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codeName="ThisWorkbook"/>
  <mc:AlternateContent xmlns:mc="http://schemas.openxmlformats.org/markup-compatibility/2006">
    <mc:Choice Requires="x15">
      <x15ac:absPath xmlns:x15ac="http://schemas.microsoft.com/office/spreadsheetml/2010/11/ac" url="L:\Elections - General Election\2019\Election Report\Volume II\"/>
    </mc:Choice>
  </mc:AlternateContent>
  <xr:revisionPtr revIDLastSave="0" documentId="8_{571E8C05-1861-4230-BB7E-018944F286CF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ED01" sheetId="2" r:id="rId1"/>
    <sheet name="ED02" sheetId="3" r:id="rId2"/>
    <sheet name="ED03" sheetId="4" r:id="rId3"/>
    <sheet name="ED04" sheetId="5" r:id="rId4"/>
    <sheet name="ED05" sheetId="6" r:id="rId5"/>
    <sheet name="ED06" sheetId="7" r:id="rId6"/>
    <sheet name="ED07" sheetId="8" r:id="rId7"/>
    <sheet name="ED08" sheetId="9" r:id="rId8"/>
    <sheet name="ED09" sheetId="10" r:id="rId9"/>
    <sheet name="ED10" sheetId="11" r:id="rId10"/>
    <sheet name="ED11" sheetId="12" r:id="rId11"/>
    <sheet name="ED12" sheetId="13" r:id="rId12"/>
    <sheet name="ED13" sheetId="14" r:id="rId13"/>
    <sheet name="ED14" sheetId="15" r:id="rId14"/>
    <sheet name="ED15" sheetId="16" r:id="rId15"/>
    <sheet name="ED16" sheetId="17" r:id="rId16"/>
    <sheet name="ED17" sheetId="18" r:id="rId17"/>
    <sheet name="ED18" sheetId="19" r:id="rId18"/>
    <sheet name="ED19" sheetId="20" r:id="rId19"/>
    <sheet name="ED20" sheetId="21" r:id="rId20"/>
    <sheet name="ED21" sheetId="22" r:id="rId21"/>
    <sheet name="ED22" sheetId="23" r:id="rId22"/>
    <sheet name="ED23" sheetId="24" r:id="rId23"/>
    <sheet name="ED24" sheetId="25" r:id="rId24"/>
    <sheet name="ED25" sheetId="26" r:id="rId25"/>
    <sheet name="ED26" sheetId="27" r:id="rId26"/>
    <sheet name="ED27" sheetId="28" r:id="rId27"/>
    <sheet name="ED28" sheetId="29" r:id="rId28"/>
    <sheet name="ED29" sheetId="30" r:id="rId29"/>
    <sheet name="ED30" sheetId="31" r:id="rId30"/>
    <sheet name="ED31" sheetId="32" r:id="rId31"/>
    <sheet name="ED32" sheetId="33" r:id="rId32"/>
    <sheet name="ED33" sheetId="34" r:id="rId33"/>
    <sheet name="ED34" sheetId="35" r:id="rId34"/>
    <sheet name="ED35" sheetId="36" r:id="rId35"/>
    <sheet name="ED36" sheetId="37" r:id="rId36"/>
    <sheet name="ED37" sheetId="38" r:id="rId37"/>
    <sheet name="ED38" sheetId="39" r:id="rId38"/>
    <sheet name="ED39" sheetId="40" r:id="rId39"/>
    <sheet name="ED40" sheetId="41" r:id="rId40"/>
    <sheet name="ED41" sheetId="42" r:id="rId41"/>
    <sheet name="ED42" sheetId="43" r:id="rId42"/>
    <sheet name="ED43" sheetId="44" r:id="rId43"/>
    <sheet name="ED44" sheetId="45" r:id="rId44"/>
    <sheet name="ED45" sheetId="46" r:id="rId45"/>
    <sheet name="ED46" sheetId="47" r:id="rId46"/>
    <sheet name="ED47" sheetId="48" r:id="rId47"/>
    <sheet name="ED48" sheetId="49" r:id="rId48"/>
    <sheet name="ED49" sheetId="50" r:id="rId49"/>
    <sheet name="ED50" sheetId="51" r:id="rId50"/>
    <sheet name="ED51" sheetId="52" r:id="rId51"/>
    <sheet name="ED52" sheetId="53" r:id="rId52"/>
    <sheet name="ED53" sheetId="54" r:id="rId53"/>
    <sheet name="ED54" sheetId="55" r:id="rId54"/>
    <sheet name="ED55" sheetId="56" r:id="rId55"/>
    <sheet name="ED56" sheetId="57" r:id="rId56"/>
    <sheet name="ED57" sheetId="58" r:id="rId57"/>
    <sheet name="ED58" sheetId="59" r:id="rId58"/>
    <sheet name="ED59" sheetId="60" r:id="rId59"/>
    <sheet name="ED60" sheetId="61" r:id="rId60"/>
    <sheet name="ED61" sheetId="62" r:id="rId61"/>
    <sheet name="ED62" sheetId="63" r:id="rId62"/>
    <sheet name="ED63" sheetId="64" r:id="rId63"/>
    <sheet name="ED64" sheetId="65" r:id="rId64"/>
    <sheet name="ED65" sheetId="66" r:id="rId65"/>
    <sheet name="ED66" sheetId="67" r:id="rId66"/>
    <sheet name="ED67" sheetId="68" r:id="rId67"/>
    <sheet name="ED68" sheetId="69" r:id="rId68"/>
    <sheet name="ED69" sheetId="70" r:id="rId69"/>
    <sheet name="ED70" sheetId="71" r:id="rId70"/>
    <sheet name="ED71" sheetId="72" r:id="rId71"/>
    <sheet name="ED72" sheetId="73" r:id="rId72"/>
    <sheet name="ED73" sheetId="74" r:id="rId73"/>
    <sheet name="ED74" sheetId="75" r:id="rId74"/>
    <sheet name="ED75" sheetId="76" r:id="rId75"/>
    <sheet name="ED76" sheetId="77" r:id="rId76"/>
    <sheet name="ED77" sheetId="78" r:id="rId77"/>
    <sheet name="ED78" sheetId="79" r:id="rId78"/>
    <sheet name="ED79" sheetId="80" r:id="rId79"/>
    <sheet name="ED80" sheetId="81" r:id="rId80"/>
    <sheet name="ED81" sheetId="82" r:id="rId81"/>
    <sheet name="ED82" sheetId="83" r:id="rId82"/>
    <sheet name="ED83" sheetId="84" r:id="rId83"/>
    <sheet name="ED84" sheetId="85" r:id="rId84"/>
    <sheet name="ED85" sheetId="86" r:id="rId85"/>
    <sheet name="ED86" sheetId="87" r:id="rId86"/>
    <sheet name="ED87" sheetId="88" r:id="rId87"/>
  </sheets>
  <definedNames>
    <definedName name="_xlnm._FilterDatabase" localSheetId="34" hidden="1">'ED35'!$A$1:$M$88</definedName>
    <definedName name="_xlnm._FilterDatabase" localSheetId="43" hidden="1">'ED44'!$A$1:$R$88</definedName>
    <definedName name="_xlnm._FilterDatabase" localSheetId="47" hidden="1">'ED48'!#REF!</definedName>
    <definedName name="_xlnm._FilterDatabase" localSheetId="69" hidden="1">'ED70'!$A$1:$K$67</definedName>
    <definedName name="_xlnm._FilterDatabase" localSheetId="72" hidden="1">'ED73'!$A$1:$M$103</definedName>
    <definedName name="_xlnm._FilterDatabase" localSheetId="73" hidden="1">'ED74'!$A$1:$M$74</definedName>
    <definedName name="_xlnm._FilterDatabase" localSheetId="79" hidden="1">'ED80'!$A$1:$O$88</definedName>
    <definedName name="_xlnm._FilterDatabase" localSheetId="82" hidden="1">'ED83'!$A$1:$N$95</definedName>
    <definedName name="_xlnm._FilterDatabase" localSheetId="84" hidden="1">'ED85'!$A$1:$K$82</definedName>
    <definedName name="_xlnm._FilterDatabase" localSheetId="85" hidden="1">'ED86'!$A$1:$M$98</definedName>
    <definedName name="_xlnm.Print_Titles" localSheetId="0">'ED01'!$1:$1</definedName>
    <definedName name="_xlnm.Print_Titles" localSheetId="1">'ED02'!$1:$1</definedName>
    <definedName name="_xlnm.Print_Titles" localSheetId="2">'ED03'!$1:$1</definedName>
    <definedName name="_xlnm.Print_Titles" localSheetId="3">'ED04'!$1:$1</definedName>
    <definedName name="_xlnm.Print_Titles" localSheetId="4">'ED05'!$1:$1</definedName>
    <definedName name="_xlnm.Print_Titles" localSheetId="5">'ED06'!$1:$1</definedName>
    <definedName name="_xlnm.Print_Titles" localSheetId="6">'ED07'!$1:$1</definedName>
    <definedName name="_xlnm.Print_Titles" localSheetId="7">'ED08'!$1:$1</definedName>
    <definedName name="_xlnm.Print_Titles" localSheetId="8">'ED09'!$1:$1</definedName>
    <definedName name="_xlnm.Print_Titles" localSheetId="9">'ED10'!$1:$1</definedName>
    <definedName name="_xlnm.Print_Titles" localSheetId="10">'ED11'!$1:$1</definedName>
    <definedName name="_xlnm.Print_Titles" localSheetId="11">'ED12'!$1:$1</definedName>
    <definedName name="_xlnm.Print_Titles" localSheetId="12">'ED13'!$1:$1</definedName>
    <definedName name="_xlnm.Print_Titles" localSheetId="13">'ED14'!$1:$1</definedName>
    <definedName name="_xlnm.Print_Titles" localSheetId="14">'ED15'!$1:$1</definedName>
    <definedName name="_xlnm.Print_Titles" localSheetId="15">'ED16'!$1:$1</definedName>
    <definedName name="_xlnm.Print_Titles" localSheetId="16">'ED17'!$1:$1</definedName>
    <definedName name="_xlnm.Print_Titles" localSheetId="17">'ED18'!$1:$1</definedName>
    <definedName name="_xlnm.Print_Titles" localSheetId="18">'ED19'!$1:$1</definedName>
    <definedName name="_xlnm.Print_Titles" localSheetId="19">'ED20'!$1:$1</definedName>
    <definedName name="_xlnm.Print_Titles" localSheetId="20">'ED21'!$1:$1</definedName>
    <definedName name="_xlnm.Print_Titles" localSheetId="21">'ED22'!$1:$1</definedName>
    <definedName name="_xlnm.Print_Titles" localSheetId="22">'ED23'!$1:$1</definedName>
    <definedName name="_xlnm.Print_Titles" localSheetId="23">'ED24'!$1:$1</definedName>
    <definedName name="_xlnm.Print_Titles" localSheetId="24">'ED25'!$1:$1</definedName>
    <definedName name="_xlnm.Print_Titles" localSheetId="25">'ED26'!$1:$1</definedName>
    <definedName name="_xlnm.Print_Titles" localSheetId="26">'ED27'!$1:$1</definedName>
    <definedName name="_xlnm.Print_Titles" localSheetId="27">'ED28'!$1:$1</definedName>
    <definedName name="_xlnm.Print_Titles" localSheetId="28">'ED29'!$1:$1</definedName>
    <definedName name="_xlnm.Print_Titles" localSheetId="29">'ED30'!$1:$1</definedName>
    <definedName name="_xlnm.Print_Titles" localSheetId="30">'ED31'!$1:$1</definedName>
    <definedName name="_xlnm.Print_Titles" localSheetId="31">'ED32'!$1:$1</definedName>
    <definedName name="_xlnm.Print_Titles" localSheetId="32">'ED33'!$1:$1</definedName>
    <definedName name="_xlnm.Print_Titles" localSheetId="33">'ED34'!$1:$1</definedName>
    <definedName name="_xlnm.Print_Titles" localSheetId="34">'ED35'!$1:$1</definedName>
    <definedName name="_xlnm.Print_Titles" localSheetId="35">'ED36'!$1:$1</definedName>
    <definedName name="_xlnm.Print_Titles" localSheetId="36">'ED37'!$1:$1</definedName>
    <definedName name="_xlnm.Print_Titles" localSheetId="37">'ED38'!$1:$1</definedName>
    <definedName name="_xlnm.Print_Titles" localSheetId="38">'ED39'!$1:$1</definedName>
    <definedName name="_xlnm.Print_Titles" localSheetId="39">'ED40'!$1:$1</definedName>
    <definedName name="_xlnm.Print_Titles" localSheetId="40">'ED41'!$1:$1</definedName>
    <definedName name="_xlnm.Print_Titles" localSheetId="41">'ED42'!$1:$1</definedName>
    <definedName name="_xlnm.Print_Titles" localSheetId="42">'ED43'!$1:$1</definedName>
    <definedName name="_xlnm.Print_Titles" localSheetId="43">'ED44'!$1:$1</definedName>
    <definedName name="_xlnm.Print_Titles" localSheetId="44">'ED45'!$1:$1</definedName>
    <definedName name="_xlnm.Print_Titles" localSheetId="45">'ED46'!$1:$1</definedName>
    <definedName name="_xlnm.Print_Titles" localSheetId="46">'ED47'!$1:$1</definedName>
    <definedName name="_xlnm.Print_Titles" localSheetId="47">'ED48'!$1:$1</definedName>
    <definedName name="_xlnm.Print_Titles" localSheetId="48">'ED49'!$1:$1</definedName>
    <definedName name="_xlnm.Print_Titles" localSheetId="49">'ED50'!$1:$1</definedName>
    <definedName name="_xlnm.Print_Titles" localSheetId="50">'ED51'!$1:$1</definedName>
    <definedName name="_xlnm.Print_Titles" localSheetId="51">'ED52'!$1:$1</definedName>
    <definedName name="_xlnm.Print_Titles" localSheetId="52">'ED53'!$1:$1</definedName>
    <definedName name="_xlnm.Print_Titles" localSheetId="53">'ED54'!$1:$1</definedName>
    <definedName name="_xlnm.Print_Titles" localSheetId="54">'ED55'!$1:$1</definedName>
    <definedName name="_xlnm.Print_Titles" localSheetId="55">'ED56'!$1:$1</definedName>
    <definedName name="_xlnm.Print_Titles" localSheetId="56">'ED57'!$1:$1</definedName>
    <definedName name="_xlnm.Print_Titles" localSheetId="57">'ED58'!$1:$1</definedName>
    <definedName name="_xlnm.Print_Titles" localSheetId="58">'ED59'!$1:$1</definedName>
    <definedName name="_xlnm.Print_Titles" localSheetId="59">'ED60'!$1:$1</definedName>
    <definedName name="_xlnm.Print_Titles" localSheetId="60">'ED61'!$1:$1</definedName>
    <definedName name="_xlnm.Print_Titles" localSheetId="61">'ED62'!$1:$1</definedName>
    <definedName name="_xlnm.Print_Titles" localSheetId="62">'ED63'!$1:$1</definedName>
    <definedName name="_xlnm.Print_Titles" localSheetId="63">'ED64'!$1:$1</definedName>
    <definedName name="_xlnm.Print_Titles" localSheetId="64">'ED65'!$1:$1</definedName>
    <definedName name="_xlnm.Print_Titles" localSheetId="65">'ED66'!$1:$1</definedName>
    <definedName name="_xlnm.Print_Titles" localSheetId="66">'ED67'!$1:$1</definedName>
    <definedName name="_xlnm.Print_Titles" localSheetId="67">'ED68'!$1:$1</definedName>
    <definedName name="_xlnm.Print_Titles" localSheetId="68">'ED69'!$1:$1</definedName>
    <definedName name="_xlnm.Print_Titles" localSheetId="69">'ED70'!$1:$1</definedName>
    <definedName name="_xlnm.Print_Titles" localSheetId="70">'ED71'!$1:$1</definedName>
    <definedName name="_xlnm.Print_Titles" localSheetId="71">'ED72'!$1:$1</definedName>
    <definedName name="_xlnm.Print_Titles" localSheetId="72">'ED73'!$1:$1</definedName>
    <definedName name="_xlnm.Print_Titles" localSheetId="73">'ED74'!$1:$1</definedName>
    <definedName name="_xlnm.Print_Titles" localSheetId="74">'ED75'!$1:$1</definedName>
    <definedName name="_xlnm.Print_Titles" localSheetId="75">'ED76'!$1:$1</definedName>
    <definedName name="_xlnm.Print_Titles" localSheetId="76">'ED77'!$1:$1</definedName>
    <definedName name="_xlnm.Print_Titles" localSheetId="77">'ED78'!$1:$1</definedName>
    <definedName name="_xlnm.Print_Titles" localSheetId="78">'ED79'!$1:$1</definedName>
    <definedName name="_xlnm.Print_Titles" localSheetId="79">'ED80'!$1:$1</definedName>
    <definedName name="_xlnm.Print_Titles" localSheetId="80">'ED81'!$1:$1</definedName>
    <definedName name="_xlnm.Print_Titles" localSheetId="81">'ED82'!$1:$1</definedName>
    <definedName name="_xlnm.Print_Titles" localSheetId="82">'ED83'!$1:$1</definedName>
    <definedName name="_xlnm.Print_Titles" localSheetId="83">'ED84'!$1:$1</definedName>
    <definedName name="_xlnm.Print_Titles" localSheetId="84">'ED85'!$1:$1</definedName>
    <definedName name="_xlnm.Print_Titles" localSheetId="85">'ED86'!$1:$1</definedName>
    <definedName name="_xlnm.Print_Titles" localSheetId="86">'ED87'!$1:$1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106" i="88" l="1"/>
  <c r="G106" i="88"/>
  <c r="F106" i="88"/>
  <c r="E106" i="88"/>
  <c r="D106" i="88"/>
  <c r="C106" i="88"/>
  <c r="B106" i="88"/>
  <c r="L105" i="88"/>
  <c r="K105" i="88"/>
  <c r="J105" i="88"/>
  <c r="I105" i="88"/>
  <c r="H105" i="88"/>
  <c r="G105" i="88"/>
  <c r="F105" i="88"/>
  <c r="E105" i="88"/>
  <c r="D105" i="88"/>
  <c r="C105" i="88"/>
  <c r="L104" i="88"/>
  <c r="L106" i="88" s="1"/>
  <c r="M106" i="88" s="1"/>
  <c r="K104" i="88"/>
  <c r="J104" i="88"/>
  <c r="J106" i="88" s="1"/>
  <c r="I104" i="88"/>
  <c r="I106" i="88" s="1"/>
  <c r="H104" i="88"/>
  <c r="H106" i="88" s="1"/>
  <c r="H107" i="88" s="1"/>
  <c r="G104" i="88"/>
  <c r="F104" i="88"/>
  <c r="E104" i="88"/>
  <c r="D104" i="88"/>
  <c r="C104" i="88"/>
  <c r="M90" i="88"/>
  <c r="M89" i="88"/>
  <c r="M88" i="88"/>
  <c r="M87" i="88"/>
  <c r="M86" i="88"/>
  <c r="M85" i="88"/>
  <c r="M84" i="88"/>
  <c r="M83" i="88"/>
  <c r="M82" i="88"/>
  <c r="M81" i="88"/>
  <c r="M80" i="88"/>
  <c r="M79" i="88"/>
  <c r="M78" i="88"/>
  <c r="M77" i="88"/>
  <c r="M76" i="88"/>
  <c r="M75" i="88"/>
  <c r="M74" i="88"/>
  <c r="M73" i="88"/>
  <c r="M72" i="88"/>
  <c r="M71" i="88"/>
  <c r="M70" i="88"/>
  <c r="M69" i="88"/>
  <c r="M68" i="88"/>
  <c r="M67" i="88"/>
  <c r="M66" i="88"/>
  <c r="M65" i="88"/>
  <c r="M64" i="88"/>
  <c r="M63" i="88"/>
  <c r="M62" i="88"/>
  <c r="M61" i="88"/>
  <c r="M60" i="88"/>
  <c r="M59" i="88"/>
  <c r="M58" i="88"/>
  <c r="M57" i="88"/>
  <c r="M56" i="88"/>
  <c r="M55" i="88"/>
  <c r="M54" i="88"/>
  <c r="M53" i="88"/>
  <c r="M52" i="88"/>
  <c r="M51" i="88"/>
  <c r="M50" i="88"/>
  <c r="M49" i="88"/>
  <c r="M48" i="88"/>
  <c r="M47" i="88"/>
  <c r="M46" i="88"/>
  <c r="M45" i="88"/>
  <c r="M44" i="88"/>
  <c r="M43" i="88"/>
  <c r="M42" i="88"/>
  <c r="M41" i="88"/>
  <c r="M40" i="88"/>
  <c r="M39" i="88"/>
  <c r="M38" i="88"/>
  <c r="M37" i="88"/>
  <c r="M36" i="88"/>
  <c r="M35" i="88"/>
  <c r="M34" i="88"/>
  <c r="M33" i="88"/>
  <c r="M32" i="88"/>
  <c r="M31" i="88"/>
  <c r="M30" i="88"/>
  <c r="M29" i="88"/>
  <c r="M28" i="88"/>
  <c r="M27" i="88"/>
  <c r="M26" i="88"/>
  <c r="M25" i="88"/>
  <c r="M24" i="88"/>
  <c r="M23" i="88"/>
  <c r="M22" i="88"/>
  <c r="M21" i="88"/>
  <c r="M20" i="88"/>
  <c r="M19" i="88"/>
  <c r="M18" i="88"/>
  <c r="M17" i="88"/>
  <c r="M16" i="88"/>
  <c r="M15" i="88"/>
  <c r="M14" i="88"/>
  <c r="M13" i="88"/>
  <c r="M12" i="88"/>
  <c r="M11" i="88"/>
  <c r="M10" i="88"/>
  <c r="M9" i="88"/>
  <c r="M8" i="88"/>
  <c r="M7" i="88"/>
  <c r="M6" i="88"/>
  <c r="M5" i="88"/>
  <c r="M4" i="88"/>
  <c r="M3" i="88"/>
  <c r="M2" i="88"/>
  <c r="D107" i="88" l="1"/>
  <c r="E107" i="88"/>
  <c r="G107" i="88"/>
  <c r="F107" i="88"/>
  <c r="C107" i="88"/>
  <c r="D97" i="87" l="1"/>
  <c r="K96" i="87"/>
  <c r="J96" i="87"/>
  <c r="I96" i="87"/>
  <c r="E97" i="87" s="1"/>
  <c r="E96" i="87"/>
  <c r="D96" i="87"/>
  <c r="C96" i="87"/>
  <c r="C97" i="87" s="1"/>
  <c r="B96" i="87"/>
  <c r="L95" i="87"/>
  <c r="K95" i="87"/>
  <c r="J95" i="87"/>
  <c r="I95" i="87"/>
  <c r="H95" i="87"/>
  <c r="G95" i="87"/>
  <c r="F95" i="87"/>
  <c r="E95" i="87"/>
  <c r="D95" i="87"/>
  <c r="C95" i="87"/>
  <c r="L94" i="87"/>
  <c r="L96" i="87" s="1"/>
  <c r="M96" i="87" s="1"/>
  <c r="K94" i="87"/>
  <c r="J94" i="87"/>
  <c r="I94" i="87"/>
  <c r="H94" i="87"/>
  <c r="H96" i="87" s="1"/>
  <c r="H97" i="87" s="1"/>
  <c r="G94" i="87"/>
  <c r="G96" i="87" s="1"/>
  <c r="G97" i="87" s="1"/>
  <c r="F94" i="87"/>
  <c r="F96" i="87" s="1"/>
  <c r="F97" i="87" s="1"/>
  <c r="E94" i="87"/>
  <c r="D94" i="87"/>
  <c r="C94" i="87"/>
  <c r="M82" i="87"/>
  <c r="M81" i="87"/>
  <c r="M80" i="87"/>
  <c r="M79" i="87"/>
  <c r="M78" i="87"/>
  <c r="M77" i="87"/>
  <c r="M76" i="87"/>
  <c r="M75" i="87"/>
  <c r="M74" i="87"/>
  <c r="M73" i="87"/>
  <c r="M72" i="87"/>
  <c r="M71" i="87"/>
  <c r="M70" i="87"/>
  <c r="M69" i="87"/>
  <c r="M68" i="87"/>
  <c r="M67" i="87"/>
  <c r="M66" i="87"/>
  <c r="M65" i="87"/>
  <c r="M64" i="87"/>
  <c r="M63" i="87"/>
  <c r="M62" i="87"/>
  <c r="M61" i="87"/>
  <c r="M60" i="87"/>
  <c r="M59" i="87"/>
  <c r="M58" i="87"/>
  <c r="M57" i="87"/>
  <c r="M56" i="87"/>
  <c r="M55" i="87"/>
  <c r="M54" i="87"/>
  <c r="M53" i="87"/>
  <c r="M52" i="87"/>
  <c r="M51" i="87"/>
  <c r="M50" i="87"/>
  <c r="M49" i="87"/>
  <c r="M48" i="87"/>
  <c r="M47" i="87"/>
  <c r="M46" i="87"/>
  <c r="M45" i="87"/>
  <c r="M44" i="87"/>
  <c r="M43" i="87"/>
  <c r="M42" i="87"/>
  <c r="M41" i="87"/>
  <c r="M40" i="87"/>
  <c r="M39" i="87"/>
  <c r="M38" i="87"/>
  <c r="M37" i="87"/>
  <c r="M36" i="87"/>
  <c r="M35" i="87"/>
  <c r="M34" i="87"/>
  <c r="M33" i="87"/>
  <c r="M32" i="87"/>
  <c r="M31" i="87"/>
  <c r="M30" i="87"/>
  <c r="M29" i="87"/>
  <c r="M28" i="87"/>
  <c r="M27" i="87"/>
  <c r="M26" i="87"/>
  <c r="M25" i="87"/>
  <c r="M24" i="87"/>
  <c r="M23" i="87"/>
  <c r="M22" i="87"/>
  <c r="M21" i="87"/>
  <c r="M20" i="87"/>
  <c r="M19" i="87"/>
  <c r="M18" i="87"/>
  <c r="M17" i="87"/>
  <c r="M16" i="87"/>
  <c r="M15" i="87"/>
  <c r="M14" i="87"/>
  <c r="M13" i="87"/>
  <c r="M12" i="87"/>
  <c r="M11" i="87"/>
  <c r="M10" i="87"/>
  <c r="M9" i="87"/>
  <c r="M8" i="87"/>
  <c r="M7" i="87"/>
  <c r="M6" i="87"/>
  <c r="M5" i="87"/>
  <c r="M4" i="87"/>
  <c r="M3" i="87"/>
  <c r="M2" i="87"/>
  <c r="H80" i="86" l="1"/>
  <c r="G80" i="86"/>
  <c r="F80" i="86"/>
  <c r="F81" i="86" s="1"/>
  <c r="E80" i="86"/>
  <c r="E81" i="86" s="1"/>
  <c r="D80" i="86"/>
  <c r="D81" i="86" s="1"/>
  <c r="B80" i="86"/>
  <c r="J79" i="86"/>
  <c r="I79" i="86"/>
  <c r="H79" i="86"/>
  <c r="G79" i="86"/>
  <c r="F79" i="86"/>
  <c r="E79" i="86"/>
  <c r="D79" i="86"/>
  <c r="C79" i="86"/>
  <c r="J78" i="86"/>
  <c r="J80" i="86" s="1"/>
  <c r="K80" i="86" s="1"/>
  <c r="I78" i="86"/>
  <c r="I80" i="86" s="1"/>
  <c r="H78" i="86"/>
  <c r="G78" i="86"/>
  <c r="F78" i="86"/>
  <c r="E78" i="86"/>
  <c r="D78" i="86"/>
  <c r="C78" i="86"/>
  <c r="C80" i="86" s="1"/>
  <c r="C81" i="86" s="1"/>
  <c r="K66" i="86"/>
  <c r="K65" i="86"/>
  <c r="K64" i="86"/>
  <c r="K63" i="86"/>
  <c r="K62" i="86"/>
  <c r="K61" i="86"/>
  <c r="K60" i="86"/>
  <c r="K59" i="86"/>
  <c r="K58" i="86"/>
  <c r="K57" i="86"/>
  <c r="K56" i="86"/>
  <c r="K55" i="86"/>
  <c r="K54" i="86"/>
  <c r="K53" i="86"/>
  <c r="K52" i="86"/>
  <c r="K51" i="86"/>
  <c r="K50" i="86"/>
  <c r="K49" i="86"/>
  <c r="K48" i="86"/>
  <c r="K47" i="86"/>
  <c r="K46" i="86"/>
  <c r="K45" i="86"/>
  <c r="K44" i="86"/>
  <c r="K43" i="86"/>
  <c r="K42" i="86"/>
  <c r="K41" i="86"/>
  <c r="K40" i="86"/>
  <c r="K39" i="86"/>
  <c r="K38" i="86"/>
  <c r="K37" i="86"/>
  <c r="K36" i="86"/>
  <c r="K35" i="86"/>
  <c r="K34" i="86"/>
  <c r="K33" i="86"/>
  <c r="K32" i="86"/>
  <c r="K31" i="86"/>
  <c r="K30" i="86"/>
  <c r="K29" i="86"/>
  <c r="K28" i="86"/>
  <c r="K27" i="86"/>
  <c r="K26" i="86"/>
  <c r="K25" i="86"/>
  <c r="K24" i="86"/>
  <c r="K23" i="86"/>
  <c r="K22" i="86"/>
  <c r="K21" i="86"/>
  <c r="K20" i="86"/>
  <c r="K19" i="86"/>
  <c r="K18" i="86"/>
  <c r="K17" i="86"/>
  <c r="K16" i="86"/>
  <c r="K15" i="86"/>
  <c r="K14" i="86"/>
  <c r="K13" i="86"/>
  <c r="K12" i="86"/>
  <c r="K11" i="86"/>
  <c r="K10" i="86"/>
  <c r="K9" i="86"/>
  <c r="K8" i="86"/>
  <c r="K7" i="86"/>
  <c r="K6" i="86"/>
  <c r="K5" i="86"/>
  <c r="K4" i="86"/>
  <c r="K3" i="86"/>
  <c r="K2" i="86"/>
  <c r="B85" i="85" l="1"/>
  <c r="M84" i="85"/>
  <c r="M85" i="85" s="1"/>
  <c r="N85" i="85" s="1"/>
  <c r="L84" i="85"/>
  <c r="L85" i="85" s="1"/>
  <c r="K84" i="85"/>
  <c r="K85" i="85" s="1"/>
  <c r="J84" i="85"/>
  <c r="I84" i="85"/>
  <c r="I85" i="85" s="1"/>
  <c r="I86" i="85" s="1"/>
  <c r="H84" i="85"/>
  <c r="H85" i="85" s="1"/>
  <c r="H86" i="85" s="1"/>
  <c r="G84" i="85"/>
  <c r="G85" i="85" s="1"/>
  <c r="G86" i="85" s="1"/>
  <c r="F84" i="85"/>
  <c r="F85" i="85" s="1"/>
  <c r="F86" i="85" s="1"/>
  <c r="E84" i="85"/>
  <c r="E85" i="85" s="1"/>
  <c r="E86" i="85" s="1"/>
  <c r="D84" i="85"/>
  <c r="C84" i="85"/>
  <c r="C85" i="85" s="1"/>
  <c r="C86" i="85" s="1"/>
  <c r="M83" i="85"/>
  <c r="L83" i="85"/>
  <c r="K83" i="85"/>
  <c r="J83" i="85"/>
  <c r="J85" i="85" s="1"/>
  <c r="I83" i="85"/>
  <c r="H83" i="85"/>
  <c r="G83" i="85"/>
  <c r="F83" i="85"/>
  <c r="E83" i="85"/>
  <c r="D83" i="85"/>
  <c r="D85" i="85" s="1"/>
  <c r="D86" i="85" s="1"/>
  <c r="C83" i="85"/>
  <c r="N78" i="85"/>
  <c r="N77" i="85"/>
  <c r="N76" i="85"/>
  <c r="N75" i="85"/>
  <c r="N74" i="85"/>
  <c r="N73" i="85"/>
  <c r="N72" i="85"/>
  <c r="N71" i="85"/>
  <c r="N70" i="85"/>
  <c r="N69" i="85"/>
  <c r="N68" i="85"/>
  <c r="N67" i="85"/>
  <c r="N66" i="85"/>
  <c r="N65" i="85"/>
  <c r="N64" i="85"/>
  <c r="N63" i="85"/>
  <c r="N62" i="85"/>
  <c r="N61" i="85"/>
  <c r="N60" i="85"/>
  <c r="N59" i="85"/>
  <c r="N58" i="85"/>
  <c r="N57" i="85"/>
  <c r="N56" i="85"/>
  <c r="N55" i="85"/>
  <c r="N54" i="85"/>
  <c r="N53" i="85"/>
  <c r="N52" i="85"/>
  <c r="N51" i="85"/>
  <c r="N50" i="85"/>
  <c r="N49" i="85"/>
  <c r="N48" i="85"/>
  <c r="N47" i="85"/>
  <c r="N46" i="85"/>
  <c r="N45" i="85"/>
  <c r="N44" i="85"/>
  <c r="N43" i="85"/>
  <c r="N42" i="85"/>
  <c r="N41" i="85"/>
  <c r="N40" i="85"/>
  <c r="N39" i="85"/>
  <c r="N38" i="85"/>
  <c r="N37" i="85"/>
  <c r="N36" i="85"/>
  <c r="N35" i="85"/>
  <c r="N34" i="85"/>
  <c r="N33" i="85"/>
  <c r="N32" i="85"/>
  <c r="N31" i="85"/>
  <c r="N30" i="85"/>
  <c r="N29" i="85"/>
  <c r="N28" i="85"/>
  <c r="N27" i="85"/>
  <c r="N26" i="85"/>
  <c r="N25" i="85"/>
  <c r="N24" i="85"/>
  <c r="N23" i="85"/>
  <c r="N22" i="85"/>
  <c r="N21" i="85"/>
  <c r="N20" i="85"/>
  <c r="N19" i="85"/>
  <c r="N18" i="85"/>
  <c r="N17" i="85"/>
  <c r="N16" i="85"/>
  <c r="N15" i="85"/>
  <c r="N14" i="85"/>
  <c r="N13" i="85"/>
  <c r="N12" i="85"/>
  <c r="N11" i="85"/>
  <c r="N10" i="85"/>
  <c r="N9" i="85"/>
  <c r="N8" i="85"/>
  <c r="N7" i="85"/>
  <c r="N6" i="85"/>
  <c r="N5" i="85"/>
  <c r="N4" i="85"/>
  <c r="N3" i="85"/>
  <c r="N2" i="85"/>
  <c r="B94" i="84" l="1"/>
  <c r="M93" i="84"/>
  <c r="M94" i="84" s="1"/>
  <c r="L93" i="84"/>
  <c r="L94" i="84" s="1"/>
  <c r="K93" i="84"/>
  <c r="J93" i="84"/>
  <c r="J94" i="84" s="1"/>
  <c r="I93" i="84"/>
  <c r="I94" i="84" s="1"/>
  <c r="I95" i="84" s="1"/>
  <c r="H93" i="84"/>
  <c r="H94" i="84" s="1"/>
  <c r="H95" i="84" s="1"/>
  <c r="G93" i="84"/>
  <c r="G94" i="84" s="1"/>
  <c r="G95" i="84" s="1"/>
  <c r="F93" i="84"/>
  <c r="E93" i="84"/>
  <c r="D93" i="84"/>
  <c r="C93" i="84"/>
  <c r="C94" i="84" s="1"/>
  <c r="C95" i="84" s="1"/>
  <c r="M92" i="84"/>
  <c r="L92" i="84"/>
  <c r="K92" i="84"/>
  <c r="K94" i="84" s="1"/>
  <c r="J92" i="84"/>
  <c r="I92" i="84"/>
  <c r="H92" i="84"/>
  <c r="G92" i="84"/>
  <c r="F92" i="84"/>
  <c r="F94" i="84" s="1"/>
  <c r="F95" i="84" s="1"/>
  <c r="E92" i="84"/>
  <c r="E94" i="84" s="1"/>
  <c r="E95" i="84" s="1"/>
  <c r="D92" i="84"/>
  <c r="D94" i="84" s="1"/>
  <c r="D95" i="84" s="1"/>
  <c r="C92" i="84"/>
  <c r="N84" i="84"/>
  <c r="N83" i="84"/>
  <c r="N82" i="84"/>
  <c r="N81" i="84"/>
  <c r="N80" i="84"/>
  <c r="N79" i="84"/>
  <c r="N78" i="84"/>
  <c r="N77" i="84"/>
  <c r="N76" i="84"/>
  <c r="N75" i="84"/>
  <c r="N74" i="84"/>
  <c r="N73" i="84"/>
  <c r="N72" i="84"/>
  <c r="N71" i="84"/>
  <c r="N70" i="84"/>
  <c r="N69" i="84"/>
  <c r="N68" i="84"/>
  <c r="N67" i="84"/>
  <c r="N66" i="84"/>
  <c r="N65" i="84"/>
  <c r="N64" i="84"/>
  <c r="N63" i="84"/>
  <c r="N62" i="84"/>
  <c r="N61" i="84"/>
  <c r="N60" i="84"/>
  <c r="N59" i="84"/>
  <c r="N58" i="84"/>
  <c r="N57" i="84"/>
  <c r="N56" i="84"/>
  <c r="N55" i="84"/>
  <c r="N54" i="84"/>
  <c r="N53" i="84"/>
  <c r="N52" i="84"/>
  <c r="N51" i="84"/>
  <c r="N50" i="84"/>
  <c r="N49" i="84"/>
  <c r="N48" i="84"/>
  <c r="N47" i="84"/>
  <c r="N46" i="84"/>
  <c r="N45" i="84"/>
  <c r="N44" i="84"/>
  <c r="N43" i="84"/>
  <c r="N42" i="84"/>
  <c r="N41" i="84"/>
  <c r="N40" i="84"/>
  <c r="N39" i="84"/>
  <c r="N38" i="84"/>
  <c r="N37" i="84"/>
  <c r="N36" i="84"/>
  <c r="N35" i="84"/>
  <c r="N34" i="84"/>
  <c r="N33" i="84"/>
  <c r="N32" i="84"/>
  <c r="N31" i="84"/>
  <c r="N30" i="84"/>
  <c r="N29" i="84"/>
  <c r="N28" i="84"/>
  <c r="N27" i="84"/>
  <c r="N26" i="84"/>
  <c r="N25" i="84"/>
  <c r="N24" i="84"/>
  <c r="N23" i="84"/>
  <c r="N22" i="84"/>
  <c r="N21" i="84"/>
  <c r="N20" i="84"/>
  <c r="N19" i="84"/>
  <c r="N18" i="84"/>
  <c r="N17" i="84"/>
  <c r="N16" i="84"/>
  <c r="N15" i="84"/>
  <c r="N14" i="84"/>
  <c r="N13" i="84"/>
  <c r="N12" i="84"/>
  <c r="N11" i="84"/>
  <c r="N10" i="84"/>
  <c r="N9" i="84"/>
  <c r="N8" i="84"/>
  <c r="N7" i="84"/>
  <c r="N6" i="84"/>
  <c r="N5" i="84"/>
  <c r="N4" i="84"/>
  <c r="N3" i="84"/>
  <c r="N2" i="84"/>
  <c r="N94" i="84" l="1"/>
  <c r="H89" i="83" l="1"/>
  <c r="G89" i="83"/>
  <c r="F89" i="83"/>
  <c r="F90" i="83" s="1"/>
  <c r="E89" i="83"/>
  <c r="E90" i="83" s="1"/>
  <c r="D89" i="83"/>
  <c r="D90" i="83" s="1"/>
  <c r="B89" i="83"/>
  <c r="J88" i="83"/>
  <c r="I88" i="83"/>
  <c r="H88" i="83"/>
  <c r="G88" i="83"/>
  <c r="F88" i="83"/>
  <c r="E88" i="83"/>
  <c r="D88" i="83"/>
  <c r="C88" i="83"/>
  <c r="J87" i="83"/>
  <c r="J89" i="83" s="1"/>
  <c r="I87" i="83"/>
  <c r="I89" i="83" s="1"/>
  <c r="H87" i="83"/>
  <c r="G87" i="83"/>
  <c r="F87" i="83"/>
  <c r="E87" i="83"/>
  <c r="D87" i="83"/>
  <c r="C87" i="83"/>
  <c r="C89" i="83" s="1"/>
  <c r="C90" i="83" s="1"/>
  <c r="K78" i="83"/>
  <c r="K77" i="83"/>
  <c r="K76" i="83"/>
  <c r="K75" i="83"/>
  <c r="K74" i="83"/>
  <c r="K73" i="83"/>
  <c r="K72" i="83"/>
  <c r="K71" i="83"/>
  <c r="K70" i="83"/>
  <c r="K69" i="83"/>
  <c r="K68" i="83"/>
  <c r="K67" i="83"/>
  <c r="K66" i="83"/>
  <c r="K65" i="83"/>
  <c r="K64" i="83"/>
  <c r="K63" i="83"/>
  <c r="K62" i="83"/>
  <c r="K61" i="83"/>
  <c r="K60" i="83"/>
  <c r="K59" i="83"/>
  <c r="K58" i="83"/>
  <c r="K57" i="83"/>
  <c r="K56" i="83"/>
  <c r="K55" i="83"/>
  <c r="K54" i="83"/>
  <c r="K53" i="83"/>
  <c r="K52" i="83"/>
  <c r="K51" i="83"/>
  <c r="K50" i="83"/>
  <c r="K49" i="83"/>
  <c r="K48" i="83"/>
  <c r="K47" i="83"/>
  <c r="K46" i="83"/>
  <c r="K45" i="83"/>
  <c r="K44" i="83"/>
  <c r="K43" i="83"/>
  <c r="K42" i="83"/>
  <c r="K41" i="83"/>
  <c r="K40" i="83"/>
  <c r="K39" i="83"/>
  <c r="K38" i="83"/>
  <c r="K37" i="83"/>
  <c r="K36" i="83"/>
  <c r="K35" i="83"/>
  <c r="K34" i="83"/>
  <c r="K33" i="83"/>
  <c r="K32" i="83"/>
  <c r="K31" i="83"/>
  <c r="K30" i="83"/>
  <c r="K29" i="83"/>
  <c r="K28" i="83"/>
  <c r="K27" i="83"/>
  <c r="K26" i="83"/>
  <c r="K25" i="83"/>
  <c r="K24" i="83"/>
  <c r="K23" i="83"/>
  <c r="K22" i="83"/>
  <c r="K21" i="83"/>
  <c r="K20" i="83"/>
  <c r="K19" i="83"/>
  <c r="K18" i="83"/>
  <c r="K17" i="83"/>
  <c r="K16" i="83"/>
  <c r="K15" i="83"/>
  <c r="K14" i="83"/>
  <c r="K13" i="83"/>
  <c r="K12" i="83"/>
  <c r="K11" i="83"/>
  <c r="K10" i="83"/>
  <c r="K9" i="83"/>
  <c r="K8" i="83"/>
  <c r="K7" i="83"/>
  <c r="K6" i="83"/>
  <c r="K5" i="83"/>
  <c r="K4" i="83"/>
  <c r="K3" i="83"/>
  <c r="K2" i="83"/>
  <c r="K89" i="83" l="1"/>
  <c r="E96" i="82" l="1"/>
  <c r="D96" i="82"/>
  <c r="C96" i="82"/>
  <c r="B96" i="82"/>
  <c r="K95" i="82"/>
  <c r="J95" i="82"/>
  <c r="I95" i="82"/>
  <c r="H95" i="82"/>
  <c r="G95" i="82"/>
  <c r="F95" i="82"/>
  <c r="E95" i="82"/>
  <c r="D95" i="82"/>
  <c r="C95" i="82"/>
  <c r="K94" i="82"/>
  <c r="K96" i="82" s="1"/>
  <c r="L96" i="82" s="1"/>
  <c r="J94" i="82"/>
  <c r="J96" i="82" s="1"/>
  <c r="I94" i="82"/>
  <c r="I96" i="82" s="1"/>
  <c r="H94" i="82"/>
  <c r="H96" i="82" s="1"/>
  <c r="G94" i="82"/>
  <c r="G96" i="82" s="1"/>
  <c r="G97" i="82" s="1"/>
  <c r="F94" i="82"/>
  <c r="F96" i="82" s="1"/>
  <c r="F97" i="82" s="1"/>
  <c r="E94" i="82"/>
  <c r="D94" i="82"/>
  <c r="C94" i="82"/>
  <c r="L87" i="82"/>
  <c r="L86" i="82"/>
  <c r="L85" i="82"/>
  <c r="L84" i="82"/>
  <c r="L83" i="82"/>
  <c r="L82" i="82"/>
  <c r="L81" i="82"/>
  <c r="L80" i="82"/>
  <c r="L79" i="82"/>
  <c r="L78" i="82"/>
  <c r="L77" i="82"/>
  <c r="L76" i="82"/>
  <c r="L75" i="82"/>
  <c r="L74" i="82"/>
  <c r="L73" i="82"/>
  <c r="L72" i="82"/>
  <c r="L71" i="82"/>
  <c r="L70" i="82"/>
  <c r="L69" i="82"/>
  <c r="L68" i="82"/>
  <c r="L67" i="82"/>
  <c r="L66" i="82"/>
  <c r="L65" i="82"/>
  <c r="L64" i="82"/>
  <c r="L63" i="82"/>
  <c r="L62" i="82"/>
  <c r="L61" i="82"/>
  <c r="L60" i="82"/>
  <c r="L59" i="82"/>
  <c r="L58" i="82"/>
  <c r="L57" i="82"/>
  <c r="L56" i="82"/>
  <c r="L55" i="82"/>
  <c r="L54" i="82"/>
  <c r="L53" i="82"/>
  <c r="L52" i="82"/>
  <c r="L51" i="82"/>
  <c r="L50" i="82"/>
  <c r="L49" i="82"/>
  <c r="L48" i="82"/>
  <c r="L47" i="82"/>
  <c r="L46" i="82"/>
  <c r="L45" i="82"/>
  <c r="L44" i="82"/>
  <c r="L43" i="82"/>
  <c r="L42" i="82"/>
  <c r="L41" i="82"/>
  <c r="L40" i="82"/>
  <c r="L39" i="82"/>
  <c r="L38" i="82"/>
  <c r="L37" i="82"/>
  <c r="L36" i="82"/>
  <c r="L35" i="82"/>
  <c r="L34" i="82"/>
  <c r="L33" i="82"/>
  <c r="L32" i="82"/>
  <c r="L31" i="82"/>
  <c r="L30" i="82"/>
  <c r="L29" i="82"/>
  <c r="L28" i="82"/>
  <c r="L27" i="82"/>
  <c r="L26" i="82"/>
  <c r="L25" i="82"/>
  <c r="L24" i="82"/>
  <c r="L23" i="82"/>
  <c r="L22" i="82"/>
  <c r="L21" i="82"/>
  <c r="L20" i="82"/>
  <c r="L19" i="82"/>
  <c r="L18" i="82"/>
  <c r="L17" i="82"/>
  <c r="L16" i="82"/>
  <c r="L15" i="82"/>
  <c r="L14" i="82"/>
  <c r="L13" i="82"/>
  <c r="L12" i="82"/>
  <c r="L11" i="82"/>
  <c r="L10" i="82"/>
  <c r="L9" i="82"/>
  <c r="L8" i="82"/>
  <c r="L7" i="82"/>
  <c r="L6" i="82"/>
  <c r="L5" i="82"/>
  <c r="L4" i="82"/>
  <c r="L3" i="82"/>
  <c r="L2" i="82"/>
  <c r="C97" i="82" l="1"/>
  <c r="E97" i="82"/>
  <c r="D97" i="82"/>
  <c r="M86" i="81" l="1"/>
  <c r="G86" i="81"/>
  <c r="B86" i="81"/>
  <c r="N85" i="81"/>
  <c r="M85" i="81"/>
  <c r="L85" i="81"/>
  <c r="K85" i="81"/>
  <c r="J85" i="81"/>
  <c r="I85" i="81"/>
  <c r="H85" i="81"/>
  <c r="G85" i="81"/>
  <c r="F85" i="81"/>
  <c r="E85" i="81"/>
  <c r="D85" i="81"/>
  <c r="C85" i="81"/>
  <c r="N84" i="81"/>
  <c r="N86" i="81" s="1"/>
  <c r="M84" i="81"/>
  <c r="L84" i="81"/>
  <c r="L86" i="81" s="1"/>
  <c r="K84" i="81"/>
  <c r="K86" i="81" s="1"/>
  <c r="J84" i="81"/>
  <c r="J86" i="81" s="1"/>
  <c r="J87" i="81" s="1"/>
  <c r="I84" i="81"/>
  <c r="I86" i="81" s="1"/>
  <c r="I87" i="81" s="1"/>
  <c r="H84" i="81"/>
  <c r="H86" i="81" s="1"/>
  <c r="H87" i="81" s="1"/>
  <c r="G84" i="81"/>
  <c r="F84" i="81"/>
  <c r="F86" i="81" s="1"/>
  <c r="F87" i="81" s="1"/>
  <c r="E84" i="81"/>
  <c r="E86" i="81" s="1"/>
  <c r="E87" i="81" s="1"/>
  <c r="D84" i="81"/>
  <c r="D86" i="81" s="1"/>
  <c r="C84" i="81"/>
  <c r="C86" i="81" s="1"/>
  <c r="O73" i="81"/>
  <c r="O72" i="81"/>
  <c r="O71" i="81"/>
  <c r="O70" i="81"/>
  <c r="O69" i="81"/>
  <c r="O68" i="81"/>
  <c r="O67" i="81"/>
  <c r="O66" i="81"/>
  <c r="O65" i="81"/>
  <c r="O64" i="81"/>
  <c r="O63" i="81"/>
  <c r="O62" i="81"/>
  <c r="O61" i="81"/>
  <c r="O60" i="81"/>
  <c r="O59" i="81"/>
  <c r="O58" i="81"/>
  <c r="O57" i="81"/>
  <c r="O56" i="81"/>
  <c r="O55" i="81"/>
  <c r="O54" i="81"/>
  <c r="O53" i="81"/>
  <c r="O52" i="81"/>
  <c r="O51" i="81"/>
  <c r="O50" i="81"/>
  <c r="O49" i="81"/>
  <c r="O48" i="81"/>
  <c r="O47" i="81"/>
  <c r="O46" i="81"/>
  <c r="O45" i="81"/>
  <c r="O44" i="81"/>
  <c r="O43" i="81"/>
  <c r="O42" i="81"/>
  <c r="O41" i="81"/>
  <c r="O40" i="81"/>
  <c r="O39" i="81"/>
  <c r="O38" i="81"/>
  <c r="O37" i="81"/>
  <c r="O36" i="81"/>
  <c r="O35" i="81"/>
  <c r="O34" i="81"/>
  <c r="O33" i="81"/>
  <c r="O32" i="81"/>
  <c r="O31" i="81"/>
  <c r="O30" i="81"/>
  <c r="O29" i="81"/>
  <c r="O28" i="81"/>
  <c r="O27" i="81"/>
  <c r="O26" i="81"/>
  <c r="O25" i="81"/>
  <c r="O24" i="81"/>
  <c r="O23" i="81"/>
  <c r="O22" i="81"/>
  <c r="O21" i="81"/>
  <c r="O20" i="81"/>
  <c r="O19" i="81"/>
  <c r="O18" i="81"/>
  <c r="O17" i="81"/>
  <c r="O16" i="81"/>
  <c r="O15" i="81"/>
  <c r="O14" i="81"/>
  <c r="O13" i="81"/>
  <c r="O12" i="81"/>
  <c r="O11" i="81"/>
  <c r="O10" i="81"/>
  <c r="O9" i="81"/>
  <c r="O8" i="81"/>
  <c r="O7" i="81"/>
  <c r="O6" i="81"/>
  <c r="O5" i="81"/>
  <c r="O4" i="81"/>
  <c r="O3" i="81"/>
  <c r="O2" i="81"/>
  <c r="O86" i="81" l="1"/>
  <c r="C87" i="81"/>
  <c r="D87" i="81"/>
  <c r="G87" i="81"/>
  <c r="G94" i="80" l="1"/>
  <c r="F94" i="80"/>
  <c r="B94" i="80"/>
  <c r="K93" i="80"/>
  <c r="K94" i="80" s="1"/>
  <c r="J93" i="80"/>
  <c r="I93" i="80"/>
  <c r="H93" i="80"/>
  <c r="G93" i="80"/>
  <c r="F93" i="80"/>
  <c r="E93" i="80"/>
  <c r="D93" i="80"/>
  <c r="C93" i="80"/>
  <c r="K92" i="80"/>
  <c r="J92" i="80"/>
  <c r="J94" i="80" s="1"/>
  <c r="I92" i="80"/>
  <c r="I94" i="80" s="1"/>
  <c r="H92" i="80"/>
  <c r="H94" i="80" s="1"/>
  <c r="G92" i="80"/>
  <c r="F92" i="80"/>
  <c r="E92" i="80"/>
  <c r="E94" i="80" s="1"/>
  <c r="E95" i="80" s="1"/>
  <c r="D92" i="80"/>
  <c r="D94" i="80" s="1"/>
  <c r="D95" i="80" s="1"/>
  <c r="C92" i="80"/>
  <c r="C94" i="80" s="1"/>
  <c r="C95" i="80" s="1"/>
  <c r="L84" i="80"/>
  <c r="L83" i="80"/>
  <c r="L82" i="80"/>
  <c r="L81" i="80"/>
  <c r="L80" i="80"/>
  <c r="L79" i="80"/>
  <c r="L78" i="80"/>
  <c r="L77" i="80"/>
  <c r="L76" i="80"/>
  <c r="L75" i="80"/>
  <c r="L74" i="80"/>
  <c r="L73" i="80"/>
  <c r="L72" i="80"/>
  <c r="L71" i="80"/>
  <c r="L70" i="80"/>
  <c r="L69" i="80"/>
  <c r="L68" i="80"/>
  <c r="L67" i="80"/>
  <c r="L66" i="80"/>
  <c r="L65" i="80"/>
  <c r="L64" i="80"/>
  <c r="L63" i="80"/>
  <c r="L62" i="80"/>
  <c r="L61" i="80"/>
  <c r="L60" i="80"/>
  <c r="L59" i="80"/>
  <c r="L58" i="80"/>
  <c r="L57" i="80"/>
  <c r="L56" i="80"/>
  <c r="L55" i="80"/>
  <c r="L54" i="80"/>
  <c r="L53" i="80"/>
  <c r="L52" i="80"/>
  <c r="L51" i="80"/>
  <c r="L50" i="80"/>
  <c r="L49" i="80"/>
  <c r="L48" i="80"/>
  <c r="L47" i="80"/>
  <c r="L46" i="80"/>
  <c r="L45" i="80"/>
  <c r="L44" i="80"/>
  <c r="L43" i="80"/>
  <c r="L42" i="80"/>
  <c r="L41" i="80"/>
  <c r="L40" i="80"/>
  <c r="L39" i="80"/>
  <c r="L38" i="80"/>
  <c r="L37" i="80"/>
  <c r="L36" i="80"/>
  <c r="L35" i="80"/>
  <c r="L34" i="80"/>
  <c r="L33" i="80"/>
  <c r="L32" i="80"/>
  <c r="L31" i="80"/>
  <c r="L30" i="80"/>
  <c r="L29" i="80"/>
  <c r="L28" i="80"/>
  <c r="L27" i="80"/>
  <c r="L26" i="80"/>
  <c r="L25" i="80"/>
  <c r="L24" i="80"/>
  <c r="L23" i="80"/>
  <c r="L22" i="80"/>
  <c r="L21" i="80"/>
  <c r="L20" i="80"/>
  <c r="L19" i="80"/>
  <c r="L18" i="80"/>
  <c r="L17" i="80"/>
  <c r="L16" i="80"/>
  <c r="L15" i="80"/>
  <c r="L14" i="80"/>
  <c r="L13" i="80"/>
  <c r="L12" i="80"/>
  <c r="L11" i="80"/>
  <c r="L10" i="80"/>
  <c r="L9" i="80"/>
  <c r="L8" i="80"/>
  <c r="L7" i="80"/>
  <c r="L6" i="80"/>
  <c r="L5" i="80"/>
  <c r="L4" i="80"/>
  <c r="L3" i="80"/>
  <c r="L2" i="80"/>
  <c r="L94" i="80" l="1"/>
  <c r="F95" i="80"/>
  <c r="G95" i="80"/>
  <c r="J93" i="79" l="1"/>
  <c r="I93" i="79"/>
  <c r="H93" i="79"/>
  <c r="G93" i="79"/>
  <c r="G94" i="79" s="1"/>
  <c r="F93" i="79"/>
  <c r="F94" i="79" s="1"/>
  <c r="B93" i="79"/>
  <c r="K92" i="79"/>
  <c r="J92" i="79"/>
  <c r="I92" i="79"/>
  <c r="H92" i="79"/>
  <c r="G92" i="79"/>
  <c r="F92" i="79"/>
  <c r="E92" i="79"/>
  <c r="D92" i="79"/>
  <c r="C92" i="79"/>
  <c r="K91" i="79"/>
  <c r="K93" i="79" s="1"/>
  <c r="L93" i="79" s="1"/>
  <c r="J91" i="79"/>
  <c r="I91" i="79"/>
  <c r="H91" i="79"/>
  <c r="G91" i="79"/>
  <c r="F91" i="79"/>
  <c r="E91" i="79"/>
  <c r="E93" i="79" s="1"/>
  <c r="E94" i="79" s="1"/>
  <c r="D91" i="79"/>
  <c r="D93" i="79" s="1"/>
  <c r="D94" i="79" s="1"/>
  <c r="C91" i="79"/>
  <c r="C93" i="79" s="1"/>
  <c r="C94" i="79" s="1"/>
  <c r="L81" i="79"/>
  <c r="L80" i="79"/>
  <c r="L79" i="79"/>
  <c r="L78" i="79"/>
  <c r="L77" i="79"/>
  <c r="L76" i="79"/>
  <c r="L75" i="79"/>
  <c r="L74" i="79"/>
  <c r="L73" i="79"/>
  <c r="L72" i="79"/>
  <c r="L71" i="79"/>
  <c r="L70" i="79"/>
  <c r="L69" i="79"/>
  <c r="L68" i="79"/>
  <c r="L67" i="79"/>
  <c r="L66" i="79"/>
  <c r="L65" i="79"/>
  <c r="L64" i="79"/>
  <c r="L63" i="79"/>
  <c r="L62" i="79"/>
  <c r="L61" i="79"/>
  <c r="L60" i="79"/>
  <c r="L59" i="79"/>
  <c r="L58" i="79"/>
  <c r="L57" i="79"/>
  <c r="L56" i="79"/>
  <c r="L55" i="79"/>
  <c r="L54" i="79"/>
  <c r="L53" i="79"/>
  <c r="L52" i="79"/>
  <c r="L51" i="79"/>
  <c r="L50" i="79"/>
  <c r="L49" i="79"/>
  <c r="L48" i="79"/>
  <c r="L47" i="79"/>
  <c r="L46" i="79"/>
  <c r="L45" i="79"/>
  <c r="L44" i="79"/>
  <c r="L43" i="79"/>
  <c r="L42" i="79"/>
  <c r="L41" i="79"/>
  <c r="L40" i="79"/>
  <c r="L39" i="79"/>
  <c r="L38" i="79"/>
  <c r="L37" i="79"/>
  <c r="L36" i="79"/>
  <c r="L35" i="79"/>
  <c r="L34" i="79"/>
  <c r="L33" i="79"/>
  <c r="L32" i="79"/>
  <c r="L31" i="79"/>
  <c r="L30" i="79"/>
  <c r="L29" i="79"/>
  <c r="L28" i="79"/>
  <c r="L27" i="79"/>
  <c r="L26" i="79"/>
  <c r="L25" i="79"/>
  <c r="L24" i="79"/>
  <c r="L23" i="79"/>
  <c r="L22" i="79"/>
  <c r="L21" i="79"/>
  <c r="L20" i="79"/>
  <c r="L19" i="79"/>
  <c r="L18" i="79"/>
  <c r="L17" i="79"/>
  <c r="L16" i="79"/>
  <c r="L15" i="79"/>
  <c r="L14" i="79"/>
  <c r="L13" i="79"/>
  <c r="L12" i="79"/>
  <c r="L11" i="79"/>
  <c r="L10" i="79"/>
  <c r="L9" i="79"/>
  <c r="L8" i="79"/>
  <c r="L7" i="79"/>
  <c r="L6" i="79"/>
  <c r="L5" i="79"/>
  <c r="L4" i="79"/>
  <c r="L3" i="79"/>
  <c r="L2" i="79"/>
  <c r="E81" i="78" l="1"/>
  <c r="D81" i="78"/>
  <c r="C81" i="78"/>
  <c r="B81" i="78"/>
  <c r="K80" i="78"/>
  <c r="J80" i="78"/>
  <c r="I80" i="78"/>
  <c r="H80" i="78"/>
  <c r="G80" i="78"/>
  <c r="G81" i="78" s="1"/>
  <c r="G82" i="78" s="1"/>
  <c r="F80" i="78"/>
  <c r="F81" i="78" s="1"/>
  <c r="F82" i="78" s="1"/>
  <c r="E80" i="78"/>
  <c r="D80" i="78"/>
  <c r="C80" i="78"/>
  <c r="K79" i="78"/>
  <c r="K81" i="78" s="1"/>
  <c r="L81" i="78" s="1"/>
  <c r="J79" i="78"/>
  <c r="J81" i="78" s="1"/>
  <c r="I79" i="78"/>
  <c r="I81" i="78" s="1"/>
  <c r="H79" i="78"/>
  <c r="H81" i="78" s="1"/>
  <c r="G79" i="78"/>
  <c r="F79" i="78"/>
  <c r="E79" i="78"/>
  <c r="D79" i="78"/>
  <c r="C79" i="78"/>
  <c r="L67" i="78"/>
  <c r="L66" i="78"/>
  <c r="L65" i="78"/>
  <c r="L64" i="78"/>
  <c r="L63" i="78"/>
  <c r="L62" i="78"/>
  <c r="L61" i="78"/>
  <c r="L60" i="78"/>
  <c r="L59" i="78"/>
  <c r="L58" i="78"/>
  <c r="L57" i="78"/>
  <c r="L56" i="78"/>
  <c r="L55" i="78"/>
  <c r="L54" i="78"/>
  <c r="L53" i="78"/>
  <c r="L52" i="78"/>
  <c r="L51" i="78"/>
  <c r="L50" i="78"/>
  <c r="L49" i="78"/>
  <c r="L48" i="78"/>
  <c r="L47" i="78"/>
  <c r="L46" i="78"/>
  <c r="L45" i="78"/>
  <c r="L44" i="78"/>
  <c r="L43" i="78"/>
  <c r="L42" i="78"/>
  <c r="L41" i="78"/>
  <c r="L40" i="78"/>
  <c r="L39" i="78"/>
  <c r="L38" i="78"/>
  <c r="L37" i="78"/>
  <c r="L36" i="78"/>
  <c r="L35" i="78"/>
  <c r="L34" i="78"/>
  <c r="L33" i="78"/>
  <c r="L32" i="78"/>
  <c r="L31" i="78"/>
  <c r="L30" i="78"/>
  <c r="L29" i="78"/>
  <c r="L28" i="78"/>
  <c r="L27" i="78"/>
  <c r="L26" i="78"/>
  <c r="L25" i="78"/>
  <c r="L24" i="78"/>
  <c r="L23" i="78"/>
  <c r="L22" i="78"/>
  <c r="L21" i="78"/>
  <c r="L20" i="78"/>
  <c r="L19" i="78"/>
  <c r="L18" i="78"/>
  <c r="L17" i="78"/>
  <c r="L16" i="78"/>
  <c r="L15" i="78"/>
  <c r="L14" i="78"/>
  <c r="L13" i="78"/>
  <c r="L12" i="78"/>
  <c r="L11" i="78"/>
  <c r="L10" i="78"/>
  <c r="L9" i="78"/>
  <c r="L8" i="78"/>
  <c r="L7" i="78"/>
  <c r="L6" i="78"/>
  <c r="L5" i="78"/>
  <c r="L4" i="78"/>
  <c r="L3" i="78"/>
  <c r="L2" i="78"/>
  <c r="D82" i="78" l="1"/>
  <c r="C82" i="78"/>
  <c r="E82" i="78"/>
  <c r="E98" i="77" l="1"/>
  <c r="D98" i="77"/>
  <c r="C98" i="77"/>
  <c r="B98" i="77"/>
  <c r="K97" i="77"/>
  <c r="J97" i="77"/>
  <c r="I97" i="77"/>
  <c r="H97" i="77"/>
  <c r="G97" i="77"/>
  <c r="F97" i="77"/>
  <c r="F98" i="77" s="1"/>
  <c r="F99" i="77" s="1"/>
  <c r="E97" i="77"/>
  <c r="D97" i="77"/>
  <c r="C97" i="77"/>
  <c r="K96" i="77"/>
  <c r="K98" i="77" s="1"/>
  <c r="J96" i="77"/>
  <c r="J98" i="77" s="1"/>
  <c r="I96" i="77"/>
  <c r="I98" i="77" s="1"/>
  <c r="H96" i="77"/>
  <c r="H98" i="77" s="1"/>
  <c r="G96" i="77"/>
  <c r="G98" i="77" s="1"/>
  <c r="F96" i="77"/>
  <c r="E96" i="77"/>
  <c r="D96" i="77"/>
  <c r="C96" i="77"/>
  <c r="L85" i="77"/>
  <c r="L84" i="77"/>
  <c r="L83" i="77"/>
  <c r="L82" i="77"/>
  <c r="L81" i="77"/>
  <c r="L80" i="77"/>
  <c r="L79" i="77"/>
  <c r="L78" i="77"/>
  <c r="L77" i="77"/>
  <c r="L76" i="77"/>
  <c r="L75" i="77"/>
  <c r="L74" i="77"/>
  <c r="L73" i="77"/>
  <c r="L72" i="77"/>
  <c r="L71" i="77"/>
  <c r="L70" i="77"/>
  <c r="L69" i="77"/>
  <c r="L68" i="77"/>
  <c r="L67" i="77"/>
  <c r="L66" i="77"/>
  <c r="L65" i="77"/>
  <c r="L64" i="77"/>
  <c r="L63" i="77"/>
  <c r="L62" i="77"/>
  <c r="L61" i="77"/>
  <c r="L60" i="77"/>
  <c r="L59" i="77"/>
  <c r="L58" i="77"/>
  <c r="L57" i="77"/>
  <c r="L56" i="77"/>
  <c r="L55" i="77"/>
  <c r="L54" i="77"/>
  <c r="L53" i="77"/>
  <c r="L52" i="77"/>
  <c r="L51" i="77"/>
  <c r="L50" i="77"/>
  <c r="L49" i="77"/>
  <c r="L48" i="77"/>
  <c r="L47" i="77"/>
  <c r="L46" i="77"/>
  <c r="L45" i="77"/>
  <c r="L44" i="77"/>
  <c r="L43" i="77"/>
  <c r="L42" i="77"/>
  <c r="L41" i="77"/>
  <c r="L40" i="77"/>
  <c r="L39" i="77"/>
  <c r="L38" i="77"/>
  <c r="L37" i="77"/>
  <c r="L36" i="77"/>
  <c r="L35" i="77"/>
  <c r="L34" i="77"/>
  <c r="L33" i="77"/>
  <c r="L32" i="77"/>
  <c r="L31" i="77"/>
  <c r="L30" i="77"/>
  <c r="L29" i="77"/>
  <c r="L28" i="77"/>
  <c r="L27" i="77"/>
  <c r="L26" i="77"/>
  <c r="L25" i="77"/>
  <c r="L24" i="77"/>
  <c r="L23" i="77"/>
  <c r="L22" i="77"/>
  <c r="L21" i="77"/>
  <c r="L20" i="77"/>
  <c r="L19" i="77"/>
  <c r="L18" i="77"/>
  <c r="L17" i="77"/>
  <c r="L16" i="77"/>
  <c r="L15" i="77"/>
  <c r="L14" i="77"/>
  <c r="L13" i="77"/>
  <c r="L12" i="77"/>
  <c r="L11" i="77"/>
  <c r="L10" i="77"/>
  <c r="L9" i="77"/>
  <c r="L8" i="77"/>
  <c r="L7" i="77"/>
  <c r="L6" i="77"/>
  <c r="L5" i="77"/>
  <c r="L4" i="77"/>
  <c r="L3" i="77"/>
  <c r="L2" i="77"/>
  <c r="G99" i="77" l="1"/>
  <c r="E99" i="77"/>
  <c r="C99" i="77"/>
  <c r="D99" i="77"/>
  <c r="L98" i="77"/>
  <c r="L98" i="76" l="1"/>
  <c r="M98" i="76" s="1"/>
  <c r="J98" i="76"/>
  <c r="I98" i="76"/>
  <c r="H98" i="76"/>
  <c r="H99" i="76" s="1"/>
  <c r="B98" i="76"/>
  <c r="L97" i="76"/>
  <c r="K97" i="76"/>
  <c r="J97" i="76"/>
  <c r="I97" i="76"/>
  <c r="H97" i="76"/>
  <c r="G97" i="76"/>
  <c r="F97" i="76"/>
  <c r="E97" i="76"/>
  <c r="D97" i="76"/>
  <c r="C97" i="76"/>
  <c r="L96" i="76"/>
  <c r="K96" i="76"/>
  <c r="K98" i="76" s="1"/>
  <c r="J96" i="76"/>
  <c r="I96" i="76"/>
  <c r="H96" i="76"/>
  <c r="G96" i="76"/>
  <c r="G98" i="76" s="1"/>
  <c r="G99" i="76" s="1"/>
  <c r="F96" i="76"/>
  <c r="F98" i="76" s="1"/>
  <c r="F99" i="76" s="1"/>
  <c r="E96" i="76"/>
  <c r="E98" i="76" s="1"/>
  <c r="E99" i="76" s="1"/>
  <c r="D96" i="76"/>
  <c r="D98" i="76" s="1"/>
  <c r="D99" i="76" s="1"/>
  <c r="C96" i="76"/>
  <c r="C98" i="76" s="1"/>
  <c r="C99" i="76" s="1"/>
  <c r="M85" i="76"/>
  <c r="M84" i="76"/>
  <c r="M83" i="76"/>
  <c r="M82" i="76"/>
  <c r="M81" i="76"/>
  <c r="M80" i="76"/>
  <c r="M79" i="76"/>
  <c r="M78" i="76"/>
  <c r="M77" i="76"/>
  <c r="M76" i="76"/>
  <c r="M75" i="76"/>
  <c r="M74" i="76"/>
  <c r="M73" i="76"/>
  <c r="M72" i="76"/>
  <c r="M71" i="76"/>
  <c r="M70" i="76"/>
  <c r="M69" i="76"/>
  <c r="M68" i="76"/>
  <c r="M67" i="76"/>
  <c r="M66" i="76"/>
  <c r="M65" i="76"/>
  <c r="M64" i="76"/>
  <c r="M63" i="76"/>
  <c r="M62" i="76"/>
  <c r="M61" i="76"/>
  <c r="M60" i="76"/>
  <c r="M59" i="76"/>
  <c r="M58" i="76"/>
  <c r="M57" i="76"/>
  <c r="M56" i="76"/>
  <c r="M55" i="76"/>
  <c r="M54" i="76"/>
  <c r="M53" i="76"/>
  <c r="M52" i="76"/>
  <c r="M51" i="76"/>
  <c r="M50" i="76"/>
  <c r="M49" i="76"/>
  <c r="M48" i="76"/>
  <c r="M47" i="76"/>
  <c r="M46" i="76"/>
  <c r="M45" i="76"/>
  <c r="M44" i="76"/>
  <c r="M43" i="76"/>
  <c r="M42" i="76"/>
  <c r="M41" i="76"/>
  <c r="M40" i="76"/>
  <c r="M39" i="76"/>
  <c r="M38" i="76"/>
  <c r="M37" i="76"/>
  <c r="M36" i="76"/>
  <c r="M35" i="76"/>
  <c r="M34" i="76"/>
  <c r="M33" i="76"/>
  <c r="M32" i="76"/>
  <c r="M31" i="76"/>
  <c r="M30" i="76"/>
  <c r="M29" i="76"/>
  <c r="M28" i="76"/>
  <c r="M27" i="76"/>
  <c r="M26" i="76"/>
  <c r="M25" i="76"/>
  <c r="M24" i="76"/>
  <c r="M23" i="76"/>
  <c r="M22" i="76"/>
  <c r="M21" i="76"/>
  <c r="M20" i="76"/>
  <c r="M19" i="76"/>
  <c r="M18" i="76"/>
  <c r="M17" i="76"/>
  <c r="M16" i="76"/>
  <c r="M15" i="76"/>
  <c r="M14" i="76"/>
  <c r="M13" i="76"/>
  <c r="M12" i="76"/>
  <c r="M11" i="76"/>
  <c r="M10" i="76"/>
  <c r="M9" i="76"/>
  <c r="M8" i="76"/>
  <c r="M7" i="76"/>
  <c r="M6" i="76"/>
  <c r="M5" i="76"/>
  <c r="M4" i="76"/>
  <c r="M3" i="76"/>
  <c r="M2" i="76"/>
  <c r="D73" i="75" l="1"/>
  <c r="K72" i="75"/>
  <c r="J72" i="75"/>
  <c r="I72" i="75"/>
  <c r="E73" i="75" s="1"/>
  <c r="E72" i="75"/>
  <c r="D72" i="75"/>
  <c r="C72" i="75"/>
  <c r="C73" i="75" s="1"/>
  <c r="B72" i="75"/>
  <c r="L71" i="75"/>
  <c r="K71" i="75"/>
  <c r="J71" i="75"/>
  <c r="I71" i="75"/>
  <c r="H71" i="75"/>
  <c r="G71" i="75"/>
  <c r="F71" i="75"/>
  <c r="E71" i="75"/>
  <c r="D71" i="75"/>
  <c r="C71" i="75"/>
  <c r="L70" i="75"/>
  <c r="L72" i="75" s="1"/>
  <c r="M72" i="75" s="1"/>
  <c r="K70" i="75"/>
  <c r="J70" i="75"/>
  <c r="I70" i="75"/>
  <c r="H70" i="75"/>
  <c r="H72" i="75" s="1"/>
  <c r="H73" i="75" s="1"/>
  <c r="G70" i="75"/>
  <c r="G72" i="75" s="1"/>
  <c r="G73" i="75" s="1"/>
  <c r="F70" i="75"/>
  <c r="F72" i="75" s="1"/>
  <c r="F73" i="75" s="1"/>
  <c r="E70" i="75"/>
  <c r="D70" i="75"/>
  <c r="C70" i="75"/>
  <c r="M61" i="75"/>
  <c r="M60" i="75"/>
  <c r="M59" i="75"/>
  <c r="M58" i="75"/>
  <c r="M57" i="75"/>
  <c r="M55" i="75"/>
  <c r="M54" i="75"/>
  <c r="M53" i="75"/>
  <c r="M52" i="75"/>
  <c r="M51" i="75"/>
  <c r="M50" i="75"/>
  <c r="M49" i="75"/>
  <c r="M48" i="75"/>
  <c r="M47" i="75"/>
  <c r="M46" i="75"/>
  <c r="M45" i="75"/>
  <c r="M44" i="75"/>
  <c r="M43" i="75"/>
  <c r="M42" i="75"/>
  <c r="M41" i="75"/>
  <c r="M40" i="75"/>
  <c r="M39" i="75"/>
  <c r="M38" i="75"/>
  <c r="M37" i="75"/>
  <c r="M36" i="75"/>
  <c r="M35" i="75"/>
  <c r="M34" i="75"/>
  <c r="M33" i="75"/>
  <c r="M32" i="75"/>
  <c r="M31" i="75"/>
  <c r="M30" i="75"/>
  <c r="M29" i="75"/>
  <c r="M28" i="75"/>
  <c r="M27" i="75"/>
  <c r="M26" i="75"/>
  <c r="M25" i="75"/>
  <c r="M24" i="75"/>
  <c r="M23" i="75"/>
  <c r="M22" i="75"/>
  <c r="M21" i="75"/>
  <c r="M20" i="75"/>
  <c r="M19" i="75"/>
  <c r="M18" i="75"/>
  <c r="M17" i="75"/>
  <c r="M16" i="75"/>
  <c r="M15" i="75"/>
  <c r="M14" i="75"/>
  <c r="M13" i="75"/>
  <c r="M12" i="75"/>
  <c r="M11" i="75"/>
  <c r="M10" i="75"/>
  <c r="M9" i="75"/>
  <c r="M8" i="75"/>
  <c r="M7" i="75"/>
  <c r="M6" i="75"/>
  <c r="M5" i="75"/>
  <c r="M4" i="75"/>
  <c r="M3" i="75"/>
  <c r="M2" i="75"/>
  <c r="G93" i="74" l="1"/>
  <c r="F93" i="74"/>
  <c r="E93" i="74"/>
  <c r="D93" i="74"/>
  <c r="C93" i="74"/>
  <c r="B93" i="74"/>
  <c r="L92" i="74"/>
  <c r="K92" i="74"/>
  <c r="J92" i="74"/>
  <c r="I92" i="74"/>
  <c r="H92" i="74"/>
  <c r="G92" i="74"/>
  <c r="F92" i="74"/>
  <c r="E92" i="74"/>
  <c r="D92" i="74"/>
  <c r="C92" i="74"/>
  <c r="L91" i="74"/>
  <c r="L93" i="74" s="1"/>
  <c r="M93" i="74" s="1"/>
  <c r="K91" i="74"/>
  <c r="K93" i="74" s="1"/>
  <c r="J91" i="74"/>
  <c r="J93" i="74" s="1"/>
  <c r="I91" i="74"/>
  <c r="I93" i="74" s="1"/>
  <c r="H91" i="74"/>
  <c r="H93" i="74" s="1"/>
  <c r="H94" i="74" s="1"/>
  <c r="G91" i="74"/>
  <c r="F91" i="74"/>
  <c r="E91" i="74"/>
  <c r="D91" i="74"/>
  <c r="C91" i="74"/>
  <c r="M73" i="74"/>
  <c r="M72" i="74"/>
  <c r="M71" i="74"/>
  <c r="M70" i="74"/>
  <c r="M69" i="74"/>
  <c r="M68" i="74"/>
  <c r="M67" i="74"/>
  <c r="M66" i="74"/>
  <c r="M65" i="74"/>
  <c r="M64" i="74"/>
  <c r="M63" i="74"/>
  <c r="M62" i="74"/>
  <c r="M61" i="74"/>
  <c r="M60" i="74"/>
  <c r="M59" i="74"/>
  <c r="M58" i="74"/>
  <c r="M57" i="74"/>
  <c r="M56" i="74"/>
  <c r="M55" i="74"/>
  <c r="M54" i="74"/>
  <c r="M53" i="74"/>
  <c r="M52" i="74"/>
  <c r="M51" i="74"/>
  <c r="M50" i="74"/>
  <c r="M49" i="74"/>
  <c r="M48" i="74"/>
  <c r="M47" i="74"/>
  <c r="M46" i="74"/>
  <c r="M45" i="74"/>
  <c r="M44" i="74"/>
  <c r="M43" i="74"/>
  <c r="M42" i="74"/>
  <c r="M41" i="74"/>
  <c r="M40" i="74"/>
  <c r="M39" i="74"/>
  <c r="M38" i="74"/>
  <c r="M37" i="74"/>
  <c r="M36" i="74"/>
  <c r="M35" i="74"/>
  <c r="M34" i="74"/>
  <c r="M33" i="74"/>
  <c r="M32" i="74"/>
  <c r="M31" i="74"/>
  <c r="M30" i="74"/>
  <c r="M29" i="74"/>
  <c r="M28" i="74"/>
  <c r="M27" i="74"/>
  <c r="M26" i="74"/>
  <c r="M25" i="74"/>
  <c r="M24" i="74"/>
  <c r="M23" i="74"/>
  <c r="M22" i="74"/>
  <c r="M21" i="74"/>
  <c r="M20" i="74"/>
  <c r="M19" i="74"/>
  <c r="M18" i="74"/>
  <c r="M17" i="74"/>
  <c r="M16" i="74"/>
  <c r="M15" i="74"/>
  <c r="M14" i="74"/>
  <c r="M13" i="74"/>
  <c r="M12" i="74"/>
  <c r="M11" i="74"/>
  <c r="M10" i="74"/>
  <c r="M9" i="74"/>
  <c r="M8" i="74"/>
  <c r="M7" i="74"/>
  <c r="M6" i="74"/>
  <c r="M5" i="74"/>
  <c r="M4" i="74"/>
  <c r="M3" i="74"/>
  <c r="M2" i="74"/>
  <c r="C94" i="74" l="1"/>
  <c r="F94" i="74"/>
  <c r="G94" i="74"/>
  <c r="E94" i="74"/>
  <c r="D94" i="74"/>
  <c r="C101" i="73" l="1"/>
  <c r="B101" i="73"/>
  <c r="K100" i="73"/>
  <c r="J100" i="73"/>
  <c r="I100" i="73"/>
  <c r="H100" i="73"/>
  <c r="G100" i="73"/>
  <c r="F100" i="73"/>
  <c r="E100" i="73"/>
  <c r="D100" i="73"/>
  <c r="C100" i="73"/>
  <c r="K99" i="73"/>
  <c r="K101" i="73" s="1"/>
  <c r="J99" i="73"/>
  <c r="J101" i="73" s="1"/>
  <c r="I99" i="73"/>
  <c r="I101" i="73" s="1"/>
  <c r="H99" i="73"/>
  <c r="H101" i="73" s="1"/>
  <c r="C102" i="73" s="1"/>
  <c r="G99" i="73"/>
  <c r="G101" i="73" s="1"/>
  <c r="F99" i="73"/>
  <c r="F101" i="73" s="1"/>
  <c r="E99" i="73"/>
  <c r="E101" i="73" s="1"/>
  <c r="D99" i="73"/>
  <c r="D101" i="73" s="1"/>
  <c r="C99" i="73"/>
  <c r="L87" i="73"/>
  <c r="L86" i="73"/>
  <c r="L85" i="73"/>
  <c r="L84" i="73"/>
  <c r="L83" i="73"/>
  <c r="L82" i="73"/>
  <c r="L81" i="73"/>
  <c r="L80" i="73"/>
  <c r="L79" i="73"/>
  <c r="L78" i="73"/>
  <c r="L77" i="73"/>
  <c r="L76" i="73"/>
  <c r="L75" i="73"/>
  <c r="L74" i="73"/>
  <c r="L73" i="73"/>
  <c r="L72" i="73"/>
  <c r="L71" i="73"/>
  <c r="L70" i="73"/>
  <c r="L69" i="73"/>
  <c r="L68" i="73"/>
  <c r="L67" i="73"/>
  <c r="L66" i="73"/>
  <c r="L65" i="73"/>
  <c r="L64" i="73"/>
  <c r="L63" i="73"/>
  <c r="L62" i="73"/>
  <c r="L61" i="73"/>
  <c r="L60" i="73"/>
  <c r="L59" i="73"/>
  <c r="L58" i="73"/>
  <c r="L57" i="73"/>
  <c r="L56" i="73"/>
  <c r="L55" i="73"/>
  <c r="L54" i="73"/>
  <c r="L53" i="73"/>
  <c r="L52" i="73"/>
  <c r="L51" i="73"/>
  <c r="L50" i="73"/>
  <c r="L49" i="73"/>
  <c r="L48" i="73"/>
  <c r="L47" i="73"/>
  <c r="L46" i="73"/>
  <c r="L45" i="73"/>
  <c r="L44" i="73"/>
  <c r="L43" i="73"/>
  <c r="L42" i="73"/>
  <c r="L41" i="73"/>
  <c r="L40" i="73"/>
  <c r="L39" i="73"/>
  <c r="L38" i="73"/>
  <c r="L37" i="73"/>
  <c r="L36" i="73"/>
  <c r="L35" i="73"/>
  <c r="L34" i="73"/>
  <c r="L33" i="73"/>
  <c r="L32" i="73"/>
  <c r="L31" i="73"/>
  <c r="L30" i="73"/>
  <c r="L29" i="73"/>
  <c r="L28" i="73"/>
  <c r="L27" i="73"/>
  <c r="L26" i="73"/>
  <c r="L25" i="73"/>
  <c r="L24" i="73"/>
  <c r="L23" i="73"/>
  <c r="L22" i="73"/>
  <c r="L21" i="73"/>
  <c r="L20" i="73"/>
  <c r="L19" i="73"/>
  <c r="L18" i="73"/>
  <c r="L17" i="73"/>
  <c r="L16" i="73"/>
  <c r="L15" i="73"/>
  <c r="L14" i="73"/>
  <c r="L13" i="73"/>
  <c r="L12" i="73"/>
  <c r="L11" i="73"/>
  <c r="L10" i="73"/>
  <c r="L9" i="73"/>
  <c r="L8" i="73"/>
  <c r="L7" i="73"/>
  <c r="L6" i="73"/>
  <c r="L5" i="73"/>
  <c r="L4" i="73"/>
  <c r="L3" i="73"/>
  <c r="L2" i="73"/>
  <c r="E102" i="73" l="1"/>
  <c r="L101" i="73"/>
  <c r="D102" i="73"/>
  <c r="F102" i="73"/>
  <c r="G102" i="73"/>
  <c r="J97" i="72" l="1"/>
  <c r="I97" i="72"/>
  <c r="G97" i="72"/>
  <c r="F97" i="72"/>
  <c r="E97" i="72"/>
  <c r="D97" i="72"/>
  <c r="B97" i="72"/>
  <c r="K96" i="72"/>
  <c r="J96" i="72"/>
  <c r="I96" i="72"/>
  <c r="H96" i="72"/>
  <c r="H97" i="72" s="1"/>
  <c r="G96" i="72"/>
  <c r="F96" i="72"/>
  <c r="E96" i="72"/>
  <c r="D96" i="72"/>
  <c r="C96" i="72"/>
  <c r="K95" i="72"/>
  <c r="K97" i="72" s="1"/>
  <c r="L97" i="72" s="1"/>
  <c r="J95" i="72"/>
  <c r="I95" i="72"/>
  <c r="H95" i="72"/>
  <c r="G95" i="72"/>
  <c r="F95" i="72"/>
  <c r="E95" i="72"/>
  <c r="D95" i="72"/>
  <c r="C95" i="72"/>
  <c r="C97" i="72" s="1"/>
  <c r="C98" i="72" s="1"/>
  <c r="L83" i="72"/>
  <c r="L82" i="72"/>
  <c r="L81" i="72"/>
  <c r="L80" i="72"/>
  <c r="L79" i="72"/>
  <c r="L78" i="72"/>
  <c r="L77" i="72"/>
  <c r="L76" i="72"/>
  <c r="L75" i="72"/>
  <c r="L74" i="72"/>
  <c r="L73" i="72"/>
  <c r="L72" i="72"/>
  <c r="L71" i="72"/>
  <c r="L70" i="72"/>
  <c r="L69" i="72"/>
  <c r="L68" i="72"/>
  <c r="L67" i="72"/>
  <c r="L66" i="72"/>
  <c r="L65" i="72"/>
  <c r="L64" i="72"/>
  <c r="L63" i="72"/>
  <c r="L62" i="72"/>
  <c r="L61" i="72"/>
  <c r="L60" i="72"/>
  <c r="L59" i="72"/>
  <c r="L58" i="72"/>
  <c r="L57" i="72"/>
  <c r="L56" i="72"/>
  <c r="L55" i="72"/>
  <c r="L54" i="72"/>
  <c r="L53" i="72"/>
  <c r="L52" i="72"/>
  <c r="L51" i="72"/>
  <c r="L50" i="72"/>
  <c r="L49" i="72"/>
  <c r="L48" i="72"/>
  <c r="L47" i="72"/>
  <c r="L46" i="72"/>
  <c r="L45" i="72"/>
  <c r="L44" i="72"/>
  <c r="L43" i="72"/>
  <c r="L42" i="72"/>
  <c r="L41" i="72"/>
  <c r="L40" i="72"/>
  <c r="L39" i="72"/>
  <c r="L38" i="72"/>
  <c r="L37" i="72"/>
  <c r="L36" i="72"/>
  <c r="L35" i="72"/>
  <c r="L34" i="72"/>
  <c r="L33" i="72"/>
  <c r="L32" i="72"/>
  <c r="L31" i="72"/>
  <c r="L30" i="72"/>
  <c r="L29" i="72"/>
  <c r="L28" i="72"/>
  <c r="L27" i="72"/>
  <c r="L26" i="72"/>
  <c r="L25" i="72"/>
  <c r="L24" i="72"/>
  <c r="L23" i="72"/>
  <c r="L22" i="72"/>
  <c r="L21" i="72"/>
  <c r="L20" i="72"/>
  <c r="L19" i="72"/>
  <c r="L18" i="72"/>
  <c r="L17" i="72"/>
  <c r="L16" i="72"/>
  <c r="L15" i="72"/>
  <c r="L14" i="72"/>
  <c r="L13" i="72"/>
  <c r="L12" i="72"/>
  <c r="L11" i="72"/>
  <c r="L10" i="72"/>
  <c r="L9" i="72"/>
  <c r="L8" i="72"/>
  <c r="L7" i="72"/>
  <c r="L6" i="72"/>
  <c r="L5" i="72"/>
  <c r="L4" i="72"/>
  <c r="L3" i="72"/>
  <c r="L2" i="72"/>
  <c r="G98" i="72" l="1"/>
  <c r="F98" i="72"/>
  <c r="D98" i="72"/>
  <c r="E98" i="72"/>
  <c r="C65" i="71" l="1"/>
  <c r="B65" i="71"/>
  <c r="J64" i="71"/>
  <c r="I64" i="71"/>
  <c r="H64" i="71"/>
  <c r="G64" i="71"/>
  <c r="F64" i="71"/>
  <c r="E64" i="71"/>
  <c r="D64" i="71"/>
  <c r="D65" i="71" s="1"/>
  <c r="D66" i="71" s="1"/>
  <c r="C64" i="71"/>
  <c r="J63" i="71"/>
  <c r="J65" i="71" s="1"/>
  <c r="K65" i="71" s="1"/>
  <c r="I63" i="71"/>
  <c r="I65" i="71" s="1"/>
  <c r="H63" i="71"/>
  <c r="H65" i="71" s="1"/>
  <c r="G63" i="71"/>
  <c r="G65" i="71" s="1"/>
  <c r="C66" i="71" s="1"/>
  <c r="F63" i="71"/>
  <c r="F65" i="71" s="1"/>
  <c r="F66" i="71" s="1"/>
  <c r="E63" i="71"/>
  <c r="E65" i="71" s="1"/>
  <c r="E66" i="71" s="1"/>
  <c r="D63" i="71"/>
  <c r="C63" i="71"/>
  <c r="K53" i="71"/>
  <c r="K52" i="71"/>
  <c r="K51" i="71"/>
  <c r="K50" i="71"/>
  <c r="K49" i="71"/>
  <c r="K48" i="71"/>
  <c r="K47" i="71"/>
  <c r="K46" i="71"/>
  <c r="K45" i="71"/>
  <c r="K44" i="71"/>
  <c r="K43" i="71"/>
  <c r="K42" i="71"/>
  <c r="K41" i="71"/>
  <c r="K40" i="71"/>
  <c r="K39" i="71"/>
  <c r="K38" i="71"/>
  <c r="K37" i="71"/>
  <c r="K36" i="71"/>
  <c r="K35" i="71"/>
  <c r="K34" i="71"/>
  <c r="K33" i="71"/>
  <c r="K32" i="71"/>
  <c r="K31" i="71"/>
  <c r="K30" i="71"/>
  <c r="K29" i="71"/>
  <c r="K28" i="71"/>
  <c r="K27" i="71"/>
  <c r="K26" i="71"/>
  <c r="K25" i="71"/>
  <c r="K24" i="71"/>
  <c r="K23" i="71"/>
  <c r="K22" i="71"/>
  <c r="K21" i="71"/>
  <c r="K20" i="71"/>
  <c r="K19" i="71"/>
  <c r="K18" i="71"/>
  <c r="K17" i="71"/>
  <c r="K16" i="71"/>
  <c r="K15" i="71"/>
  <c r="K14" i="71"/>
  <c r="K13" i="71"/>
  <c r="K12" i="71"/>
  <c r="K11" i="71"/>
  <c r="K10" i="71"/>
  <c r="K9" i="71"/>
  <c r="K8" i="71"/>
  <c r="K7" i="71"/>
  <c r="K6" i="71"/>
  <c r="K5" i="71"/>
  <c r="K4" i="71"/>
  <c r="K3" i="71"/>
  <c r="K2" i="71"/>
  <c r="L78" i="70" l="1"/>
  <c r="K78" i="70"/>
  <c r="K79" i="70" s="1"/>
  <c r="B78" i="70"/>
  <c r="O77" i="70"/>
  <c r="N77" i="70"/>
  <c r="M77" i="70"/>
  <c r="M78" i="70" s="1"/>
  <c r="L77" i="70"/>
  <c r="K77" i="70"/>
  <c r="J77" i="70"/>
  <c r="I77" i="70"/>
  <c r="H77" i="70"/>
  <c r="G77" i="70"/>
  <c r="F77" i="70"/>
  <c r="F78" i="70" s="1"/>
  <c r="F79" i="70" s="1"/>
  <c r="E77" i="70"/>
  <c r="D77" i="70"/>
  <c r="C77" i="70"/>
  <c r="O76" i="70"/>
  <c r="O78" i="70" s="1"/>
  <c r="N76" i="70"/>
  <c r="N78" i="70" s="1"/>
  <c r="M76" i="70"/>
  <c r="L76" i="70"/>
  <c r="K76" i="70"/>
  <c r="J76" i="70"/>
  <c r="J78" i="70" s="1"/>
  <c r="J79" i="70" s="1"/>
  <c r="I76" i="70"/>
  <c r="I78" i="70" s="1"/>
  <c r="I79" i="70" s="1"/>
  <c r="H76" i="70"/>
  <c r="H78" i="70" s="1"/>
  <c r="H79" i="70" s="1"/>
  <c r="G76" i="70"/>
  <c r="G78" i="70" s="1"/>
  <c r="G79" i="70" s="1"/>
  <c r="F76" i="70"/>
  <c r="E76" i="70"/>
  <c r="E78" i="70" s="1"/>
  <c r="E79" i="70" s="1"/>
  <c r="D76" i="70"/>
  <c r="D78" i="70" s="1"/>
  <c r="D79" i="70" s="1"/>
  <c r="C76" i="70"/>
  <c r="C78" i="70" s="1"/>
  <c r="C79" i="70" s="1"/>
  <c r="P67" i="70"/>
  <c r="P66" i="70"/>
  <c r="P65" i="70"/>
  <c r="P64" i="70"/>
  <c r="P63" i="70"/>
  <c r="P62" i="70"/>
  <c r="P61" i="70"/>
  <c r="P60" i="70"/>
  <c r="P59" i="70"/>
  <c r="P58" i="70"/>
  <c r="P57" i="70"/>
  <c r="P56" i="70"/>
  <c r="P55" i="70"/>
  <c r="P54" i="70"/>
  <c r="P53" i="70"/>
  <c r="P52" i="70"/>
  <c r="P51" i="70"/>
  <c r="P50" i="70"/>
  <c r="P49" i="70"/>
  <c r="P48" i="70"/>
  <c r="P47" i="70"/>
  <c r="P46" i="70"/>
  <c r="P45" i="70"/>
  <c r="P44" i="70"/>
  <c r="P43" i="70"/>
  <c r="P42" i="70"/>
  <c r="P41" i="70"/>
  <c r="P40" i="70"/>
  <c r="P39" i="70"/>
  <c r="P38" i="70"/>
  <c r="P37" i="70"/>
  <c r="P36" i="70"/>
  <c r="P35" i="70"/>
  <c r="P34" i="70"/>
  <c r="P33" i="70"/>
  <c r="P32" i="70"/>
  <c r="P31" i="70"/>
  <c r="P30" i="70"/>
  <c r="P29" i="70"/>
  <c r="P28" i="70"/>
  <c r="P27" i="70"/>
  <c r="P26" i="70"/>
  <c r="P25" i="70"/>
  <c r="P24" i="70"/>
  <c r="P23" i="70"/>
  <c r="P22" i="70"/>
  <c r="P21" i="70"/>
  <c r="P20" i="70"/>
  <c r="P19" i="70"/>
  <c r="P18" i="70"/>
  <c r="P17" i="70"/>
  <c r="P16" i="70"/>
  <c r="P15" i="70"/>
  <c r="P14" i="70"/>
  <c r="P13" i="70"/>
  <c r="P12" i="70"/>
  <c r="P11" i="70"/>
  <c r="P10" i="70"/>
  <c r="P9" i="70"/>
  <c r="P8" i="70"/>
  <c r="P7" i="70"/>
  <c r="P6" i="70"/>
  <c r="P5" i="70"/>
  <c r="P4" i="70"/>
  <c r="P3" i="70"/>
  <c r="P2" i="70"/>
  <c r="P78" i="70" l="1"/>
  <c r="L87" i="69" l="1"/>
  <c r="M87" i="69" s="1"/>
  <c r="K87" i="69"/>
  <c r="G87" i="69"/>
  <c r="F87" i="69"/>
  <c r="E87" i="69"/>
  <c r="B87" i="69"/>
  <c r="L86" i="69"/>
  <c r="K86" i="69"/>
  <c r="J86" i="69"/>
  <c r="I86" i="69"/>
  <c r="H86" i="69"/>
  <c r="G86" i="69"/>
  <c r="F86" i="69"/>
  <c r="E86" i="69"/>
  <c r="D86" i="69"/>
  <c r="C86" i="69"/>
  <c r="L85" i="69"/>
  <c r="K85" i="69"/>
  <c r="J85" i="69"/>
  <c r="J87" i="69" s="1"/>
  <c r="I85" i="69"/>
  <c r="I87" i="69" s="1"/>
  <c r="H85" i="69"/>
  <c r="H87" i="69" s="1"/>
  <c r="H88" i="69" s="1"/>
  <c r="G85" i="69"/>
  <c r="F85" i="69"/>
  <c r="E85" i="69"/>
  <c r="D85" i="69"/>
  <c r="D87" i="69" s="1"/>
  <c r="D88" i="69" s="1"/>
  <c r="C85" i="69"/>
  <c r="C87" i="69" s="1"/>
  <c r="C88" i="69" s="1"/>
  <c r="M74" i="69"/>
  <c r="M73" i="69"/>
  <c r="M72" i="69"/>
  <c r="M71" i="69"/>
  <c r="M70" i="69"/>
  <c r="M69" i="69"/>
  <c r="M68" i="69"/>
  <c r="M67" i="69"/>
  <c r="M66" i="69"/>
  <c r="M65" i="69"/>
  <c r="M64" i="69"/>
  <c r="M63" i="69"/>
  <c r="M62" i="69"/>
  <c r="M61" i="69"/>
  <c r="M60" i="69"/>
  <c r="M59" i="69"/>
  <c r="M58" i="69"/>
  <c r="M57" i="69"/>
  <c r="M56" i="69"/>
  <c r="M55" i="69"/>
  <c r="M54" i="69"/>
  <c r="M53" i="69"/>
  <c r="M52" i="69"/>
  <c r="M51" i="69"/>
  <c r="M50" i="69"/>
  <c r="M49" i="69"/>
  <c r="M48" i="69"/>
  <c r="M47" i="69"/>
  <c r="M46" i="69"/>
  <c r="M45" i="69"/>
  <c r="M44" i="69"/>
  <c r="M43" i="69"/>
  <c r="M42" i="69"/>
  <c r="M41" i="69"/>
  <c r="M40" i="69"/>
  <c r="M39" i="69"/>
  <c r="M38" i="69"/>
  <c r="M37" i="69"/>
  <c r="M36" i="69"/>
  <c r="M35" i="69"/>
  <c r="M34" i="69"/>
  <c r="M33" i="69"/>
  <c r="M32" i="69"/>
  <c r="M31" i="69"/>
  <c r="M30" i="69"/>
  <c r="M29" i="69"/>
  <c r="M28" i="69"/>
  <c r="M27" i="69"/>
  <c r="M26" i="69"/>
  <c r="M25" i="69"/>
  <c r="M24" i="69"/>
  <c r="M23" i="69"/>
  <c r="M22" i="69"/>
  <c r="M21" i="69"/>
  <c r="M20" i="69"/>
  <c r="M19" i="69"/>
  <c r="M18" i="69"/>
  <c r="M17" i="69"/>
  <c r="M16" i="69"/>
  <c r="M15" i="69"/>
  <c r="M14" i="69"/>
  <c r="M13" i="69"/>
  <c r="M12" i="69"/>
  <c r="M11" i="69"/>
  <c r="M10" i="69"/>
  <c r="M9" i="69"/>
  <c r="M8" i="69"/>
  <c r="M7" i="69"/>
  <c r="M6" i="69"/>
  <c r="M5" i="69"/>
  <c r="M4" i="69"/>
  <c r="M3" i="69"/>
  <c r="M2" i="69"/>
  <c r="G88" i="69" l="1"/>
  <c r="F88" i="69"/>
  <c r="E88" i="69"/>
  <c r="C84" i="68" l="1"/>
  <c r="B84" i="68"/>
  <c r="K83" i="68"/>
  <c r="J83" i="68"/>
  <c r="I83" i="68"/>
  <c r="H83" i="68"/>
  <c r="G83" i="68"/>
  <c r="G84" i="68" s="1"/>
  <c r="F83" i="68"/>
  <c r="E83" i="68"/>
  <c r="D83" i="68"/>
  <c r="C83" i="68"/>
  <c r="K82" i="68"/>
  <c r="K84" i="68" s="1"/>
  <c r="J82" i="68"/>
  <c r="J84" i="68" s="1"/>
  <c r="I82" i="68"/>
  <c r="I84" i="68" s="1"/>
  <c r="H82" i="68"/>
  <c r="H84" i="68" s="1"/>
  <c r="C85" i="68" s="1"/>
  <c r="G82" i="68"/>
  <c r="F82" i="68"/>
  <c r="F84" i="68" s="1"/>
  <c r="E82" i="68"/>
  <c r="E84" i="68" s="1"/>
  <c r="D82" i="68"/>
  <c r="D84" i="68" s="1"/>
  <c r="C82" i="68"/>
  <c r="L72" i="68"/>
  <c r="L71" i="68"/>
  <c r="L70" i="68"/>
  <c r="L69" i="68"/>
  <c r="L68" i="68"/>
  <c r="L67" i="68"/>
  <c r="L66" i="68"/>
  <c r="L65" i="68"/>
  <c r="L64" i="68"/>
  <c r="L63" i="68"/>
  <c r="L62" i="68"/>
  <c r="L61" i="68"/>
  <c r="L60" i="68"/>
  <c r="L59" i="68"/>
  <c r="L58" i="68"/>
  <c r="L57" i="68"/>
  <c r="L56" i="68"/>
  <c r="L55" i="68"/>
  <c r="L54" i="68"/>
  <c r="L53" i="68"/>
  <c r="L52" i="68"/>
  <c r="L51" i="68"/>
  <c r="L50" i="68"/>
  <c r="L49" i="68"/>
  <c r="L48" i="68"/>
  <c r="L47" i="68"/>
  <c r="L46" i="68"/>
  <c r="L45" i="68"/>
  <c r="L44" i="68"/>
  <c r="L43" i="68"/>
  <c r="L42" i="68"/>
  <c r="L41" i="68"/>
  <c r="L40" i="68"/>
  <c r="L39" i="68"/>
  <c r="L38" i="68"/>
  <c r="L37" i="68"/>
  <c r="L36" i="68"/>
  <c r="L35" i="68"/>
  <c r="L34" i="68"/>
  <c r="L33" i="68"/>
  <c r="L32" i="68"/>
  <c r="L31" i="68"/>
  <c r="L30" i="68"/>
  <c r="L29" i="68"/>
  <c r="L28" i="68"/>
  <c r="L27" i="68"/>
  <c r="L26" i="68"/>
  <c r="L25" i="68"/>
  <c r="L24" i="68"/>
  <c r="L23" i="68"/>
  <c r="L22" i="68"/>
  <c r="L21" i="68"/>
  <c r="L20" i="68"/>
  <c r="L19" i="68"/>
  <c r="L18" i="68"/>
  <c r="L17" i="68"/>
  <c r="L16" i="68"/>
  <c r="L15" i="68"/>
  <c r="L14" i="68"/>
  <c r="L13" i="68"/>
  <c r="L12" i="68"/>
  <c r="L11" i="68"/>
  <c r="L10" i="68"/>
  <c r="L9" i="68"/>
  <c r="L8" i="68"/>
  <c r="L7" i="68"/>
  <c r="L6" i="68"/>
  <c r="L5" i="68"/>
  <c r="L4" i="68"/>
  <c r="L3" i="68"/>
  <c r="L2" i="68"/>
  <c r="L84" i="68" l="1"/>
  <c r="E85" i="68"/>
  <c r="D85" i="68"/>
  <c r="G85" i="68"/>
  <c r="F85" i="68"/>
  <c r="B90" i="67" l="1"/>
  <c r="M89" i="67"/>
  <c r="M90" i="67" s="1"/>
  <c r="L89" i="67"/>
  <c r="L90" i="67" s="1"/>
  <c r="K89" i="67"/>
  <c r="K90" i="67" s="1"/>
  <c r="J89" i="67"/>
  <c r="I89" i="67"/>
  <c r="I90" i="67" s="1"/>
  <c r="I91" i="67" s="1"/>
  <c r="H89" i="67"/>
  <c r="G89" i="67"/>
  <c r="G90" i="67" s="1"/>
  <c r="G91" i="67" s="1"/>
  <c r="F89" i="67"/>
  <c r="F90" i="67" s="1"/>
  <c r="F91" i="67" s="1"/>
  <c r="E89" i="67"/>
  <c r="E90" i="67" s="1"/>
  <c r="E91" i="67" s="1"/>
  <c r="D89" i="67"/>
  <c r="C89" i="67"/>
  <c r="C90" i="67" s="1"/>
  <c r="C91" i="67" s="1"/>
  <c r="M88" i="67"/>
  <c r="L88" i="67"/>
  <c r="K88" i="67"/>
  <c r="J88" i="67"/>
  <c r="J90" i="67" s="1"/>
  <c r="I88" i="67"/>
  <c r="H88" i="67"/>
  <c r="H90" i="67" s="1"/>
  <c r="H91" i="67" s="1"/>
  <c r="G88" i="67"/>
  <c r="F88" i="67"/>
  <c r="E88" i="67"/>
  <c r="D88" i="67"/>
  <c r="D90" i="67" s="1"/>
  <c r="D91" i="67" s="1"/>
  <c r="C88" i="67"/>
  <c r="N79" i="67"/>
  <c r="N78" i="67"/>
  <c r="N77" i="67"/>
  <c r="N76" i="67"/>
  <c r="N75" i="67"/>
  <c r="N74" i="67"/>
  <c r="N73" i="67"/>
  <c r="N72" i="67"/>
  <c r="N71" i="67"/>
  <c r="N70" i="67"/>
  <c r="N69" i="67"/>
  <c r="N68" i="67"/>
  <c r="N67" i="67"/>
  <c r="N66" i="67"/>
  <c r="N65" i="67"/>
  <c r="N64" i="67"/>
  <c r="N63" i="67"/>
  <c r="N62" i="67"/>
  <c r="N61" i="67"/>
  <c r="N60" i="67"/>
  <c r="N59" i="67"/>
  <c r="N58" i="67"/>
  <c r="N57" i="67"/>
  <c r="N56" i="67"/>
  <c r="N55" i="67"/>
  <c r="N54" i="67"/>
  <c r="N53" i="67"/>
  <c r="N52" i="67"/>
  <c r="N51" i="67"/>
  <c r="N50" i="67"/>
  <c r="N49" i="67"/>
  <c r="N48" i="67"/>
  <c r="N47" i="67"/>
  <c r="N46" i="67"/>
  <c r="N45" i="67"/>
  <c r="N44" i="67"/>
  <c r="N43" i="67"/>
  <c r="N42" i="67"/>
  <c r="N41" i="67"/>
  <c r="N40" i="67"/>
  <c r="N39" i="67"/>
  <c r="N38" i="67"/>
  <c r="N37" i="67"/>
  <c r="N36" i="67"/>
  <c r="N35" i="67"/>
  <c r="N34" i="67"/>
  <c r="N33" i="67"/>
  <c r="N32" i="67"/>
  <c r="N31" i="67"/>
  <c r="N30" i="67"/>
  <c r="N29" i="67"/>
  <c r="N28" i="67"/>
  <c r="N27" i="67"/>
  <c r="N26" i="67"/>
  <c r="N25" i="67"/>
  <c r="N24" i="67"/>
  <c r="N23" i="67"/>
  <c r="N22" i="67"/>
  <c r="N21" i="67"/>
  <c r="N20" i="67"/>
  <c r="N19" i="67"/>
  <c r="N18" i="67"/>
  <c r="N17" i="67"/>
  <c r="N16" i="67"/>
  <c r="N15" i="67"/>
  <c r="N14" i="67"/>
  <c r="N13" i="67"/>
  <c r="N12" i="67"/>
  <c r="N11" i="67"/>
  <c r="N10" i="67"/>
  <c r="N9" i="67"/>
  <c r="N8" i="67"/>
  <c r="N7" i="67"/>
  <c r="N6" i="67"/>
  <c r="N5" i="67"/>
  <c r="N4" i="67"/>
  <c r="N3" i="67"/>
  <c r="N2" i="67"/>
  <c r="N90" i="67" l="1"/>
  <c r="B82" i="66" l="1"/>
  <c r="J81" i="66"/>
  <c r="I81" i="66"/>
  <c r="H81" i="66"/>
  <c r="G81" i="66"/>
  <c r="F81" i="66"/>
  <c r="E81" i="66"/>
  <c r="D81" i="66"/>
  <c r="C81" i="66"/>
  <c r="C82" i="66" s="1"/>
  <c r="C83" i="66" s="1"/>
  <c r="J80" i="66"/>
  <c r="J82" i="66" s="1"/>
  <c r="K82" i="66" s="1"/>
  <c r="I80" i="66"/>
  <c r="I82" i="66" s="1"/>
  <c r="H80" i="66"/>
  <c r="H82" i="66" s="1"/>
  <c r="G80" i="66"/>
  <c r="G82" i="66" s="1"/>
  <c r="F80" i="66"/>
  <c r="F82" i="66" s="1"/>
  <c r="F83" i="66" s="1"/>
  <c r="E80" i="66"/>
  <c r="E82" i="66" s="1"/>
  <c r="E83" i="66" s="1"/>
  <c r="D80" i="66"/>
  <c r="D82" i="66" s="1"/>
  <c r="D83" i="66" s="1"/>
  <c r="C80" i="66"/>
  <c r="K70" i="66"/>
  <c r="K69" i="66"/>
  <c r="K68" i="66"/>
  <c r="K67" i="66"/>
  <c r="K66" i="66"/>
  <c r="K65" i="66"/>
  <c r="K64" i="66"/>
  <c r="K63" i="66"/>
  <c r="K62" i="66"/>
  <c r="K61" i="66"/>
  <c r="K60" i="66"/>
  <c r="K59" i="66"/>
  <c r="K58" i="66"/>
  <c r="K57" i="66"/>
  <c r="K56" i="66"/>
  <c r="K55" i="66"/>
  <c r="K54" i="66"/>
  <c r="K53" i="66"/>
  <c r="K52" i="66"/>
  <c r="K51" i="66"/>
  <c r="K50" i="66"/>
  <c r="K49" i="66"/>
  <c r="K48" i="66"/>
  <c r="K47" i="66"/>
  <c r="K46" i="66"/>
  <c r="K45" i="66"/>
  <c r="K44" i="66"/>
  <c r="K43" i="66"/>
  <c r="K42" i="66"/>
  <c r="K41" i="66"/>
  <c r="K40" i="66"/>
  <c r="K39" i="66"/>
  <c r="K38" i="66"/>
  <c r="K37" i="66"/>
  <c r="K36" i="66"/>
  <c r="K35" i="66"/>
  <c r="K34" i="66"/>
  <c r="K33" i="66"/>
  <c r="K32" i="66"/>
  <c r="K31" i="66"/>
  <c r="K30" i="66"/>
  <c r="K29" i="66"/>
  <c r="K28" i="66"/>
  <c r="K27" i="66"/>
  <c r="K26" i="66"/>
  <c r="K25" i="66"/>
  <c r="K24" i="66"/>
  <c r="K23" i="66"/>
  <c r="K22" i="66"/>
  <c r="K21" i="66"/>
  <c r="K20" i="66"/>
  <c r="K19" i="66"/>
  <c r="K18" i="66"/>
  <c r="K17" i="66"/>
  <c r="K16" i="66"/>
  <c r="K15" i="66"/>
  <c r="K14" i="66"/>
  <c r="K13" i="66"/>
  <c r="K12" i="66"/>
  <c r="K11" i="66"/>
  <c r="K10" i="66"/>
  <c r="K9" i="66"/>
  <c r="K8" i="66"/>
  <c r="K7" i="66"/>
  <c r="K6" i="66"/>
  <c r="K5" i="66"/>
  <c r="K4" i="66"/>
  <c r="K3" i="66"/>
  <c r="K2" i="66"/>
  <c r="B97" i="65" l="1"/>
  <c r="J96" i="65"/>
  <c r="I96" i="65"/>
  <c r="I97" i="65" s="1"/>
  <c r="H96" i="65"/>
  <c r="G96" i="65"/>
  <c r="F96" i="65"/>
  <c r="E96" i="65"/>
  <c r="D96" i="65"/>
  <c r="C96" i="65"/>
  <c r="C97" i="65" s="1"/>
  <c r="C98" i="65" s="1"/>
  <c r="J95" i="65"/>
  <c r="J97" i="65" s="1"/>
  <c r="K97" i="65" s="1"/>
  <c r="I95" i="65"/>
  <c r="H95" i="65"/>
  <c r="H97" i="65" s="1"/>
  <c r="G95" i="65"/>
  <c r="G97" i="65" s="1"/>
  <c r="F95" i="65"/>
  <c r="F97" i="65" s="1"/>
  <c r="F98" i="65" s="1"/>
  <c r="E95" i="65"/>
  <c r="E97" i="65" s="1"/>
  <c r="E98" i="65" s="1"/>
  <c r="D95" i="65"/>
  <c r="D97" i="65" s="1"/>
  <c r="D98" i="65" s="1"/>
  <c r="C95" i="65"/>
  <c r="K82" i="65"/>
  <c r="K81" i="65"/>
  <c r="K80" i="65"/>
  <c r="K79" i="65"/>
  <c r="K78" i="65"/>
  <c r="K77" i="65"/>
  <c r="K76" i="65"/>
  <c r="K75" i="65"/>
  <c r="K74" i="65"/>
  <c r="K73" i="65"/>
  <c r="K72" i="65"/>
  <c r="K71" i="65"/>
  <c r="K70" i="65"/>
  <c r="K69" i="65"/>
  <c r="K68" i="65"/>
  <c r="K67" i="65"/>
  <c r="K66" i="65"/>
  <c r="K65" i="65"/>
  <c r="K64" i="65"/>
  <c r="K63" i="65"/>
  <c r="K62" i="65"/>
  <c r="K61" i="65"/>
  <c r="K60" i="65"/>
  <c r="K59" i="65"/>
  <c r="K58" i="65"/>
  <c r="K57" i="65"/>
  <c r="K56" i="65"/>
  <c r="K55" i="65"/>
  <c r="K54" i="65"/>
  <c r="K53" i="65"/>
  <c r="K52" i="65"/>
  <c r="K51" i="65"/>
  <c r="K50" i="65"/>
  <c r="K49" i="65"/>
  <c r="K48" i="65"/>
  <c r="K47" i="65"/>
  <c r="K46" i="65"/>
  <c r="K45" i="65"/>
  <c r="K44" i="65"/>
  <c r="K43" i="65"/>
  <c r="K42" i="65"/>
  <c r="K41" i="65"/>
  <c r="K40" i="65"/>
  <c r="K39" i="65"/>
  <c r="K38" i="65"/>
  <c r="K37" i="65"/>
  <c r="K36" i="65"/>
  <c r="K35" i="65"/>
  <c r="K34" i="65"/>
  <c r="K33" i="65"/>
  <c r="K32" i="65"/>
  <c r="K31" i="65"/>
  <c r="K30" i="65"/>
  <c r="K29" i="65"/>
  <c r="K28" i="65"/>
  <c r="K27" i="65"/>
  <c r="K26" i="65"/>
  <c r="K25" i="65"/>
  <c r="K24" i="65"/>
  <c r="K23" i="65"/>
  <c r="K22" i="65"/>
  <c r="K21" i="65"/>
  <c r="K20" i="65"/>
  <c r="K19" i="65"/>
  <c r="K18" i="65"/>
  <c r="K17" i="65"/>
  <c r="K16" i="65"/>
  <c r="K15" i="65"/>
  <c r="K14" i="65"/>
  <c r="K13" i="65"/>
  <c r="K12" i="65"/>
  <c r="K11" i="65"/>
  <c r="K10" i="65"/>
  <c r="K9" i="65"/>
  <c r="K8" i="65"/>
  <c r="K7" i="65"/>
  <c r="K6" i="65"/>
  <c r="K5" i="65"/>
  <c r="K4" i="65"/>
  <c r="K3" i="65"/>
  <c r="K2" i="65"/>
  <c r="K93" i="64" l="1"/>
  <c r="J93" i="64"/>
  <c r="H93" i="64"/>
  <c r="G93" i="64"/>
  <c r="F93" i="64"/>
  <c r="B93" i="64"/>
  <c r="L92" i="64"/>
  <c r="K92" i="64"/>
  <c r="J92" i="64"/>
  <c r="I92" i="64"/>
  <c r="I93" i="64" s="1"/>
  <c r="H92" i="64"/>
  <c r="G92" i="64"/>
  <c r="F92" i="64"/>
  <c r="E92" i="64"/>
  <c r="D92" i="64"/>
  <c r="C92" i="64"/>
  <c r="L91" i="64"/>
  <c r="L93" i="64" s="1"/>
  <c r="K91" i="64"/>
  <c r="J91" i="64"/>
  <c r="I91" i="64"/>
  <c r="H91" i="64"/>
  <c r="G91" i="64"/>
  <c r="F91" i="64"/>
  <c r="E91" i="64"/>
  <c r="E93" i="64" s="1"/>
  <c r="E94" i="64" s="1"/>
  <c r="D91" i="64"/>
  <c r="D93" i="64" s="1"/>
  <c r="D94" i="64" s="1"/>
  <c r="C91" i="64"/>
  <c r="C93" i="64" s="1"/>
  <c r="M83" i="64"/>
  <c r="M82" i="64"/>
  <c r="M81" i="64"/>
  <c r="M80" i="64"/>
  <c r="M79" i="64"/>
  <c r="M78" i="64"/>
  <c r="M77" i="64"/>
  <c r="M76" i="64"/>
  <c r="M75" i="64"/>
  <c r="M74" i="64"/>
  <c r="M73" i="64"/>
  <c r="M72" i="64"/>
  <c r="M71" i="64"/>
  <c r="M70" i="64"/>
  <c r="M69" i="64"/>
  <c r="M68" i="64"/>
  <c r="M67" i="64"/>
  <c r="M66" i="64"/>
  <c r="M65" i="64"/>
  <c r="M64" i="64"/>
  <c r="M63" i="64"/>
  <c r="M62" i="64"/>
  <c r="M61" i="64"/>
  <c r="M60" i="64"/>
  <c r="M59" i="64"/>
  <c r="M58" i="64"/>
  <c r="M57" i="64"/>
  <c r="M56" i="64"/>
  <c r="M55" i="64"/>
  <c r="M54" i="64"/>
  <c r="M53" i="64"/>
  <c r="M52" i="64"/>
  <c r="M51" i="64"/>
  <c r="M50" i="64"/>
  <c r="M49" i="64"/>
  <c r="M48" i="64"/>
  <c r="M47" i="64"/>
  <c r="M46" i="64"/>
  <c r="M45" i="64"/>
  <c r="M44" i="64"/>
  <c r="M43" i="64"/>
  <c r="M42" i="64"/>
  <c r="M41" i="64"/>
  <c r="M40" i="64"/>
  <c r="M39" i="64"/>
  <c r="M38" i="64"/>
  <c r="M37" i="64"/>
  <c r="M36" i="64"/>
  <c r="M35" i="64"/>
  <c r="M34" i="64"/>
  <c r="M33" i="64"/>
  <c r="M32" i="64"/>
  <c r="M31" i="64"/>
  <c r="M30" i="64"/>
  <c r="M29" i="64"/>
  <c r="M28" i="64"/>
  <c r="M27" i="64"/>
  <c r="M26" i="64"/>
  <c r="M25" i="64"/>
  <c r="M24" i="64"/>
  <c r="M23" i="64"/>
  <c r="M22" i="64"/>
  <c r="M21" i="64"/>
  <c r="M20" i="64"/>
  <c r="M19" i="64"/>
  <c r="M18" i="64"/>
  <c r="M17" i="64"/>
  <c r="M16" i="64"/>
  <c r="M15" i="64"/>
  <c r="M14" i="64"/>
  <c r="M13" i="64"/>
  <c r="M12" i="64"/>
  <c r="M11" i="64"/>
  <c r="M10" i="64"/>
  <c r="M9" i="64"/>
  <c r="M8" i="64"/>
  <c r="M7" i="64"/>
  <c r="M6" i="64"/>
  <c r="M5" i="64"/>
  <c r="M4" i="64"/>
  <c r="M3" i="64"/>
  <c r="M2" i="64"/>
  <c r="G94" i="64" l="1"/>
  <c r="H94" i="64"/>
  <c r="M93" i="64"/>
  <c r="F94" i="64"/>
  <c r="C94" i="64"/>
  <c r="B100" i="63" l="1"/>
  <c r="M99" i="63"/>
  <c r="L99" i="63"/>
  <c r="L100" i="63" s="1"/>
  <c r="K99" i="63"/>
  <c r="J99" i="63"/>
  <c r="J100" i="63" s="1"/>
  <c r="I99" i="63"/>
  <c r="I100" i="63" s="1"/>
  <c r="H99" i="63"/>
  <c r="G99" i="63"/>
  <c r="G100" i="63" s="1"/>
  <c r="G101" i="63" s="1"/>
  <c r="F99" i="63"/>
  <c r="F100" i="63" s="1"/>
  <c r="F101" i="63" s="1"/>
  <c r="E99" i="63"/>
  <c r="E100" i="63" s="1"/>
  <c r="E101" i="63" s="1"/>
  <c r="D99" i="63"/>
  <c r="C99" i="63"/>
  <c r="C100" i="63" s="1"/>
  <c r="C101" i="63" s="1"/>
  <c r="M98" i="63"/>
  <c r="M100" i="63" s="1"/>
  <c r="N100" i="63" s="1"/>
  <c r="L98" i="63"/>
  <c r="K98" i="63"/>
  <c r="K100" i="63" s="1"/>
  <c r="J98" i="63"/>
  <c r="I98" i="63"/>
  <c r="H98" i="63"/>
  <c r="H100" i="63" s="1"/>
  <c r="H101" i="63" s="1"/>
  <c r="G98" i="63"/>
  <c r="F98" i="63"/>
  <c r="E98" i="63"/>
  <c r="D98" i="63"/>
  <c r="D100" i="63" s="1"/>
  <c r="D101" i="63" s="1"/>
  <c r="C98" i="63"/>
  <c r="N83" i="63"/>
  <c r="N82" i="63"/>
  <c r="N81" i="63"/>
  <c r="N80" i="63"/>
  <c r="N79" i="63"/>
  <c r="N78" i="63"/>
  <c r="N77" i="63"/>
  <c r="N76" i="63"/>
  <c r="N75" i="63"/>
  <c r="N74" i="63"/>
  <c r="N73" i="63"/>
  <c r="N72" i="63"/>
  <c r="N71" i="63"/>
  <c r="N70" i="63"/>
  <c r="N69" i="63"/>
  <c r="N68" i="63"/>
  <c r="N67" i="63"/>
  <c r="N66" i="63"/>
  <c r="N65" i="63"/>
  <c r="N64" i="63"/>
  <c r="N63" i="63"/>
  <c r="N62" i="63"/>
  <c r="N61" i="63"/>
  <c r="N60" i="63"/>
  <c r="N59" i="63"/>
  <c r="N58" i="63"/>
  <c r="N57" i="63"/>
  <c r="N56" i="63"/>
  <c r="N55" i="63"/>
  <c r="N54" i="63"/>
  <c r="N53" i="63"/>
  <c r="N52" i="63"/>
  <c r="N51" i="63"/>
  <c r="N50" i="63"/>
  <c r="N49" i="63"/>
  <c r="N48" i="63"/>
  <c r="N47" i="63"/>
  <c r="N46" i="63"/>
  <c r="N45" i="63"/>
  <c r="N44" i="63"/>
  <c r="N43" i="63"/>
  <c r="N42" i="63"/>
  <c r="N41" i="63"/>
  <c r="N40" i="63"/>
  <c r="N39" i="63"/>
  <c r="N38" i="63"/>
  <c r="N37" i="63"/>
  <c r="N36" i="63"/>
  <c r="N35" i="63"/>
  <c r="N34" i="63"/>
  <c r="N33" i="63"/>
  <c r="N32" i="63"/>
  <c r="N31" i="63"/>
  <c r="N30" i="63"/>
  <c r="N29" i="63"/>
  <c r="N28" i="63"/>
  <c r="N27" i="63"/>
  <c r="N26" i="63"/>
  <c r="N25" i="63"/>
  <c r="N24" i="63"/>
  <c r="N23" i="63"/>
  <c r="N22" i="63"/>
  <c r="N21" i="63"/>
  <c r="N20" i="63"/>
  <c r="N19" i="63"/>
  <c r="N18" i="63"/>
  <c r="N17" i="63"/>
  <c r="N16" i="63"/>
  <c r="N15" i="63"/>
  <c r="N14" i="63"/>
  <c r="N13" i="63"/>
  <c r="N12" i="63"/>
  <c r="N11" i="63"/>
  <c r="N10" i="63"/>
  <c r="N9" i="63"/>
  <c r="N8" i="63"/>
  <c r="N7" i="63"/>
  <c r="N6" i="63"/>
  <c r="N5" i="63"/>
  <c r="N4" i="63"/>
  <c r="N3" i="63"/>
  <c r="N2" i="63"/>
  <c r="I101" i="63" l="1"/>
  <c r="B49" i="62" l="1"/>
  <c r="J48" i="62"/>
  <c r="I48" i="62"/>
  <c r="I49" i="62" s="1"/>
  <c r="H48" i="62"/>
  <c r="G48" i="62"/>
  <c r="F48" i="62"/>
  <c r="E48" i="62"/>
  <c r="D48" i="62"/>
  <c r="C48" i="62"/>
  <c r="C49" i="62" s="1"/>
  <c r="C50" i="62" s="1"/>
  <c r="J47" i="62"/>
  <c r="J49" i="62" s="1"/>
  <c r="I47" i="62"/>
  <c r="H47" i="62"/>
  <c r="H49" i="62" s="1"/>
  <c r="G47" i="62"/>
  <c r="G49" i="62" s="1"/>
  <c r="F47" i="62"/>
  <c r="F49" i="62" s="1"/>
  <c r="F50" i="62" s="1"/>
  <c r="E47" i="62"/>
  <c r="E49" i="62" s="1"/>
  <c r="E50" i="62" s="1"/>
  <c r="D47" i="62"/>
  <c r="D49" i="62" s="1"/>
  <c r="C47" i="62"/>
  <c r="K40" i="62"/>
  <c r="K39" i="62"/>
  <c r="K38" i="62"/>
  <c r="K37" i="62"/>
  <c r="K36" i="62"/>
  <c r="K35" i="62"/>
  <c r="K34" i="62"/>
  <c r="K33" i="62"/>
  <c r="K32" i="62"/>
  <c r="K31" i="62"/>
  <c r="K30" i="62"/>
  <c r="K29" i="62"/>
  <c r="K28" i="62"/>
  <c r="K27" i="62"/>
  <c r="K26" i="62"/>
  <c r="K25" i="62"/>
  <c r="K24" i="62"/>
  <c r="K23" i="62"/>
  <c r="K22" i="62"/>
  <c r="K21" i="62"/>
  <c r="K20" i="62"/>
  <c r="K19" i="62"/>
  <c r="K18" i="62"/>
  <c r="K17" i="62"/>
  <c r="K16" i="62"/>
  <c r="K15" i="62"/>
  <c r="K14" i="62"/>
  <c r="K13" i="62"/>
  <c r="K12" i="62"/>
  <c r="K11" i="62"/>
  <c r="K10" i="62"/>
  <c r="K9" i="62"/>
  <c r="K8" i="62"/>
  <c r="K7" i="62"/>
  <c r="K6" i="62"/>
  <c r="K5" i="62"/>
  <c r="K4" i="62"/>
  <c r="K3" i="62"/>
  <c r="K2" i="62"/>
  <c r="K49" i="62" l="1"/>
  <c r="D50" i="62"/>
  <c r="J72" i="61" l="1"/>
  <c r="I72" i="61"/>
  <c r="G72" i="61"/>
  <c r="F72" i="61"/>
  <c r="E72" i="61"/>
  <c r="D72" i="61"/>
  <c r="B72" i="61"/>
  <c r="K71" i="61"/>
  <c r="J71" i="61"/>
  <c r="I71" i="61"/>
  <c r="H71" i="61"/>
  <c r="G71" i="61"/>
  <c r="F71" i="61"/>
  <c r="E71" i="61"/>
  <c r="D71" i="61"/>
  <c r="C71" i="61"/>
  <c r="K70" i="61"/>
  <c r="K72" i="61" s="1"/>
  <c r="J70" i="61"/>
  <c r="I70" i="61"/>
  <c r="H70" i="61"/>
  <c r="H72" i="61" s="1"/>
  <c r="G70" i="61"/>
  <c r="F70" i="61"/>
  <c r="E70" i="61"/>
  <c r="D70" i="61"/>
  <c r="C70" i="61"/>
  <c r="C72" i="61" s="1"/>
  <c r="C73" i="61" s="1"/>
  <c r="L59" i="61"/>
  <c r="L58" i="61"/>
  <c r="L57" i="61"/>
  <c r="L56" i="61"/>
  <c r="L55" i="61"/>
  <c r="L54" i="61"/>
  <c r="L53" i="61"/>
  <c r="L52" i="61"/>
  <c r="L51" i="61"/>
  <c r="L50" i="61"/>
  <c r="L49" i="61"/>
  <c r="L48" i="61"/>
  <c r="L47" i="61"/>
  <c r="L46" i="61"/>
  <c r="L45" i="61"/>
  <c r="L44" i="61"/>
  <c r="L43" i="61"/>
  <c r="L42" i="61"/>
  <c r="L41" i="61"/>
  <c r="L40" i="61"/>
  <c r="L39" i="61"/>
  <c r="L38" i="61"/>
  <c r="L37" i="61"/>
  <c r="L36" i="61"/>
  <c r="L35" i="61"/>
  <c r="L34" i="61"/>
  <c r="L33" i="61"/>
  <c r="L32" i="61"/>
  <c r="L31" i="61"/>
  <c r="L30" i="61"/>
  <c r="L29" i="61"/>
  <c r="L28" i="61"/>
  <c r="L27" i="61"/>
  <c r="L26" i="61"/>
  <c r="L25" i="61"/>
  <c r="L24" i="61"/>
  <c r="L23" i="61"/>
  <c r="L22" i="61"/>
  <c r="L21" i="61"/>
  <c r="L20" i="61"/>
  <c r="L19" i="61"/>
  <c r="L18" i="61"/>
  <c r="L17" i="61"/>
  <c r="L16" i="61"/>
  <c r="L15" i="61"/>
  <c r="L14" i="61"/>
  <c r="L13" i="61"/>
  <c r="L12" i="61"/>
  <c r="L11" i="61"/>
  <c r="L10" i="61"/>
  <c r="L9" i="61"/>
  <c r="L8" i="61"/>
  <c r="L7" i="61"/>
  <c r="L6" i="61"/>
  <c r="L5" i="61"/>
  <c r="L4" i="61"/>
  <c r="L3" i="61"/>
  <c r="L2" i="61"/>
  <c r="F73" i="61" l="1"/>
  <c r="G73" i="61"/>
  <c r="D73" i="61"/>
  <c r="L72" i="61"/>
  <c r="E73" i="61"/>
  <c r="H107" i="60" l="1"/>
  <c r="J106" i="60"/>
  <c r="I106" i="60"/>
  <c r="H106" i="60"/>
  <c r="G106" i="60"/>
  <c r="G107" i="60" s="1"/>
  <c r="C106" i="60"/>
  <c r="C107" i="60" s="1"/>
  <c r="B106" i="60"/>
  <c r="L105" i="60"/>
  <c r="K105" i="60"/>
  <c r="J105" i="60"/>
  <c r="I105" i="60"/>
  <c r="H105" i="60"/>
  <c r="G105" i="60"/>
  <c r="F105" i="60"/>
  <c r="E105" i="60"/>
  <c r="D105" i="60"/>
  <c r="C105" i="60"/>
  <c r="L104" i="60"/>
  <c r="L106" i="60" s="1"/>
  <c r="K104" i="60"/>
  <c r="K106" i="60" s="1"/>
  <c r="J104" i="60"/>
  <c r="I104" i="60"/>
  <c r="H104" i="60"/>
  <c r="G104" i="60"/>
  <c r="F104" i="60"/>
  <c r="F106" i="60" s="1"/>
  <c r="F107" i="60" s="1"/>
  <c r="E104" i="60"/>
  <c r="E106" i="60" s="1"/>
  <c r="E107" i="60" s="1"/>
  <c r="D104" i="60"/>
  <c r="D106" i="60" s="1"/>
  <c r="D107" i="60" s="1"/>
  <c r="C104" i="60"/>
  <c r="M86" i="60"/>
  <c r="M85" i="60"/>
  <c r="M84" i="60"/>
  <c r="M83" i="60"/>
  <c r="M82" i="60"/>
  <c r="M81" i="60"/>
  <c r="M80" i="60"/>
  <c r="M79" i="60"/>
  <c r="M78" i="60"/>
  <c r="M77" i="60"/>
  <c r="M76" i="60"/>
  <c r="M75" i="60"/>
  <c r="M74" i="60"/>
  <c r="M73" i="60"/>
  <c r="M72" i="60"/>
  <c r="M71" i="60"/>
  <c r="M70" i="60"/>
  <c r="M69" i="60"/>
  <c r="M68" i="60"/>
  <c r="M67" i="60"/>
  <c r="M66" i="60"/>
  <c r="M65" i="60"/>
  <c r="M64" i="60"/>
  <c r="M63" i="60"/>
  <c r="M62" i="60"/>
  <c r="M61" i="60"/>
  <c r="M60" i="60"/>
  <c r="M59" i="60"/>
  <c r="M58" i="60"/>
  <c r="M57" i="60"/>
  <c r="M56" i="60"/>
  <c r="M55" i="60"/>
  <c r="M54" i="60"/>
  <c r="M53" i="60"/>
  <c r="M52" i="60"/>
  <c r="M51" i="60"/>
  <c r="M50" i="60"/>
  <c r="M49" i="60"/>
  <c r="M48" i="60"/>
  <c r="M47" i="60"/>
  <c r="M46" i="60"/>
  <c r="M45" i="60"/>
  <c r="M44" i="60"/>
  <c r="M43" i="60"/>
  <c r="M42" i="60"/>
  <c r="M41" i="60"/>
  <c r="M40" i="60"/>
  <c r="M39" i="60"/>
  <c r="M38" i="60"/>
  <c r="M37" i="60"/>
  <c r="M36" i="60"/>
  <c r="M35" i="60"/>
  <c r="M34" i="60"/>
  <c r="M33" i="60"/>
  <c r="M32" i="60"/>
  <c r="M31" i="60"/>
  <c r="M30" i="60"/>
  <c r="M29" i="60"/>
  <c r="M28" i="60"/>
  <c r="M27" i="60"/>
  <c r="M26" i="60"/>
  <c r="M25" i="60"/>
  <c r="M24" i="60"/>
  <c r="M23" i="60"/>
  <c r="M22" i="60"/>
  <c r="M21" i="60"/>
  <c r="M20" i="60"/>
  <c r="M19" i="60"/>
  <c r="M18" i="60"/>
  <c r="M17" i="60"/>
  <c r="M16" i="60"/>
  <c r="M15" i="60"/>
  <c r="M14" i="60"/>
  <c r="M13" i="60"/>
  <c r="M12" i="60"/>
  <c r="M11" i="60"/>
  <c r="M10" i="60"/>
  <c r="M9" i="60"/>
  <c r="M8" i="60"/>
  <c r="M7" i="60"/>
  <c r="M6" i="60"/>
  <c r="M5" i="60"/>
  <c r="M4" i="60"/>
  <c r="M3" i="60"/>
  <c r="M2" i="60"/>
  <c r="M106" i="60" l="1"/>
  <c r="N105" i="59" l="1"/>
  <c r="O105" i="59" s="1"/>
  <c r="K105" i="59"/>
  <c r="G105" i="59"/>
  <c r="G106" i="59" s="1"/>
  <c r="B105" i="59"/>
  <c r="N104" i="59"/>
  <c r="M104" i="59"/>
  <c r="L104" i="59"/>
  <c r="K104" i="59"/>
  <c r="J104" i="59"/>
  <c r="I104" i="59"/>
  <c r="H104" i="59"/>
  <c r="G104" i="59"/>
  <c r="F104" i="59"/>
  <c r="E104" i="59"/>
  <c r="D104" i="59"/>
  <c r="C104" i="59"/>
  <c r="N103" i="59"/>
  <c r="M103" i="59"/>
  <c r="M105" i="59" s="1"/>
  <c r="L103" i="59"/>
  <c r="L105" i="59" s="1"/>
  <c r="K103" i="59"/>
  <c r="J103" i="59"/>
  <c r="J105" i="59" s="1"/>
  <c r="J106" i="59" s="1"/>
  <c r="I103" i="59"/>
  <c r="I105" i="59" s="1"/>
  <c r="I106" i="59" s="1"/>
  <c r="H103" i="59"/>
  <c r="H105" i="59" s="1"/>
  <c r="H106" i="59" s="1"/>
  <c r="G103" i="59"/>
  <c r="F103" i="59"/>
  <c r="F105" i="59" s="1"/>
  <c r="F106" i="59" s="1"/>
  <c r="E103" i="59"/>
  <c r="E105" i="59" s="1"/>
  <c r="E106" i="59" s="1"/>
  <c r="D103" i="59"/>
  <c r="D105" i="59" s="1"/>
  <c r="D106" i="59" s="1"/>
  <c r="C103" i="59"/>
  <c r="C105" i="59" s="1"/>
  <c r="C106" i="59" s="1"/>
  <c r="O93" i="59"/>
  <c r="O92" i="59"/>
  <c r="O91" i="59"/>
  <c r="O90" i="59"/>
  <c r="O89" i="59"/>
  <c r="O88" i="59"/>
  <c r="O87" i="59"/>
  <c r="O86" i="59"/>
  <c r="O85" i="59"/>
  <c r="O84" i="59"/>
  <c r="O83" i="59"/>
  <c r="O82" i="59"/>
  <c r="O81" i="59"/>
  <c r="O80" i="59"/>
  <c r="O79" i="59"/>
  <c r="O78" i="59"/>
  <c r="O77" i="59"/>
  <c r="O76" i="59"/>
  <c r="O75" i="59"/>
  <c r="O74" i="59"/>
  <c r="O73" i="59"/>
  <c r="O72" i="59"/>
  <c r="O71" i="59"/>
  <c r="O70" i="59"/>
  <c r="O69" i="59"/>
  <c r="O68" i="59"/>
  <c r="O67" i="59"/>
  <c r="O66" i="59"/>
  <c r="O65" i="59"/>
  <c r="O64" i="59"/>
  <c r="O63" i="59"/>
  <c r="O62" i="59"/>
  <c r="O61" i="59"/>
  <c r="O60" i="59"/>
  <c r="O59" i="59"/>
  <c r="O58" i="59"/>
  <c r="O57" i="59"/>
  <c r="O56" i="59"/>
  <c r="O55" i="59"/>
  <c r="O54" i="59"/>
  <c r="O53" i="59"/>
  <c r="O52" i="59"/>
  <c r="O51" i="59"/>
  <c r="O50" i="59"/>
  <c r="O49" i="59"/>
  <c r="O48" i="59"/>
  <c r="O47" i="59"/>
  <c r="O46" i="59"/>
  <c r="O45" i="59"/>
  <c r="O44" i="59"/>
  <c r="O43" i="59"/>
  <c r="O42" i="59"/>
  <c r="O41" i="59"/>
  <c r="O40" i="59"/>
  <c r="O39" i="59"/>
  <c r="O38" i="59"/>
  <c r="O37" i="59"/>
  <c r="O36" i="59"/>
  <c r="O35" i="59"/>
  <c r="O34" i="59"/>
  <c r="O33" i="59"/>
  <c r="O32" i="59"/>
  <c r="O31" i="59"/>
  <c r="O30" i="59"/>
  <c r="O29" i="59"/>
  <c r="O28" i="59"/>
  <c r="O27" i="59"/>
  <c r="O26" i="59"/>
  <c r="O25" i="59"/>
  <c r="O24" i="59"/>
  <c r="O23" i="59"/>
  <c r="O22" i="59"/>
  <c r="O21" i="59"/>
  <c r="O20" i="59"/>
  <c r="O19" i="59"/>
  <c r="O18" i="59"/>
  <c r="O17" i="59"/>
  <c r="O16" i="59"/>
  <c r="O15" i="59"/>
  <c r="O14" i="59"/>
  <c r="O13" i="59"/>
  <c r="O12" i="59"/>
  <c r="O11" i="59"/>
  <c r="O10" i="59"/>
  <c r="O9" i="59"/>
  <c r="O8" i="59"/>
  <c r="O7" i="59"/>
  <c r="O6" i="59"/>
  <c r="O5" i="59"/>
  <c r="O4" i="59"/>
  <c r="O3" i="59"/>
  <c r="O2" i="59"/>
  <c r="G101" i="58" l="1"/>
  <c r="G102" i="58" s="1"/>
  <c r="B101" i="58"/>
  <c r="K100" i="58"/>
  <c r="J100" i="58"/>
  <c r="I100" i="58"/>
  <c r="H100" i="58"/>
  <c r="G100" i="58"/>
  <c r="F100" i="58"/>
  <c r="E100" i="58"/>
  <c r="D100" i="58"/>
  <c r="C100" i="58"/>
  <c r="K99" i="58"/>
  <c r="K101" i="58" s="1"/>
  <c r="J99" i="58"/>
  <c r="J101" i="58" s="1"/>
  <c r="I99" i="58"/>
  <c r="I101" i="58" s="1"/>
  <c r="H99" i="58"/>
  <c r="H101" i="58" s="1"/>
  <c r="G99" i="58"/>
  <c r="F99" i="58"/>
  <c r="F101" i="58" s="1"/>
  <c r="F102" i="58" s="1"/>
  <c r="E99" i="58"/>
  <c r="E101" i="58" s="1"/>
  <c r="E102" i="58" s="1"/>
  <c r="D99" i="58"/>
  <c r="D101" i="58" s="1"/>
  <c r="D102" i="58" s="1"/>
  <c r="C99" i="58"/>
  <c r="C101" i="58" s="1"/>
  <c r="C102" i="58" s="1"/>
  <c r="L91" i="58"/>
  <c r="L90" i="58"/>
  <c r="L89" i="58"/>
  <c r="L88" i="58"/>
  <c r="L87" i="58"/>
  <c r="L86" i="58"/>
  <c r="L85" i="58"/>
  <c r="L84" i="58"/>
  <c r="L83" i="58"/>
  <c r="L82" i="58"/>
  <c r="L81" i="58"/>
  <c r="L80" i="58"/>
  <c r="L79" i="58"/>
  <c r="L78" i="58"/>
  <c r="L77" i="58"/>
  <c r="L76" i="58"/>
  <c r="L75" i="58"/>
  <c r="L74" i="58"/>
  <c r="L73" i="58"/>
  <c r="L72" i="58"/>
  <c r="L71" i="58"/>
  <c r="L70" i="58"/>
  <c r="L69" i="58"/>
  <c r="L68" i="58"/>
  <c r="L67" i="58"/>
  <c r="L66" i="58"/>
  <c r="L65" i="58"/>
  <c r="L64" i="58"/>
  <c r="L63" i="58"/>
  <c r="L62" i="58"/>
  <c r="L61" i="58"/>
  <c r="L60" i="58"/>
  <c r="L59" i="58"/>
  <c r="L58" i="58"/>
  <c r="L57" i="58"/>
  <c r="L56" i="58"/>
  <c r="L55" i="58"/>
  <c r="L54" i="58"/>
  <c r="L53" i="58"/>
  <c r="L52" i="58"/>
  <c r="L51" i="58"/>
  <c r="L50" i="58"/>
  <c r="L49" i="58"/>
  <c r="L48" i="58"/>
  <c r="L47" i="58"/>
  <c r="L46" i="58"/>
  <c r="L45" i="58"/>
  <c r="L44" i="58"/>
  <c r="L43" i="58"/>
  <c r="L42" i="58"/>
  <c r="L41" i="58"/>
  <c r="L40" i="58"/>
  <c r="L39" i="58"/>
  <c r="L38" i="58"/>
  <c r="L37" i="58"/>
  <c r="L36" i="58"/>
  <c r="L35" i="58"/>
  <c r="L34" i="58"/>
  <c r="L33" i="58"/>
  <c r="L32" i="58"/>
  <c r="L31" i="58"/>
  <c r="L30" i="58"/>
  <c r="L29" i="58"/>
  <c r="L28" i="58"/>
  <c r="L27" i="58"/>
  <c r="L26" i="58"/>
  <c r="L25" i="58"/>
  <c r="L24" i="58"/>
  <c r="L23" i="58"/>
  <c r="L22" i="58"/>
  <c r="L21" i="58"/>
  <c r="L20" i="58"/>
  <c r="L19" i="58"/>
  <c r="L18" i="58"/>
  <c r="L17" i="58"/>
  <c r="L16" i="58"/>
  <c r="L15" i="58"/>
  <c r="L14" i="58"/>
  <c r="L13" i="58"/>
  <c r="L12" i="58"/>
  <c r="L11" i="58"/>
  <c r="L10" i="58"/>
  <c r="L9" i="58"/>
  <c r="L8" i="58"/>
  <c r="L7" i="58"/>
  <c r="L6" i="58"/>
  <c r="L5" i="58"/>
  <c r="L4" i="58"/>
  <c r="L3" i="58"/>
  <c r="L2" i="58"/>
  <c r="L101" i="58" l="1"/>
  <c r="L86" i="57" l="1"/>
  <c r="G86" i="57"/>
  <c r="G87" i="57" s="1"/>
  <c r="B86" i="57"/>
  <c r="M85" i="57"/>
  <c r="M86" i="57" s="1"/>
  <c r="L85" i="57"/>
  <c r="K85" i="57"/>
  <c r="J85" i="57"/>
  <c r="J86" i="57" s="1"/>
  <c r="I85" i="57"/>
  <c r="I86" i="57" s="1"/>
  <c r="I87" i="57" s="1"/>
  <c r="H85" i="57"/>
  <c r="H86" i="57" s="1"/>
  <c r="H87" i="57" s="1"/>
  <c r="G85" i="57"/>
  <c r="F85" i="57"/>
  <c r="F86" i="57" s="1"/>
  <c r="F87" i="57" s="1"/>
  <c r="E85" i="57"/>
  <c r="D85" i="57"/>
  <c r="C85" i="57"/>
  <c r="M84" i="57"/>
  <c r="L84" i="57"/>
  <c r="K84" i="57"/>
  <c r="K86" i="57" s="1"/>
  <c r="J84" i="57"/>
  <c r="I84" i="57"/>
  <c r="H84" i="57"/>
  <c r="G84" i="57"/>
  <c r="F84" i="57"/>
  <c r="E84" i="57"/>
  <c r="E86" i="57" s="1"/>
  <c r="E87" i="57" s="1"/>
  <c r="D84" i="57"/>
  <c r="D86" i="57" s="1"/>
  <c r="D87" i="57" s="1"/>
  <c r="C84" i="57"/>
  <c r="C86" i="57" s="1"/>
  <c r="C87" i="57" s="1"/>
  <c r="N76" i="57"/>
  <c r="N75" i="57"/>
  <c r="N74" i="57"/>
  <c r="N73" i="57"/>
  <c r="N72" i="57"/>
  <c r="N71" i="57"/>
  <c r="N70" i="57"/>
  <c r="N69" i="57"/>
  <c r="N68" i="57"/>
  <c r="N67" i="57"/>
  <c r="N66" i="57"/>
  <c r="N65" i="57"/>
  <c r="N64" i="57"/>
  <c r="N63" i="57"/>
  <c r="N62" i="57"/>
  <c r="N61" i="57"/>
  <c r="N60" i="57"/>
  <c r="N59" i="57"/>
  <c r="N58" i="57"/>
  <c r="N57" i="57"/>
  <c r="N56" i="57"/>
  <c r="N55" i="57"/>
  <c r="N54" i="57"/>
  <c r="N53" i="57"/>
  <c r="N52" i="57"/>
  <c r="N51" i="57"/>
  <c r="N50" i="57"/>
  <c r="N49" i="57"/>
  <c r="N48" i="57"/>
  <c r="N47" i="57"/>
  <c r="N46" i="57"/>
  <c r="N45" i="57"/>
  <c r="N44" i="57"/>
  <c r="N43" i="57"/>
  <c r="N42" i="57"/>
  <c r="N41" i="57"/>
  <c r="N40" i="57"/>
  <c r="N39" i="57"/>
  <c r="N38" i="57"/>
  <c r="N37" i="57"/>
  <c r="N36" i="57"/>
  <c r="N35" i="57"/>
  <c r="N34" i="57"/>
  <c r="N33" i="57"/>
  <c r="N32" i="57"/>
  <c r="N31" i="57"/>
  <c r="N30" i="57"/>
  <c r="N29" i="57"/>
  <c r="N28" i="57"/>
  <c r="N27" i="57"/>
  <c r="N26" i="57"/>
  <c r="N25" i="57"/>
  <c r="N24" i="57"/>
  <c r="N23" i="57"/>
  <c r="N22" i="57"/>
  <c r="N21" i="57"/>
  <c r="N20" i="57"/>
  <c r="N19" i="57"/>
  <c r="N18" i="57"/>
  <c r="N17" i="57"/>
  <c r="N16" i="57"/>
  <c r="N15" i="57"/>
  <c r="N14" i="57"/>
  <c r="N13" i="57"/>
  <c r="N12" i="57"/>
  <c r="N11" i="57"/>
  <c r="N10" i="57"/>
  <c r="N9" i="57"/>
  <c r="N8" i="57"/>
  <c r="N7" i="57"/>
  <c r="N6" i="57"/>
  <c r="N5" i="57"/>
  <c r="N4" i="57"/>
  <c r="N3" i="57"/>
  <c r="N2" i="57"/>
  <c r="N86" i="57" l="1"/>
  <c r="H80" i="56" l="1"/>
  <c r="D80" i="56"/>
  <c r="C80" i="56"/>
  <c r="B80" i="56"/>
  <c r="J79" i="56"/>
  <c r="J80" i="56" s="1"/>
  <c r="I79" i="56"/>
  <c r="I80" i="56" s="1"/>
  <c r="H79" i="56"/>
  <c r="G79" i="56"/>
  <c r="F79" i="56"/>
  <c r="E79" i="56"/>
  <c r="D79" i="56"/>
  <c r="C79" i="56"/>
  <c r="J78" i="56"/>
  <c r="I78" i="56"/>
  <c r="H78" i="56"/>
  <c r="F78" i="56"/>
  <c r="F80" i="56" s="1"/>
  <c r="E78" i="56"/>
  <c r="E80" i="56" s="1"/>
  <c r="D78" i="56"/>
  <c r="C78" i="56"/>
  <c r="G63" i="56"/>
  <c r="G78" i="56" s="1"/>
  <c r="G80" i="56" s="1"/>
  <c r="K62" i="56"/>
  <c r="K61" i="56"/>
  <c r="K60" i="56"/>
  <c r="K59" i="56"/>
  <c r="K58" i="56"/>
  <c r="K57" i="56"/>
  <c r="K56" i="56"/>
  <c r="K55" i="56"/>
  <c r="K54" i="56"/>
  <c r="K53" i="56"/>
  <c r="K52" i="56"/>
  <c r="K51" i="56"/>
  <c r="K50" i="56"/>
  <c r="K49" i="56"/>
  <c r="K48" i="56"/>
  <c r="K47" i="56"/>
  <c r="K46" i="56"/>
  <c r="K45" i="56"/>
  <c r="K44" i="56"/>
  <c r="K43" i="56"/>
  <c r="K42" i="56"/>
  <c r="K41" i="56"/>
  <c r="K40" i="56"/>
  <c r="K39" i="56"/>
  <c r="K38" i="56"/>
  <c r="K37" i="56"/>
  <c r="K36" i="56"/>
  <c r="K35" i="56"/>
  <c r="K34" i="56"/>
  <c r="K33" i="56"/>
  <c r="K32" i="56"/>
  <c r="K31" i="56"/>
  <c r="K30" i="56"/>
  <c r="K29" i="56"/>
  <c r="K28" i="56"/>
  <c r="K27" i="56"/>
  <c r="K26" i="56"/>
  <c r="K25" i="56"/>
  <c r="K24" i="56"/>
  <c r="K23" i="56"/>
  <c r="K22" i="56"/>
  <c r="K21" i="56"/>
  <c r="K20" i="56"/>
  <c r="K19" i="56"/>
  <c r="K18" i="56"/>
  <c r="K17" i="56"/>
  <c r="K16" i="56"/>
  <c r="K15" i="56"/>
  <c r="K14" i="56"/>
  <c r="K13" i="56"/>
  <c r="K12" i="56"/>
  <c r="K11" i="56"/>
  <c r="K10" i="56"/>
  <c r="K9" i="56"/>
  <c r="K8" i="56"/>
  <c r="K7" i="56"/>
  <c r="K6" i="56"/>
  <c r="K5" i="56"/>
  <c r="K4" i="56"/>
  <c r="K3" i="56"/>
  <c r="K2" i="56"/>
  <c r="D81" i="56" l="1"/>
  <c r="C81" i="56"/>
  <c r="F81" i="56"/>
  <c r="K80" i="56"/>
  <c r="E81" i="56"/>
  <c r="K70" i="55" l="1"/>
  <c r="J70" i="55"/>
  <c r="F70" i="55"/>
  <c r="E70" i="55"/>
  <c r="D70" i="55"/>
  <c r="C70" i="55"/>
  <c r="B70" i="55"/>
  <c r="L69" i="55"/>
  <c r="K69" i="55"/>
  <c r="J69" i="55"/>
  <c r="I69" i="55"/>
  <c r="H69" i="55"/>
  <c r="G69" i="55"/>
  <c r="F69" i="55"/>
  <c r="E69" i="55"/>
  <c r="D69" i="55"/>
  <c r="C69" i="55"/>
  <c r="L68" i="55"/>
  <c r="L70" i="55" s="1"/>
  <c r="K68" i="55"/>
  <c r="J68" i="55"/>
  <c r="I68" i="55"/>
  <c r="I70" i="55" s="1"/>
  <c r="H68" i="55"/>
  <c r="H70" i="55" s="1"/>
  <c r="H71" i="55" s="1"/>
  <c r="G68" i="55"/>
  <c r="G70" i="55" s="1"/>
  <c r="G71" i="55" s="1"/>
  <c r="F68" i="55"/>
  <c r="E68" i="55"/>
  <c r="D68" i="55"/>
  <c r="C68" i="55"/>
  <c r="M57" i="55"/>
  <c r="M56" i="55"/>
  <c r="M55" i="55"/>
  <c r="M54" i="55"/>
  <c r="M53" i="55"/>
  <c r="M52" i="55"/>
  <c r="M51" i="55"/>
  <c r="M50" i="55"/>
  <c r="M49" i="55"/>
  <c r="M48" i="55"/>
  <c r="M47" i="55"/>
  <c r="M46" i="55"/>
  <c r="M45" i="55"/>
  <c r="M44" i="55"/>
  <c r="M43" i="55"/>
  <c r="M42" i="55"/>
  <c r="M41" i="55"/>
  <c r="M40" i="55"/>
  <c r="M39" i="55"/>
  <c r="M38" i="55"/>
  <c r="M37" i="55"/>
  <c r="M36" i="55"/>
  <c r="M35" i="55"/>
  <c r="M34" i="55"/>
  <c r="M33" i="55"/>
  <c r="M32" i="55"/>
  <c r="M31" i="55"/>
  <c r="M30" i="55"/>
  <c r="M29" i="55"/>
  <c r="M28" i="55"/>
  <c r="M27" i="55"/>
  <c r="M26" i="55"/>
  <c r="M25" i="55"/>
  <c r="M24" i="55"/>
  <c r="M23" i="55"/>
  <c r="M22" i="55"/>
  <c r="M21" i="55"/>
  <c r="M20" i="55"/>
  <c r="M19" i="55"/>
  <c r="M18" i="55"/>
  <c r="M17" i="55"/>
  <c r="M16" i="55"/>
  <c r="M15" i="55"/>
  <c r="M14" i="55"/>
  <c r="M13" i="55"/>
  <c r="M12" i="55"/>
  <c r="M11" i="55"/>
  <c r="M10" i="55"/>
  <c r="M9" i="55"/>
  <c r="M8" i="55"/>
  <c r="M7" i="55"/>
  <c r="M6" i="55"/>
  <c r="M5" i="55"/>
  <c r="M4" i="55"/>
  <c r="M3" i="55"/>
  <c r="M2" i="55"/>
  <c r="E71" i="55" l="1"/>
  <c r="D71" i="55"/>
  <c r="F71" i="55"/>
  <c r="M70" i="55"/>
  <c r="C71" i="55"/>
  <c r="I88" i="54" l="1"/>
  <c r="I89" i="54" s="1"/>
  <c r="C88" i="54"/>
  <c r="B88" i="54"/>
  <c r="M87" i="54"/>
  <c r="M88" i="54" s="1"/>
  <c r="L87" i="54"/>
  <c r="K87" i="54"/>
  <c r="K88" i="54" s="1"/>
  <c r="J87" i="54"/>
  <c r="J88" i="54" s="1"/>
  <c r="C89" i="54" s="1"/>
  <c r="I87" i="54"/>
  <c r="H87" i="54"/>
  <c r="G87" i="54"/>
  <c r="G88" i="54" s="1"/>
  <c r="G89" i="54" s="1"/>
  <c r="F87" i="54"/>
  <c r="E87" i="54"/>
  <c r="D87" i="54"/>
  <c r="C87" i="54"/>
  <c r="M86" i="54"/>
  <c r="L86" i="54"/>
  <c r="L88" i="54" s="1"/>
  <c r="K86" i="54"/>
  <c r="J86" i="54"/>
  <c r="I86" i="54"/>
  <c r="H86" i="54"/>
  <c r="H88" i="54" s="1"/>
  <c r="H89" i="54" s="1"/>
  <c r="G86" i="54"/>
  <c r="F86" i="54"/>
  <c r="F88" i="54" s="1"/>
  <c r="F89" i="54" s="1"/>
  <c r="E86" i="54"/>
  <c r="E88" i="54" s="1"/>
  <c r="E89" i="54" s="1"/>
  <c r="D86" i="54"/>
  <c r="D88" i="54" s="1"/>
  <c r="D89" i="54" s="1"/>
  <c r="C86" i="54"/>
  <c r="N71" i="54"/>
  <c r="N70" i="54"/>
  <c r="N69" i="54"/>
  <c r="N68" i="54"/>
  <c r="N67" i="54"/>
  <c r="N66" i="54"/>
  <c r="N65" i="54"/>
  <c r="N64" i="54"/>
  <c r="N63" i="54"/>
  <c r="N62" i="54"/>
  <c r="N61" i="54"/>
  <c r="N60" i="54"/>
  <c r="N59" i="54"/>
  <c r="N58" i="54"/>
  <c r="N57" i="54"/>
  <c r="N56" i="54"/>
  <c r="N55" i="54"/>
  <c r="N54" i="54"/>
  <c r="N53" i="54"/>
  <c r="N52" i="54"/>
  <c r="N51" i="54"/>
  <c r="N50" i="54"/>
  <c r="N49" i="54"/>
  <c r="N48" i="54"/>
  <c r="N47" i="54"/>
  <c r="N46" i="54"/>
  <c r="N45" i="54"/>
  <c r="N44" i="54"/>
  <c r="N43" i="54"/>
  <c r="N42" i="54"/>
  <c r="N41" i="54"/>
  <c r="N40" i="54"/>
  <c r="N39" i="54"/>
  <c r="N38" i="54"/>
  <c r="N37" i="54"/>
  <c r="N36" i="54"/>
  <c r="N35" i="54"/>
  <c r="N34" i="54"/>
  <c r="N33" i="54"/>
  <c r="N32" i="54"/>
  <c r="N31" i="54"/>
  <c r="N30" i="54"/>
  <c r="N29" i="54"/>
  <c r="N28" i="54"/>
  <c r="N27" i="54"/>
  <c r="N26" i="54"/>
  <c r="N25" i="54"/>
  <c r="N24" i="54"/>
  <c r="N23" i="54"/>
  <c r="N22" i="54"/>
  <c r="N21" i="54"/>
  <c r="N20" i="54"/>
  <c r="N19" i="54"/>
  <c r="N18" i="54"/>
  <c r="N17" i="54"/>
  <c r="N16" i="54"/>
  <c r="N15" i="54"/>
  <c r="N14" i="54"/>
  <c r="N13" i="54"/>
  <c r="N12" i="54"/>
  <c r="N11" i="54"/>
  <c r="N10" i="54"/>
  <c r="N9" i="54"/>
  <c r="N8" i="54"/>
  <c r="N7" i="54"/>
  <c r="N6" i="54"/>
  <c r="N5" i="54"/>
  <c r="N4" i="54"/>
  <c r="N3" i="54"/>
  <c r="N2" i="54"/>
  <c r="N88" i="54" l="1"/>
  <c r="L110" i="53" l="1"/>
  <c r="M110" i="53" s="1"/>
  <c r="K110" i="53"/>
  <c r="J110" i="53"/>
  <c r="F110" i="53"/>
  <c r="E110" i="53"/>
  <c r="D110" i="53"/>
  <c r="B110" i="53"/>
  <c r="L109" i="53"/>
  <c r="K109" i="53"/>
  <c r="J109" i="53"/>
  <c r="I109" i="53"/>
  <c r="H109" i="53"/>
  <c r="G109" i="53"/>
  <c r="F109" i="53"/>
  <c r="E109" i="53"/>
  <c r="D109" i="53"/>
  <c r="C109" i="53"/>
  <c r="L108" i="53"/>
  <c r="K108" i="53"/>
  <c r="J108" i="53"/>
  <c r="I108" i="53"/>
  <c r="I110" i="53" s="1"/>
  <c r="H108" i="53"/>
  <c r="H110" i="53" s="1"/>
  <c r="H111" i="53" s="1"/>
  <c r="G108" i="53"/>
  <c r="G110" i="53" s="1"/>
  <c r="G111" i="53" s="1"/>
  <c r="F108" i="53"/>
  <c r="E108" i="53"/>
  <c r="D108" i="53"/>
  <c r="C108" i="53"/>
  <c r="C110" i="53" s="1"/>
  <c r="M94" i="53"/>
  <c r="M93" i="53"/>
  <c r="M92" i="53"/>
  <c r="M91" i="53"/>
  <c r="M90" i="53"/>
  <c r="M89" i="53"/>
  <c r="M88" i="53"/>
  <c r="M87" i="53"/>
  <c r="M86" i="53"/>
  <c r="M85" i="53"/>
  <c r="M84" i="53"/>
  <c r="M83" i="53"/>
  <c r="M82" i="53"/>
  <c r="M81" i="53"/>
  <c r="M80" i="53"/>
  <c r="M79" i="53"/>
  <c r="M78" i="53"/>
  <c r="M77" i="53"/>
  <c r="M76" i="53"/>
  <c r="M75" i="53"/>
  <c r="M74" i="53"/>
  <c r="M73" i="53"/>
  <c r="M72" i="53"/>
  <c r="M71" i="53"/>
  <c r="M70" i="53"/>
  <c r="M69" i="53"/>
  <c r="M68" i="53"/>
  <c r="M67" i="53"/>
  <c r="M66" i="53"/>
  <c r="M65" i="53"/>
  <c r="M64" i="53"/>
  <c r="M63" i="53"/>
  <c r="M62" i="53"/>
  <c r="M61" i="53"/>
  <c r="M60" i="53"/>
  <c r="M59" i="53"/>
  <c r="M58" i="53"/>
  <c r="M57" i="53"/>
  <c r="M56" i="53"/>
  <c r="M55" i="53"/>
  <c r="M54" i="53"/>
  <c r="M53" i="53"/>
  <c r="M52" i="53"/>
  <c r="M51" i="53"/>
  <c r="M50" i="53"/>
  <c r="M49" i="53"/>
  <c r="M48" i="53"/>
  <c r="M47" i="53"/>
  <c r="M46" i="53"/>
  <c r="M45" i="53"/>
  <c r="M44" i="53"/>
  <c r="M43" i="53"/>
  <c r="M42" i="53"/>
  <c r="M41" i="53"/>
  <c r="M40" i="53"/>
  <c r="M39" i="53"/>
  <c r="M38" i="53"/>
  <c r="M37" i="53"/>
  <c r="M36" i="53"/>
  <c r="M35" i="53"/>
  <c r="M34" i="53"/>
  <c r="M33" i="53"/>
  <c r="M32" i="53"/>
  <c r="M31" i="53"/>
  <c r="M30" i="53"/>
  <c r="M29" i="53"/>
  <c r="M28" i="53"/>
  <c r="M27" i="53"/>
  <c r="M26" i="53"/>
  <c r="M25" i="53"/>
  <c r="M24" i="53"/>
  <c r="M23" i="53"/>
  <c r="M22" i="53"/>
  <c r="M21" i="53"/>
  <c r="M20" i="53"/>
  <c r="M19" i="53"/>
  <c r="M18" i="53"/>
  <c r="M17" i="53"/>
  <c r="M16" i="53"/>
  <c r="M15" i="53"/>
  <c r="M14" i="53"/>
  <c r="M13" i="53"/>
  <c r="M12" i="53"/>
  <c r="M11" i="53"/>
  <c r="M10" i="53"/>
  <c r="M9" i="53"/>
  <c r="M8" i="53"/>
  <c r="M7" i="53"/>
  <c r="M6" i="53"/>
  <c r="M5" i="53"/>
  <c r="M4" i="53"/>
  <c r="M3" i="53"/>
  <c r="M2" i="53"/>
  <c r="F111" i="53" l="1"/>
  <c r="E111" i="53"/>
  <c r="D111" i="53"/>
  <c r="C111" i="53"/>
  <c r="L90" i="52" l="1"/>
  <c r="M90" i="52" s="1"/>
  <c r="K90" i="52"/>
  <c r="J90" i="52"/>
  <c r="F90" i="52"/>
  <c r="E90" i="52"/>
  <c r="D90" i="52"/>
  <c r="B90" i="52"/>
  <c r="L89" i="52"/>
  <c r="K89" i="52"/>
  <c r="J89" i="52"/>
  <c r="I89" i="52"/>
  <c r="H89" i="52"/>
  <c r="G89" i="52"/>
  <c r="F89" i="52"/>
  <c r="E89" i="52"/>
  <c r="D89" i="52"/>
  <c r="C89" i="52"/>
  <c r="L88" i="52"/>
  <c r="K88" i="52"/>
  <c r="J88" i="52"/>
  <c r="I88" i="52"/>
  <c r="I90" i="52" s="1"/>
  <c r="H88" i="52"/>
  <c r="H90" i="52" s="1"/>
  <c r="H91" i="52" s="1"/>
  <c r="G88" i="52"/>
  <c r="G90" i="52" s="1"/>
  <c r="G91" i="52" s="1"/>
  <c r="F88" i="52"/>
  <c r="E88" i="52"/>
  <c r="D88" i="52"/>
  <c r="C88" i="52"/>
  <c r="C90" i="52" s="1"/>
  <c r="M77" i="52"/>
  <c r="M76" i="52"/>
  <c r="M75" i="52"/>
  <c r="M74" i="52"/>
  <c r="M73" i="52"/>
  <c r="M72" i="52"/>
  <c r="M71" i="52"/>
  <c r="M70" i="52"/>
  <c r="M69" i="52"/>
  <c r="M68" i="52"/>
  <c r="M67" i="52"/>
  <c r="M66" i="52"/>
  <c r="M65" i="52"/>
  <c r="M64" i="52"/>
  <c r="M63" i="52"/>
  <c r="M62" i="52"/>
  <c r="M61" i="52"/>
  <c r="M60" i="52"/>
  <c r="M59" i="52"/>
  <c r="M58" i="52"/>
  <c r="M57" i="52"/>
  <c r="M56" i="52"/>
  <c r="M55" i="52"/>
  <c r="M54" i="52"/>
  <c r="M53" i="52"/>
  <c r="M52" i="52"/>
  <c r="M51" i="52"/>
  <c r="M50" i="52"/>
  <c r="M49" i="52"/>
  <c r="M48" i="52"/>
  <c r="M47" i="52"/>
  <c r="M46" i="52"/>
  <c r="M45" i="52"/>
  <c r="M44" i="52"/>
  <c r="M43" i="52"/>
  <c r="M42" i="52"/>
  <c r="M41" i="52"/>
  <c r="M40" i="52"/>
  <c r="M39" i="52"/>
  <c r="M38" i="52"/>
  <c r="M37" i="52"/>
  <c r="M36" i="52"/>
  <c r="M35" i="52"/>
  <c r="M34" i="52"/>
  <c r="M33" i="52"/>
  <c r="M32" i="52"/>
  <c r="M31" i="52"/>
  <c r="M30" i="52"/>
  <c r="M29" i="52"/>
  <c r="M28" i="52"/>
  <c r="M27" i="52"/>
  <c r="M26" i="52"/>
  <c r="M25" i="52"/>
  <c r="M24" i="52"/>
  <c r="M23" i="52"/>
  <c r="M22" i="52"/>
  <c r="M21" i="52"/>
  <c r="M20" i="52"/>
  <c r="M19" i="52"/>
  <c r="M18" i="52"/>
  <c r="M17" i="52"/>
  <c r="M16" i="52"/>
  <c r="M15" i="52"/>
  <c r="M14" i="52"/>
  <c r="M13" i="52"/>
  <c r="M12" i="52"/>
  <c r="M11" i="52"/>
  <c r="M10" i="52"/>
  <c r="M9" i="52"/>
  <c r="M8" i="52"/>
  <c r="M7" i="52"/>
  <c r="M6" i="52"/>
  <c r="M5" i="52"/>
  <c r="M4" i="52"/>
  <c r="M3" i="52"/>
  <c r="M2" i="52"/>
  <c r="D91" i="52" l="1"/>
  <c r="F91" i="52"/>
  <c r="E91" i="52"/>
  <c r="C91" i="52"/>
  <c r="K96" i="51" l="1"/>
  <c r="J96" i="51"/>
  <c r="F96" i="51"/>
  <c r="E96" i="51"/>
  <c r="D96" i="51"/>
  <c r="C96" i="51"/>
  <c r="B96" i="51"/>
  <c r="L95" i="51"/>
  <c r="K95" i="51"/>
  <c r="J95" i="51"/>
  <c r="I95" i="51"/>
  <c r="H95" i="51"/>
  <c r="G95" i="51"/>
  <c r="F95" i="51"/>
  <c r="E95" i="51"/>
  <c r="D95" i="51"/>
  <c r="C95" i="51"/>
  <c r="L94" i="51"/>
  <c r="L96" i="51" s="1"/>
  <c r="K94" i="51"/>
  <c r="J94" i="51"/>
  <c r="I94" i="51"/>
  <c r="I96" i="51" s="1"/>
  <c r="H94" i="51"/>
  <c r="H96" i="51" s="1"/>
  <c r="H97" i="51" s="1"/>
  <c r="G94" i="51"/>
  <c r="G96" i="51" s="1"/>
  <c r="G97" i="51" s="1"/>
  <c r="F94" i="51"/>
  <c r="E94" i="51"/>
  <c r="D94" i="51"/>
  <c r="C94" i="51"/>
  <c r="M83" i="51"/>
  <c r="M82" i="51"/>
  <c r="M81" i="51"/>
  <c r="M80" i="51"/>
  <c r="M79" i="51"/>
  <c r="M78" i="51"/>
  <c r="M77" i="51"/>
  <c r="M76" i="51"/>
  <c r="M75" i="51"/>
  <c r="M74" i="51"/>
  <c r="M73" i="51"/>
  <c r="M72" i="51"/>
  <c r="M71" i="51"/>
  <c r="M70" i="51"/>
  <c r="M69" i="51"/>
  <c r="M68" i="51"/>
  <c r="M67" i="51"/>
  <c r="M66" i="51"/>
  <c r="M65" i="51"/>
  <c r="M64" i="51"/>
  <c r="M63" i="51"/>
  <c r="M62" i="51"/>
  <c r="M61" i="51"/>
  <c r="M60" i="51"/>
  <c r="M59" i="51"/>
  <c r="M58" i="51"/>
  <c r="M57" i="51"/>
  <c r="M56" i="51"/>
  <c r="M55" i="51"/>
  <c r="M54" i="51"/>
  <c r="M53" i="51"/>
  <c r="M52" i="51"/>
  <c r="M51" i="51"/>
  <c r="M50" i="51"/>
  <c r="M49" i="51"/>
  <c r="M48" i="51"/>
  <c r="M47" i="51"/>
  <c r="M46" i="51"/>
  <c r="M45" i="51"/>
  <c r="M44" i="51"/>
  <c r="M43" i="51"/>
  <c r="M42" i="51"/>
  <c r="M41" i="51"/>
  <c r="M40" i="51"/>
  <c r="M39" i="51"/>
  <c r="M38" i="51"/>
  <c r="M37" i="51"/>
  <c r="M36" i="51"/>
  <c r="M35" i="51"/>
  <c r="M34" i="51"/>
  <c r="M33" i="51"/>
  <c r="M32" i="51"/>
  <c r="M31" i="51"/>
  <c r="M30" i="51"/>
  <c r="M29" i="51"/>
  <c r="M28" i="51"/>
  <c r="M27" i="51"/>
  <c r="M26" i="51"/>
  <c r="M25" i="51"/>
  <c r="M24" i="51"/>
  <c r="M23" i="51"/>
  <c r="M22" i="51"/>
  <c r="M21" i="51"/>
  <c r="M20" i="51"/>
  <c r="M19" i="51"/>
  <c r="M18" i="51"/>
  <c r="M17" i="51"/>
  <c r="M16" i="51"/>
  <c r="M15" i="51"/>
  <c r="M14" i="51"/>
  <c r="M13" i="51"/>
  <c r="M12" i="51"/>
  <c r="M11" i="51"/>
  <c r="M10" i="51"/>
  <c r="M9" i="51"/>
  <c r="M8" i="51"/>
  <c r="M7" i="51"/>
  <c r="M6" i="51"/>
  <c r="M5" i="51"/>
  <c r="M4" i="51"/>
  <c r="M3" i="51"/>
  <c r="M2" i="51"/>
  <c r="M96" i="51" l="1"/>
  <c r="E97" i="51"/>
  <c r="D97" i="51"/>
  <c r="F97" i="51"/>
  <c r="C97" i="51"/>
  <c r="G102" i="50" l="1"/>
  <c r="K101" i="50"/>
  <c r="L101" i="50" s="1"/>
  <c r="H101" i="50"/>
  <c r="G101" i="50"/>
  <c r="F101" i="50"/>
  <c r="F102" i="50" s="1"/>
  <c r="E101" i="50"/>
  <c r="E102" i="50" s="1"/>
  <c r="B101" i="50"/>
  <c r="K100" i="50"/>
  <c r="J100" i="50"/>
  <c r="I100" i="50"/>
  <c r="H100" i="50"/>
  <c r="G100" i="50"/>
  <c r="F100" i="50"/>
  <c r="E100" i="50"/>
  <c r="D100" i="50"/>
  <c r="C100" i="50"/>
  <c r="K99" i="50"/>
  <c r="J99" i="50"/>
  <c r="J101" i="50" s="1"/>
  <c r="I99" i="50"/>
  <c r="I101" i="50" s="1"/>
  <c r="H99" i="50"/>
  <c r="G99" i="50"/>
  <c r="F99" i="50"/>
  <c r="E99" i="50"/>
  <c r="D99" i="50"/>
  <c r="D101" i="50" s="1"/>
  <c r="D102" i="50" s="1"/>
  <c r="C99" i="50"/>
  <c r="C101" i="50" s="1"/>
  <c r="C102" i="50" s="1"/>
  <c r="L85" i="50"/>
  <c r="L84" i="50"/>
  <c r="L83" i="50"/>
  <c r="L82" i="50"/>
  <c r="L81" i="50"/>
  <c r="L80" i="50"/>
  <c r="L79" i="50"/>
  <c r="L78" i="50"/>
  <c r="L77" i="50"/>
  <c r="L76" i="50"/>
  <c r="L75" i="50"/>
  <c r="L74" i="50"/>
  <c r="L73" i="50"/>
  <c r="L72" i="50"/>
  <c r="L71" i="50"/>
  <c r="L70" i="50"/>
  <c r="L69" i="50"/>
  <c r="L68" i="50"/>
  <c r="L67" i="50"/>
  <c r="L66" i="50"/>
  <c r="L65" i="50"/>
  <c r="L64" i="50"/>
  <c r="L63" i="50"/>
  <c r="L62" i="50"/>
  <c r="L61" i="50"/>
  <c r="L60" i="50"/>
  <c r="L59" i="50"/>
  <c r="L58" i="50"/>
  <c r="L57" i="50"/>
  <c r="L56" i="50"/>
  <c r="L55" i="50"/>
  <c r="L54" i="50"/>
  <c r="L53" i="50"/>
  <c r="L52" i="50"/>
  <c r="L51" i="50"/>
  <c r="L50" i="50"/>
  <c r="L49" i="50"/>
  <c r="L48" i="50"/>
  <c r="L47" i="50"/>
  <c r="L46" i="50"/>
  <c r="L45" i="50"/>
  <c r="L44" i="50"/>
  <c r="L43" i="50"/>
  <c r="L42" i="50"/>
  <c r="L41" i="50"/>
  <c r="L40" i="50"/>
  <c r="L39" i="50"/>
  <c r="L38" i="50"/>
  <c r="L37" i="50"/>
  <c r="L36" i="50"/>
  <c r="L35" i="50"/>
  <c r="L34" i="50"/>
  <c r="L33" i="50"/>
  <c r="L32" i="50"/>
  <c r="L31" i="50"/>
  <c r="L30" i="50"/>
  <c r="L29" i="50"/>
  <c r="L28" i="50"/>
  <c r="L27" i="50"/>
  <c r="L26" i="50"/>
  <c r="L25" i="50"/>
  <c r="L24" i="50"/>
  <c r="L23" i="50"/>
  <c r="L22" i="50"/>
  <c r="L21" i="50"/>
  <c r="L20" i="50"/>
  <c r="L19" i="50"/>
  <c r="L18" i="50"/>
  <c r="L17" i="50"/>
  <c r="L16" i="50"/>
  <c r="L15" i="50"/>
  <c r="L14" i="50"/>
  <c r="L13" i="50"/>
  <c r="L12" i="50"/>
  <c r="L11" i="50"/>
  <c r="L10" i="50"/>
  <c r="L9" i="50"/>
  <c r="L8" i="50"/>
  <c r="L7" i="50"/>
  <c r="L6" i="50"/>
  <c r="L5" i="50"/>
  <c r="L4" i="50"/>
  <c r="L3" i="50"/>
  <c r="L2" i="50"/>
  <c r="H87" i="49" l="1"/>
  <c r="G87" i="49"/>
  <c r="F87" i="49"/>
  <c r="B87" i="49"/>
  <c r="L86" i="49"/>
  <c r="K86" i="49"/>
  <c r="K87" i="49" s="1"/>
  <c r="J86" i="49"/>
  <c r="I86" i="49"/>
  <c r="H86" i="49"/>
  <c r="G86" i="49"/>
  <c r="F86" i="49"/>
  <c r="E86" i="49"/>
  <c r="D86" i="49"/>
  <c r="C86" i="49"/>
  <c r="L85" i="49"/>
  <c r="L87" i="49" s="1"/>
  <c r="K85" i="49"/>
  <c r="J85" i="49"/>
  <c r="J87" i="49" s="1"/>
  <c r="I85" i="49"/>
  <c r="I87" i="49" s="1"/>
  <c r="H85" i="49"/>
  <c r="G85" i="49"/>
  <c r="F85" i="49"/>
  <c r="E85" i="49"/>
  <c r="E87" i="49" s="1"/>
  <c r="E88" i="49" s="1"/>
  <c r="D85" i="49"/>
  <c r="D87" i="49" s="1"/>
  <c r="D88" i="49" s="1"/>
  <c r="C85" i="49"/>
  <c r="C87" i="49" s="1"/>
  <c r="C88" i="49" s="1"/>
  <c r="M79" i="49"/>
  <c r="M78" i="49"/>
  <c r="M77" i="49"/>
  <c r="M76" i="49"/>
  <c r="M75" i="49"/>
  <c r="M74" i="49"/>
  <c r="M73" i="49"/>
  <c r="M72" i="49"/>
  <c r="M71" i="49"/>
  <c r="M70" i="49"/>
  <c r="M69" i="49"/>
  <c r="M68" i="49"/>
  <c r="M67" i="49"/>
  <c r="M66" i="49"/>
  <c r="M65" i="49"/>
  <c r="M64" i="49"/>
  <c r="M63" i="49"/>
  <c r="M62" i="49"/>
  <c r="M61" i="49"/>
  <c r="M60" i="49"/>
  <c r="M59" i="49"/>
  <c r="M58" i="49"/>
  <c r="M57" i="49"/>
  <c r="M56" i="49"/>
  <c r="M55" i="49"/>
  <c r="M54" i="49"/>
  <c r="M53" i="49"/>
  <c r="M52" i="49"/>
  <c r="M51" i="49"/>
  <c r="M50" i="49"/>
  <c r="M49" i="49"/>
  <c r="M48" i="49"/>
  <c r="M47" i="49"/>
  <c r="M46" i="49"/>
  <c r="M45" i="49"/>
  <c r="M44" i="49"/>
  <c r="M43" i="49"/>
  <c r="M42" i="49"/>
  <c r="M41" i="49"/>
  <c r="M40" i="49"/>
  <c r="M39" i="49"/>
  <c r="M38" i="49"/>
  <c r="M37" i="49"/>
  <c r="M36" i="49"/>
  <c r="M35" i="49"/>
  <c r="M34" i="49"/>
  <c r="M33" i="49"/>
  <c r="M32" i="49"/>
  <c r="M31" i="49"/>
  <c r="M30" i="49"/>
  <c r="M29" i="49"/>
  <c r="M28" i="49"/>
  <c r="M27" i="49"/>
  <c r="M26" i="49"/>
  <c r="M25" i="49"/>
  <c r="M24" i="49"/>
  <c r="M23" i="49"/>
  <c r="M22" i="49"/>
  <c r="M21" i="49"/>
  <c r="M20" i="49"/>
  <c r="M19" i="49"/>
  <c r="M18" i="49"/>
  <c r="M17" i="49"/>
  <c r="M16" i="49"/>
  <c r="M15" i="49"/>
  <c r="M14" i="49"/>
  <c r="M13" i="49"/>
  <c r="M12" i="49"/>
  <c r="M11" i="49"/>
  <c r="M10" i="49"/>
  <c r="M9" i="49"/>
  <c r="M8" i="49"/>
  <c r="M7" i="49"/>
  <c r="M6" i="49"/>
  <c r="M5" i="49"/>
  <c r="M4" i="49"/>
  <c r="M3" i="49"/>
  <c r="M2" i="49"/>
  <c r="G88" i="49" l="1"/>
  <c r="H88" i="49"/>
  <c r="M87" i="49"/>
  <c r="F88" i="49"/>
  <c r="D97" i="48" l="1"/>
  <c r="C97" i="48"/>
  <c r="B97" i="48"/>
  <c r="K96" i="48"/>
  <c r="J96" i="48"/>
  <c r="I96" i="48"/>
  <c r="H96" i="48"/>
  <c r="H97" i="48" s="1"/>
  <c r="D98" i="48" s="1"/>
  <c r="G96" i="48"/>
  <c r="F96" i="48"/>
  <c r="E96" i="48"/>
  <c r="D96" i="48"/>
  <c r="C96" i="48"/>
  <c r="K95" i="48"/>
  <c r="K97" i="48" s="1"/>
  <c r="L97" i="48" s="1"/>
  <c r="J95" i="48"/>
  <c r="J97" i="48" s="1"/>
  <c r="I95" i="48"/>
  <c r="I97" i="48" s="1"/>
  <c r="H95" i="48"/>
  <c r="G95" i="48"/>
  <c r="G97" i="48" s="1"/>
  <c r="F95" i="48"/>
  <c r="F97" i="48" s="1"/>
  <c r="E95" i="48"/>
  <c r="E97" i="48" s="1"/>
  <c r="E98" i="48" s="1"/>
  <c r="D95" i="48"/>
  <c r="C95" i="48"/>
  <c r="L87" i="48"/>
  <c r="L86" i="48"/>
  <c r="L85" i="48"/>
  <c r="L84" i="48"/>
  <c r="L83" i="48"/>
  <c r="L82" i="48"/>
  <c r="L81" i="48"/>
  <c r="L80" i="48"/>
  <c r="L79" i="48"/>
  <c r="L78" i="48"/>
  <c r="L77" i="48"/>
  <c r="L76" i="48"/>
  <c r="L75" i="48"/>
  <c r="L74" i="48"/>
  <c r="L73" i="48"/>
  <c r="L72" i="48"/>
  <c r="L71" i="48"/>
  <c r="L70" i="48"/>
  <c r="L69" i="48"/>
  <c r="L68" i="48"/>
  <c r="L67" i="48"/>
  <c r="L66" i="48"/>
  <c r="L65" i="48"/>
  <c r="L64" i="48"/>
  <c r="L63" i="48"/>
  <c r="L62" i="48"/>
  <c r="L61" i="48"/>
  <c r="L60" i="48"/>
  <c r="L59" i="48"/>
  <c r="L58" i="48"/>
  <c r="L57" i="48"/>
  <c r="L56" i="48"/>
  <c r="L55" i="48"/>
  <c r="L54" i="48"/>
  <c r="L53" i="48"/>
  <c r="L52" i="48"/>
  <c r="L51" i="48"/>
  <c r="L50" i="48"/>
  <c r="L49" i="48"/>
  <c r="L48" i="48"/>
  <c r="L47" i="48"/>
  <c r="L46" i="48"/>
  <c r="L45" i="48"/>
  <c r="L44" i="48"/>
  <c r="L43" i="48"/>
  <c r="L42" i="48"/>
  <c r="L41" i="48"/>
  <c r="L40" i="48"/>
  <c r="L39" i="48"/>
  <c r="L38" i="48"/>
  <c r="L37" i="48"/>
  <c r="L36" i="48"/>
  <c r="L35" i="48"/>
  <c r="L34" i="48"/>
  <c r="L33" i="48"/>
  <c r="L32" i="48"/>
  <c r="L31" i="48"/>
  <c r="L30" i="48"/>
  <c r="L29" i="48"/>
  <c r="L28" i="48"/>
  <c r="L27" i="48"/>
  <c r="L26" i="48"/>
  <c r="L25" i="48"/>
  <c r="L24" i="48"/>
  <c r="L23" i="48"/>
  <c r="L22" i="48"/>
  <c r="L21" i="48"/>
  <c r="L20" i="48"/>
  <c r="L19" i="48"/>
  <c r="L18" i="48"/>
  <c r="L17" i="48"/>
  <c r="L16" i="48"/>
  <c r="L15" i="48"/>
  <c r="L14" i="48"/>
  <c r="L13" i="48"/>
  <c r="L12" i="48"/>
  <c r="L11" i="48"/>
  <c r="L10" i="48"/>
  <c r="L9" i="48"/>
  <c r="L8" i="48"/>
  <c r="L7" i="48"/>
  <c r="L6" i="48"/>
  <c r="L5" i="48"/>
  <c r="L4" i="48"/>
  <c r="L3" i="48"/>
  <c r="L2" i="48"/>
  <c r="G98" i="48" l="1"/>
  <c r="F98" i="48"/>
  <c r="C98" i="48"/>
  <c r="C92" i="47" l="1"/>
  <c r="B92" i="47"/>
  <c r="J91" i="47"/>
  <c r="I91" i="47"/>
  <c r="H91" i="47"/>
  <c r="G91" i="47"/>
  <c r="F91" i="47"/>
  <c r="E91" i="47"/>
  <c r="D91" i="47"/>
  <c r="C91" i="47"/>
  <c r="J90" i="47"/>
  <c r="J92" i="47" s="1"/>
  <c r="I90" i="47"/>
  <c r="I92" i="47" s="1"/>
  <c r="H90" i="47"/>
  <c r="H92" i="47" s="1"/>
  <c r="G90" i="47"/>
  <c r="G92" i="47" s="1"/>
  <c r="C93" i="47" s="1"/>
  <c r="F90" i="47"/>
  <c r="F92" i="47" s="1"/>
  <c r="E90" i="47"/>
  <c r="E92" i="47" s="1"/>
  <c r="D90" i="47"/>
  <c r="D92" i="47" s="1"/>
  <c r="C90" i="47"/>
  <c r="K83" i="47"/>
  <c r="K82" i="47"/>
  <c r="K81" i="47"/>
  <c r="K80" i="47"/>
  <c r="K79" i="47"/>
  <c r="K78" i="47"/>
  <c r="K77" i="47"/>
  <c r="K76" i="47"/>
  <c r="K75" i="47"/>
  <c r="K74" i="47"/>
  <c r="K73" i="47"/>
  <c r="K72" i="47"/>
  <c r="K71" i="47"/>
  <c r="K70" i="47"/>
  <c r="K69" i="47"/>
  <c r="K68" i="47"/>
  <c r="K67" i="47"/>
  <c r="K66" i="47"/>
  <c r="K65" i="47"/>
  <c r="K64" i="47"/>
  <c r="K63" i="47"/>
  <c r="K62" i="47"/>
  <c r="K61" i="47"/>
  <c r="K60" i="47"/>
  <c r="K59" i="47"/>
  <c r="K58" i="47"/>
  <c r="K57" i="47"/>
  <c r="K56" i="47"/>
  <c r="K55" i="47"/>
  <c r="K54" i="47"/>
  <c r="K53" i="47"/>
  <c r="K52" i="47"/>
  <c r="K51" i="47"/>
  <c r="K50" i="47"/>
  <c r="K49" i="47"/>
  <c r="K48" i="47"/>
  <c r="K47" i="47"/>
  <c r="K46" i="47"/>
  <c r="K45" i="47"/>
  <c r="K44" i="47"/>
  <c r="K43" i="47"/>
  <c r="K42" i="47"/>
  <c r="K41" i="47"/>
  <c r="K40" i="47"/>
  <c r="K39" i="47"/>
  <c r="K38" i="47"/>
  <c r="K37" i="47"/>
  <c r="K36" i="47"/>
  <c r="K35" i="47"/>
  <c r="K34" i="47"/>
  <c r="K33" i="47"/>
  <c r="K32" i="47"/>
  <c r="K31" i="47"/>
  <c r="K30" i="47"/>
  <c r="K29" i="47"/>
  <c r="K28" i="47"/>
  <c r="K27" i="47"/>
  <c r="K26" i="47"/>
  <c r="K25" i="47"/>
  <c r="K24" i="47"/>
  <c r="K23" i="47"/>
  <c r="K22" i="47"/>
  <c r="K21" i="47"/>
  <c r="K20" i="47"/>
  <c r="K19" i="47"/>
  <c r="K18" i="47"/>
  <c r="K17" i="47"/>
  <c r="K16" i="47"/>
  <c r="K15" i="47"/>
  <c r="K14" i="47"/>
  <c r="K13" i="47"/>
  <c r="K12" i="47"/>
  <c r="K11" i="47"/>
  <c r="K10" i="47"/>
  <c r="K9" i="47"/>
  <c r="K8" i="47"/>
  <c r="K7" i="47"/>
  <c r="K6" i="47"/>
  <c r="K5" i="47"/>
  <c r="K4" i="47"/>
  <c r="K3" i="47"/>
  <c r="K2" i="47"/>
  <c r="D93" i="47" l="1"/>
  <c r="E93" i="47"/>
  <c r="K92" i="47"/>
  <c r="F93" i="47"/>
  <c r="G74" i="46" l="1"/>
  <c r="G75" i="46" s="1"/>
  <c r="B74" i="46"/>
  <c r="K73" i="46"/>
  <c r="J73" i="46"/>
  <c r="I73" i="46"/>
  <c r="H73" i="46"/>
  <c r="G73" i="46"/>
  <c r="F73" i="46"/>
  <c r="E73" i="46"/>
  <c r="D73" i="46"/>
  <c r="C73" i="46"/>
  <c r="K72" i="46"/>
  <c r="K74" i="46" s="1"/>
  <c r="J72" i="46"/>
  <c r="J74" i="46" s="1"/>
  <c r="I72" i="46"/>
  <c r="I74" i="46" s="1"/>
  <c r="H72" i="46"/>
  <c r="H74" i="46" s="1"/>
  <c r="G72" i="46"/>
  <c r="F72" i="46"/>
  <c r="F74" i="46" s="1"/>
  <c r="F75" i="46" s="1"/>
  <c r="E72" i="46"/>
  <c r="E74" i="46" s="1"/>
  <c r="E75" i="46" s="1"/>
  <c r="D72" i="46"/>
  <c r="D74" i="46" s="1"/>
  <c r="D75" i="46" s="1"/>
  <c r="C72" i="46"/>
  <c r="C74" i="46" s="1"/>
  <c r="C75" i="46" s="1"/>
  <c r="L66" i="46"/>
  <c r="L65" i="46"/>
  <c r="L64" i="46"/>
  <c r="L63" i="46"/>
  <c r="L62" i="46"/>
  <c r="L61" i="46"/>
  <c r="L60" i="46"/>
  <c r="L59" i="46"/>
  <c r="L58" i="46"/>
  <c r="L57" i="46"/>
  <c r="L56" i="46"/>
  <c r="L55" i="46"/>
  <c r="L54" i="46"/>
  <c r="L53" i="46"/>
  <c r="L52" i="46"/>
  <c r="L51" i="46"/>
  <c r="L50" i="46"/>
  <c r="L49" i="46"/>
  <c r="L48" i="46"/>
  <c r="L47" i="46"/>
  <c r="L46" i="46"/>
  <c r="L45" i="46"/>
  <c r="L44" i="46"/>
  <c r="L43" i="46"/>
  <c r="L42" i="46"/>
  <c r="L41" i="46"/>
  <c r="L40" i="46"/>
  <c r="L39" i="46"/>
  <c r="L38" i="46"/>
  <c r="L37" i="46"/>
  <c r="L36" i="46"/>
  <c r="L35" i="46"/>
  <c r="L34" i="46"/>
  <c r="L33" i="46"/>
  <c r="L32" i="46"/>
  <c r="L31" i="46"/>
  <c r="L30" i="46"/>
  <c r="L29" i="46"/>
  <c r="L28" i="46"/>
  <c r="L27" i="46"/>
  <c r="L26" i="46"/>
  <c r="L25" i="46"/>
  <c r="L24" i="46"/>
  <c r="L23" i="46"/>
  <c r="L22" i="46"/>
  <c r="L21" i="46"/>
  <c r="L20" i="46"/>
  <c r="L19" i="46"/>
  <c r="L18" i="46"/>
  <c r="L17" i="46"/>
  <c r="L16" i="46"/>
  <c r="L15" i="46"/>
  <c r="L14" i="46"/>
  <c r="L13" i="46"/>
  <c r="L12" i="46"/>
  <c r="L11" i="46"/>
  <c r="L10" i="46"/>
  <c r="L9" i="46"/>
  <c r="L8" i="46"/>
  <c r="L7" i="46"/>
  <c r="L6" i="46"/>
  <c r="L5" i="46"/>
  <c r="L4" i="46"/>
  <c r="L3" i="46"/>
  <c r="L2" i="46"/>
  <c r="L74" i="46" l="1"/>
  <c r="P88" i="45" l="1"/>
  <c r="O88" i="45"/>
  <c r="N88" i="45"/>
  <c r="M88" i="45"/>
  <c r="M89" i="45" s="1"/>
  <c r="C88" i="45"/>
  <c r="C89" i="45" s="1"/>
  <c r="B88" i="45"/>
  <c r="Q87" i="45"/>
  <c r="P87" i="45"/>
  <c r="O87" i="45"/>
  <c r="N87" i="45"/>
  <c r="M87" i="45"/>
  <c r="L87" i="45"/>
  <c r="K87" i="45"/>
  <c r="J87" i="45"/>
  <c r="I87" i="45"/>
  <c r="H87" i="45"/>
  <c r="G87" i="45"/>
  <c r="F87" i="45"/>
  <c r="E87" i="45"/>
  <c r="D87" i="45"/>
  <c r="C87" i="45"/>
  <c r="Q86" i="45"/>
  <c r="Q88" i="45" s="1"/>
  <c r="R88" i="45" s="1"/>
  <c r="P86" i="45"/>
  <c r="O86" i="45"/>
  <c r="N86" i="45"/>
  <c r="M86" i="45"/>
  <c r="L86" i="45"/>
  <c r="L88" i="45" s="1"/>
  <c r="L89" i="45" s="1"/>
  <c r="K86" i="45"/>
  <c r="K88" i="45" s="1"/>
  <c r="K89" i="45" s="1"/>
  <c r="J86" i="45"/>
  <c r="J88" i="45" s="1"/>
  <c r="J89" i="45" s="1"/>
  <c r="I86" i="45"/>
  <c r="I88" i="45" s="1"/>
  <c r="I89" i="45" s="1"/>
  <c r="H86" i="45"/>
  <c r="H88" i="45" s="1"/>
  <c r="H89" i="45" s="1"/>
  <c r="G86" i="45"/>
  <c r="G88" i="45" s="1"/>
  <c r="G89" i="45" s="1"/>
  <c r="F86" i="45"/>
  <c r="F88" i="45" s="1"/>
  <c r="F89" i="45" s="1"/>
  <c r="E86" i="45"/>
  <c r="E88" i="45" s="1"/>
  <c r="E89" i="45" s="1"/>
  <c r="D86" i="45"/>
  <c r="D88" i="45" s="1"/>
  <c r="D89" i="45" s="1"/>
  <c r="C86" i="45"/>
  <c r="R74" i="45"/>
  <c r="R73" i="45"/>
  <c r="R72" i="45"/>
  <c r="R71" i="45"/>
  <c r="R70" i="45"/>
  <c r="R69" i="45"/>
  <c r="R68" i="45"/>
  <c r="R67" i="45"/>
  <c r="R66" i="45"/>
  <c r="R65" i="45"/>
  <c r="R64" i="45"/>
  <c r="R63" i="45"/>
  <c r="R62" i="45"/>
  <c r="R61" i="45"/>
  <c r="R60" i="45"/>
  <c r="R59" i="45"/>
  <c r="R58" i="45"/>
  <c r="R57" i="45"/>
  <c r="R56" i="45"/>
  <c r="R55" i="45"/>
  <c r="R54" i="45"/>
  <c r="R53" i="45"/>
  <c r="R52" i="45"/>
  <c r="R51" i="45"/>
  <c r="R50" i="45"/>
  <c r="R49" i="45"/>
  <c r="R48" i="45"/>
  <c r="R47" i="45"/>
  <c r="R46" i="45"/>
  <c r="R45" i="45"/>
  <c r="R44" i="45"/>
  <c r="R43" i="45"/>
  <c r="R42" i="45"/>
  <c r="R41" i="45"/>
  <c r="R40" i="45"/>
  <c r="R39" i="45"/>
  <c r="R38" i="45"/>
  <c r="R37" i="45"/>
  <c r="R36" i="45"/>
  <c r="R35" i="45"/>
  <c r="R34" i="45"/>
  <c r="R33" i="45"/>
  <c r="R32" i="45"/>
  <c r="R31" i="45"/>
  <c r="R30" i="45"/>
  <c r="R29" i="45"/>
  <c r="R28" i="45"/>
  <c r="R27" i="45"/>
  <c r="R26" i="45"/>
  <c r="R25" i="45"/>
  <c r="R24" i="45"/>
  <c r="R23" i="45"/>
  <c r="R22" i="45"/>
  <c r="R21" i="45"/>
  <c r="R20" i="45"/>
  <c r="R19" i="45"/>
  <c r="R18" i="45"/>
  <c r="R17" i="45"/>
  <c r="R16" i="45"/>
  <c r="R15" i="45"/>
  <c r="R14" i="45"/>
  <c r="R13" i="45"/>
  <c r="R12" i="45"/>
  <c r="R11" i="45"/>
  <c r="R10" i="45"/>
  <c r="R9" i="45"/>
  <c r="R8" i="45"/>
  <c r="R7" i="45"/>
  <c r="R6" i="45"/>
  <c r="R5" i="45"/>
  <c r="R4" i="45"/>
  <c r="R3" i="45"/>
  <c r="R2" i="45"/>
  <c r="E65" i="44" l="1"/>
  <c r="D65" i="44"/>
  <c r="C65" i="44"/>
  <c r="B65" i="44"/>
  <c r="K64" i="44"/>
  <c r="J64" i="44"/>
  <c r="I64" i="44"/>
  <c r="H64" i="44"/>
  <c r="G64" i="44"/>
  <c r="G65" i="44" s="1"/>
  <c r="G66" i="44" s="1"/>
  <c r="F64" i="44"/>
  <c r="F65" i="44" s="1"/>
  <c r="F66" i="44" s="1"/>
  <c r="E64" i="44"/>
  <c r="D64" i="44"/>
  <c r="C64" i="44"/>
  <c r="K63" i="44"/>
  <c r="K65" i="44" s="1"/>
  <c r="J63" i="44"/>
  <c r="J65" i="44" s="1"/>
  <c r="I63" i="44"/>
  <c r="I65" i="44" s="1"/>
  <c r="H63" i="44"/>
  <c r="H65" i="44" s="1"/>
  <c r="G63" i="44"/>
  <c r="F63" i="44"/>
  <c r="E63" i="44"/>
  <c r="D63" i="44"/>
  <c r="C63" i="44"/>
  <c r="L57" i="44"/>
  <c r="L56" i="44"/>
  <c r="L55" i="44"/>
  <c r="L54" i="44"/>
  <c r="L53" i="44"/>
  <c r="L52" i="44"/>
  <c r="L51" i="44"/>
  <c r="L50" i="44"/>
  <c r="L49" i="44"/>
  <c r="L48" i="44"/>
  <c r="L47" i="44"/>
  <c r="L46" i="44"/>
  <c r="L45" i="44"/>
  <c r="L44" i="44"/>
  <c r="L43" i="44"/>
  <c r="L42" i="44"/>
  <c r="L41" i="44"/>
  <c r="L40" i="44"/>
  <c r="L39" i="44"/>
  <c r="L38" i="44"/>
  <c r="L37" i="44"/>
  <c r="L36" i="44"/>
  <c r="L35" i="44"/>
  <c r="L34" i="44"/>
  <c r="L33" i="44"/>
  <c r="L32" i="44"/>
  <c r="L31" i="44"/>
  <c r="L30" i="44"/>
  <c r="L29" i="44"/>
  <c r="L28" i="44"/>
  <c r="L27" i="44"/>
  <c r="L26" i="44"/>
  <c r="L25" i="44"/>
  <c r="L24" i="44"/>
  <c r="L23" i="44"/>
  <c r="L22" i="44"/>
  <c r="L21" i="44"/>
  <c r="L20" i="44"/>
  <c r="L19" i="44"/>
  <c r="L18" i="44"/>
  <c r="L17" i="44"/>
  <c r="L16" i="44"/>
  <c r="L15" i="44"/>
  <c r="L14" i="44"/>
  <c r="L13" i="44"/>
  <c r="L12" i="44"/>
  <c r="L11" i="44"/>
  <c r="L10" i="44"/>
  <c r="L9" i="44"/>
  <c r="L8" i="44"/>
  <c r="L7" i="44"/>
  <c r="L6" i="44"/>
  <c r="L5" i="44"/>
  <c r="L4" i="44"/>
  <c r="L3" i="44"/>
  <c r="L2" i="44"/>
  <c r="D66" i="44" l="1"/>
  <c r="E66" i="44"/>
  <c r="C66" i="44"/>
  <c r="L65" i="44"/>
  <c r="C79" i="43" l="1"/>
  <c r="B79" i="43"/>
  <c r="J78" i="43"/>
  <c r="J79" i="43" s="1"/>
  <c r="I78" i="43"/>
  <c r="H78" i="43"/>
  <c r="G78" i="43"/>
  <c r="F78" i="43"/>
  <c r="E78" i="43"/>
  <c r="E79" i="43" s="1"/>
  <c r="D78" i="43"/>
  <c r="D79" i="43" s="1"/>
  <c r="C78" i="43"/>
  <c r="J77" i="43"/>
  <c r="I77" i="43"/>
  <c r="I79" i="43" s="1"/>
  <c r="H77" i="43"/>
  <c r="H79" i="43" s="1"/>
  <c r="G77" i="43"/>
  <c r="G79" i="43" s="1"/>
  <c r="F77" i="43"/>
  <c r="F79" i="43" s="1"/>
  <c r="E77" i="43"/>
  <c r="D77" i="43"/>
  <c r="C77" i="43"/>
  <c r="K71" i="43"/>
  <c r="K70" i="43"/>
  <c r="K69" i="43"/>
  <c r="K68" i="43"/>
  <c r="K67" i="43"/>
  <c r="K66" i="43"/>
  <c r="K65" i="43"/>
  <c r="K64" i="43"/>
  <c r="K63" i="43"/>
  <c r="K62" i="43"/>
  <c r="K61" i="43"/>
  <c r="K60" i="43"/>
  <c r="K59" i="43"/>
  <c r="K58" i="43"/>
  <c r="K57" i="43"/>
  <c r="K56" i="43"/>
  <c r="K55" i="43"/>
  <c r="K54" i="43"/>
  <c r="K53" i="43"/>
  <c r="K52" i="43"/>
  <c r="K51" i="43"/>
  <c r="K50" i="43"/>
  <c r="K49" i="43"/>
  <c r="K48" i="43"/>
  <c r="K47" i="43"/>
  <c r="K46" i="43"/>
  <c r="K45" i="43"/>
  <c r="K44" i="43"/>
  <c r="K43" i="43"/>
  <c r="K42" i="43"/>
  <c r="K41" i="43"/>
  <c r="K40" i="43"/>
  <c r="K39" i="43"/>
  <c r="K38" i="43"/>
  <c r="K37" i="43"/>
  <c r="K36" i="43"/>
  <c r="K35" i="43"/>
  <c r="K34" i="43"/>
  <c r="K33" i="43"/>
  <c r="K32" i="43"/>
  <c r="K31" i="43"/>
  <c r="K30" i="43"/>
  <c r="K29" i="43"/>
  <c r="K28" i="43"/>
  <c r="K27" i="43"/>
  <c r="K26" i="43"/>
  <c r="K25" i="43"/>
  <c r="K24" i="43"/>
  <c r="K23" i="43"/>
  <c r="K22" i="43"/>
  <c r="K21" i="43"/>
  <c r="K20" i="43"/>
  <c r="K19" i="43"/>
  <c r="K18" i="43"/>
  <c r="K17" i="43"/>
  <c r="K16" i="43"/>
  <c r="K15" i="43"/>
  <c r="K14" i="43"/>
  <c r="K13" i="43"/>
  <c r="K12" i="43"/>
  <c r="K11" i="43"/>
  <c r="K10" i="43"/>
  <c r="K9" i="43"/>
  <c r="K8" i="43"/>
  <c r="K7" i="43"/>
  <c r="K6" i="43"/>
  <c r="K5" i="43"/>
  <c r="K4" i="43"/>
  <c r="K3" i="43"/>
  <c r="K2" i="43"/>
  <c r="D80" i="43" l="1"/>
  <c r="E80" i="43"/>
  <c r="C80" i="43"/>
  <c r="F80" i="43"/>
  <c r="K79" i="43"/>
  <c r="K90" i="42" l="1"/>
  <c r="J90" i="42"/>
  <c r="I90" i="42"/>
  <c r="E91" i="42" s="1"/>
  <c r="E90" i="42"/>
  <c r="D90" i="42"/>
  <c r="C90" i="42"/>
  <c r="C91" i="42" s="1"/>
  <c r="B90" i="42"/>
  <c r="L89" i="42"/>
  <c r="K89" i="42"/>
  <c r="J89" i="42"/>
  <c r="I89" i="42"/>
  <c r="H89" i="42"/>
  <c r="G89" i="42"/>
  <c r="F89" i="42"/>
  <c r="E89" i="42"/>
  <c r="D89" i="42"/>
  <c r="C89" i="42"/>
  <c r="L88" i="42"/>
  <c r="L90" i="42" s="1"/>
  <c r="M90" i="42" s="1"/>
  <c r="K88" i="42"/>
  <c r="J88" i="42"/>
  <c r="I88" i="42"/>
  <c r="H88" i="42"/>
  <c r="H90" i="42" s="1"/>
  <c r="H91" i="42" s="1"/>
  <c r="G88" i="42"/>
  <c r="G90" i="42" s="1"/>
  <c r="G91" i="42" s="1"/>
  <c r="F88" i="42"/>
  <c r="F90" i="42" s="1"/>
  <c r="F91" i="42" s="1"/>
  <c r="E88" i="42"/>
  <c r="D88" i="42"/>
  <c r="C88" i="42"/>
  <c r="M80" i="42"/>
  <c r="M79" i="42"/>
  <c r="M78" i="42"/>
  <c r="M77" i="42"/>
  <c r="M76" i="42"/>
  <c r="M75" i="42"/>
  <c r="M74" i="42"/>
  <c r="M73" i="42"/>
  <c r="M72" i="42"/>
  <c r="M71" i="42"/>
  <c r="M70" i="42"/>
  <c r="M69" i="42"/>
  <c r="M68" i="42"/>
  <c r="M67" i="42"/>
  <c r="M66" i="42"/>
  <c r="M65" i="42"/>
  <c r="M64" i="42"/>
  <c r="M63" i="42"/>
  <c r="M62" i="42"/>
  <c r="M61" i="42"/>
  <c r="M60" i="42"/>
  <c r="M59" i="42"/>
  <c r="M58" i="42"/>
  <c r="M57" i="42"/>
  <c r="M56" i="42"/>
  <c r="M55" i="42"/>
  <c r="M54" i="42"/>
  <c r="M53" i="42"/>
  <c r="M52" i="42"/>
  <c r="M51" i="42"/>
  <c r="M50" i="42"/>
  <c r="M49" i="42"/>
  <c r="M48" i="42"/>
  <c r="M47" i="42"/>
  <c r="M46" i="42"/>
  <c r="M45" i="42"/>
  <c r="M44" i="42"/>
  <c r="M43" i="42"/>
  <c r="M42" i="42"/>
  <c r="M41" i="42"/>
  <c r="M40" i="42"/>
  <c r="M39" i="42"/>
  <c r="M38" i="42"/>
  <c r="M37" i="42"/>
  <c r="M36" i="42"/>
  <c r="M35" i="42"/>
  <c r="M34" i="42"/>
  <c r="M33" i="42"/>
  <c r="M32" i="42"/>
  <c r="M31" i="42"/>
  <c r="M30" i="42"/>
  <c r="M29" i="42"/>
  <c r="M28" i="42"/>
  <c r="M27" i="42"/>
  <c r="M26" i="42"/>
  <c r="M25" i="42"/>
  <c r="M24" i="42"/>
  <c r="M23" i="42"/>
  <c r="M22" i="42"/>
  <c r="M21" i="42"/>
  <c r="M20" i="42"/>
  <c r="M19" i="42"/>
  <c r="M18" i="42"/>
  <c r="M17" i="42"/>
  <c r="M16" i="42"/>
  <c r="M15" i="42"/>
  <c r="M14" i="42"/>
  <c r="M13" i="42"/>
  <c r="M12" i="42"/>
  <c r="M11" i="42"/>
  <c r="M10" i="42"/>
  <c r="M9" i="42"/>
  <c r="M8" i="42"/>
  <c r="M7" i="42"/>
  <c r="M6" i="42"/>
  <c r="M5" i="42"/>
  <c r="M4" i="42"/>
  <c r="M3" i="42"/>
  <c r="M2" i="42"/>
  <c r="D91" i="42" l="1"/>
  <c r="H101" i="41" l="1"/>
  <c r="G101" i="41"/>
  <c r="F101" i="41"/>
  <c r="K100" i="41"/>
  <c r="I100" i="41"/>
  <c r="H100" i="41"/>
  <c r="G100" i="41"/>
  <c r="F100" i="41"/>
  <c r="E100" i="41"/>
  <c r="E101" i="41" s="1"/>
  <c r="C100" i="41"/>
  <c r="C101" i="41" s="1"/>
  <c r="B100" i="41"/>
  <c r="L99" i="41"/>
  <c r="K99" i="41"/>
  <c r="J99" i="41"/>
  <c r="J100" i="41" s="1"/>
  <c r="I99" i="41"/>
  <c r="H99" i="41"/>
  <c r="G99" i="41"/>
  <c r="F99" i="41"/>
  <c r="E99" i="41"/>
  <c r="D99" i="41"/>
  <c r="C99" i="41"/>
  <c r="L98" i="41"/>
  <c r="L100" i="41" s="1"/>
  <c r="M100" i="41" s="1"/>
  <c r="K98" i="41"/>
  <c r="J98" i="41"/>
  <c r="I98" i="41"/>
  <c r="H98" i="41"/>
  <c r="G98" i="41"/>
  <c r="F98" i="41"/>
  <c r="E98" i="41"/>
  <c r="D98" i="41"/>
  <c r="D100" i="41" s="1"/>
  <c r="D101" i="41" s="1"/>
  <c r="C98" i="41"/>
  <c r="M85" i="41"/>
  <c r="M84" i="41"/>
  <c r="M83" i="41"/>
  <c r="M82" i="41"/>
  <c r="M81" i="41"/>
  <c r="M80" i="41"/>
  <c r="M79" i="41"/>
  <c r="M78" i="41"/>
  <c r="M77" i="41"/>
  <c r="M76" i="41"/>
  <c r="M75" i="41"/>
  <c r="M74" i="41"/>
  <c r="M73" i="41"/>
  <c r="M72" i="41"/>
  <c r="M71" i="41"/>
  <c r="M70" i="41"/>
  <c r="M69" i="41"/>
  <c r="M68" i="41"/>
  <c r="M67" i="41"/>
  <c r="M66" i="41"/>
  <c r="M65" i="41"/>
  <c r="M64" i="41"/>
  <c r="M63" i="41"/>
  <c r="M62" i="41"/>
  <c r="M61" i="41"/>
  <c r="M60" i="41"/>
  <c r="M59" i="41"/>
  <c r="M58" i="41"/>
  <c r="M57" i="41"/>
  <c r="M56" i="41"/>
  <c r="M55" i="41"/>
  <c r="M54" i="41"/>
  <c r="M53" i="41"/>
  <c r="M52" i="41"/>
  <c r="M51" i="41"/>
  <c r="M50" i="41"/>
  <c r="M49" i="41"/>
  <c r="M48" i="41"/>
  <c r="M47" i="41"/>
  <c r="M46" i="41"/>
  <c r="M45" i="41"/>
  <c r="M44" i="41"/>
  <c r="M43" i="41"/>
  <c r="M42" i="41"/>
  <c r="M41" i="41"/>
  <c r="M40" i="41"/>
  <c r="M39" i="41"/>
  <c r="M38" i="41"/>
  <c r="M37" i="41"/>
  <c r="M36" i="41"/>
  <c r="M35" i="41"/>
  <c r="M34" i="41"/>
  <c r="M33" i="41"/>
  <c r="M32" i="41"/>
  <c r="M31" i="41"/>
  <c r="M30" i="41"/>
  <c r="M29" i="41"/>
  <c r="M28" i="41"/>
  <c r="M27" i="41"/>
  <c r="M26" i="41"/>
  <c r="M25" i="41"/>
  <c r="M24" i="41"/>
  <c r="M23" i="41"/>
  <c r="M22" i="41"/>
  <c r="M21" i="41"/>
  <c r="M20" i="41"/>
  <c r="M19" i="41"/>
  <c r="M18" i="41"/>
  <c r="M17" i="41"/>
  <c r="M16" i="41"/>
  <c r="M15" i="41"/>
  <c r="M14" i="41"/>
  <c r="M13" i="41"/>
  <c r="M12" i="41"/>
  <c r="M11" i="41"/>
  <c r="M10" i="41"/>
  <c r="M9" i="41"/>
  <c r="M8" i="41"/>
  <c r="M7" i="41"/>
  <c r="M6" i="41"/>
  <c r="M5" i="41"/>
  <c r="M4" i="41"/>
  <c r="M3" i="41"/>
  <c r="M2" i="41"/>
  <c r="E76" i="40" l="1"/>
  <c r="J75" i="40"/>
  <c r="I75" i="40"/>
  <c r="E75" i="40"/>
  <c r="D75" i="40"/>
  <c r="D76" i="40" s="1"/>
  <c r="B75" i="40"/>
  <c r="L74" i="40"/>
  <c r="K74" i="40"/>
  <c r="J74" i="40"/>
  <c r="I74" i="40"/>
  <c r="H74" i="40"/>
  <c r="G74" i="40"/>
  <c r="F74" i="40"/>
  <c r="E74" i="40"/>
  <c r="D74" i="40"/>
  <c r="C74" i="40"/>
  <c r="L73" i="40"/>
  <c r="L75" i="40" s="1"/>
  <c r="K73" i="40"/>
  <c r="K75" i="40" s="1"/>
  <c r="J73" i="40"/>
  <c r="I73" i="40"/>
  <c r="H73" i="40"/>
  <c r="H75" i="40" s="1"/>
  <c r="H76" i="40" s="1"/>
  <c r="G73" i="40"/>
  <c r="G75" i="40" s="1"/>
  <c r="G76" i="40" s="1"/>
  <c r="F73" i="40"/>
  <c r="F75" i="40" s="1"/>
  <c r="F76" i="40" s="1"/>
  <c r="E73" i="40"/>
  <c r="D73" i="40"/>
  <c r="C73" i="40"/>
  <c r="C75" i="40" s="1"/>
  <c r="C76" i="40" s="1"/>
  <c r="M65" i="40"/>
  <c r="M64" i="40"/>
  <c r="M63" i="40"/>
  <c r="M62" i="40"/>
  <c r="M61" i="40"/>
  <c r="M60" i="40"/>
  <c r="M59" i="40"/>
  <c r="M58" i="40"/>
  <c r="M57" i="40"/>
  <c r="M56" i="40"/>
  <c r="M55" i="40"/>
  <c r="M54" i="40"/>
  <c r="M53" i="40"/>
  <c r="M52" i="40"/>
  <c r="M51" i="40"/>
  <c r="M50" i="40"/>
  <c r="M49" i="40"/>
  <c r="M48" i="40"/>
  <c r="M47" i="40"/>
  <c r="M46" i="40"/>
  <c r="M45" i="40"/>
  <c r="M44" i="40"/>
  <c r="M43" i="40"/>
  <c r="M42" i="40"/>
  <c r="M41" i="40"/>
  <c r="M40" i="40"/>
  <c r="M39" i="40"/>
  <c r="M38" i="40"/>
  <c r="M37" i="40"/>
  <c r="M36" i="40"/>
  <c r="M35" i="40"/>
  <c r="M34" i="40"/>
  <c r="M33" i="40"/>
  <c r="M32" i="40"/>
  <c r="M31" i="40"/>
  <c r="M30" i="40"/>
  <c r="M29" i="40"/>
  <c r="M28" i="40"/>
  <c r="M27" i="40"/>
  <c r="M26" i="40"/>
  <c r="M25" i="40"/>
  <c r="M24" i="40"/>
  <c r="M23" i="40"/>
  <c r="M22" i="40"/>
  <c r="M21" i="40"/>
  <c r="M20" i="40"/>
  <c r="M19" i="40"/>
  <c r="M18" i="40"/>
  <c r="M17" i="40"/>
  <c r="M16" i="40"/>
  <c r="M15" i="40"/>
  <c r="M14" i="40"/>
  <c r="M13" i="40"/>
  <c r="M12" i="40"/>
  <c r="M11" i="40"/>
  <c r="M10" i="40"/>
  <c r="M9" i="40"/>
  <c r="M8" i="40"/>
  <c r="M7" i="40"/>
  <c r="M6" i="40"/>
  <c r="M5" i="40"/>
  <c r="M4" i="40"/>
  <c r="M3" i="40"/>
  <c r="M2" i="40"/>
  <c r="M75" i="40" l="1"/>
  <c r="L95" i="39" l="1"/>
  <c r="M95" i="39" s="1"/>
  <c r="K95" i="39"/>
  <c r="J95" i="39"/>
  <c r="F95" i="39"/>
  <c r="E95" i="39"/>
  <c r="D95" i="39"/>
  <c r="B95" i="39"/>
  <c r="L94" i="39"/>
  <c r="K94" i="39"/>
  <c r="J94" i="39"/>
  <c r="I94" i="39"/>
  <c r="H94" i="39"/>
  <c r="G94" i="39"/>
  <c r="F94" i="39"/>
  <c r="E94" i="39"/>
  <c r="D94" i="39"/>
  <c r="C94" i="39"/>
  <c r="L93" i="39"/>
  <c r="K93" i="39"/>
  <c r="J93" i="39"/>
  <c r="I93" i="39"/>
  <c r="I95" i="39" s="1"/>
  <c r="H93" i="39"/>
  <c r="H95" i="39" s="1"/>
  <c r="H96" i="39" s="1"/>
  <c r="G93" i="39"/>
  <c r="G95" i="39" s="1"/>
  <c r="G96" i="39" s="1"/>
  <c r="F93" i="39"/>
  <c r="E93" i="39"/>
  <c r="D93" i="39"/>
  <c r="C93" i="39"/>
  <c r="C95" i="39" s="1"/>
  <c r="M84" i="39"/>
  <c r="M83" i="39"/>
  <c r="M82" i="39"/>
  <c r="M81" i="39"/>
  <c r="M80" i="39"/>
  <c r="M79" i="39"/>
  <c r="M78" i="39"/>
  <c r="M77" i="39"/>
  <c r="M76" i="39"/>
  <c r="M75" i="39"/>
  <c r="M74" i="39"/>
  <c r="M73" i="39"/>
  <c r="M72" i="39"/>
  <c r="M71" i="39"/>
  <c r="M70" i="39"/>
  <c r="M69" i="39"/>
  <c r="M68" i="39"/>
  <c r="M67" i="39"/>
  <c r="M66" i="39"/>
  <c r="M65" i="39"/>
  <c r="M64" i="39"/>
  <c r="M63" i="39"/>
  <c r="M62" i="39"/>
  <c r="M61" i="39"/>
  <c r="M60" i="39"/>
  <c r="M59" i="39"/>
  <c r="M58" i="39"/>
  <c r="M57" i="39"/>
  <c r="M56" i="39"/>
  <c r="M55" i="39"/>
  <c r="M54" i="39"/>
  <c r="M53" i="39"/>
  <c r="M52" i="39"/>
  <c r="M51" i="39"/>
  <c r="M50" i="39"/>
  <c r="M49" i="39"/>
  <c r="M48" i="39"/>
  <c r="M47" i="39"/>
  <c r="M46" i="39"/>
  <c r="M45" i="39"/>
  <c r="M44" i="39"/>
  <c r="M43" i="39"/>
  <c r="M42" i="39"/>
  <c r="M41" i="39"/>
  <c r="M40" i="39"/>
  <c r="M39" i="39"/>
  <c r="M38" i="39"/>
  <c r="M37" i="39"/>
  <c r="M36" i="39"/>
  <c r="M35" i="39"/>
  <c r="M34" i="39"/>
  <c r="M33" i="39"/>
  <c r="M32" i="39"/>
  <c r="M31" i="39"/>
  <c r="M30" i="39"/>
  <c r="M29" i="39"/>
  <c r="M28" i="39"/>
  <c r="M27" i="39"/>
  <c r="M26" i="39"/>
  <c r="M25" i="39"/>
  <c r="M24" i="39"/>
  <c r="M23" i="39"/>
  <c r="M22" i="39"/>
  <c r="M21" i="39"/>
  <c r="M20" i="39"/>
  <c r="M19" i="39"/>
  <c r="M18" i="39"/>
  <c r="M17" i="39"/>
  <c r="M16" i="39"/>
  <c r="M15" i="39"/>
  <c r="M14" i="39"/>
  <c r="M13" i="39"/>
  <c r="M12" i="39"/>
  <c r="M11" i="39"/>
  <c r="M10" i="39"/>
  <c r="M9" i="39"/>
  <c r="M8" i="39"/>
  <c r="M7" i="39"/>
  <c r="M6" i="39"/>
  <c r="M5" i="39"/>
  <c r="M4" i="39"/>
  <c r="M3" i="39"/>
  <c r="M2" i="39"/>
  <c r="D96" i="39" l="1"/>
  <c r="F96" i="39"/>
  <c r="E96" i="39"/>
  <c r="C96" i="39"/>
  <c r="D81" i="38" l="1"/>
  <c r="K80" i="38"/>
  <c r="J80" i="38"/>
  <c r="I80" i="38"/>
  <c r="E81" i="38" s="1"/>
  <c r="E80" i="38"/>
  <c r="D80" i="38"/>
  <c r="C80" i="38"/>
  <c r="C81" i="38" s="1"/>
  <c r="B80" i="38"/>
  <c r="L79" i="38"/>
  <c r="K79" i="38"/>
  <c r="J79" i="38"/>
  <c r="I79" i="38"/>
  <c r="H79" i="38"/>
  <c r="G79" i="38"/>
  <c r="F79" i="38"/>
  <c r="E79" i="38"/>
  <c r="D79" i="38"/>
  <c r="C79" i="38"/>
  <c r="L78" i="38"/>
  <c r="L80" i="38" s="1"/>
  <c r="M80" i="38" s="1"/>
  <c r="K78" i="38"/>
  <c r="J78" i="38"/>
  <c r="I78" i="38"/>
  <c r="H78" i="38"/>
  <c r="H80" i="38" s="1"/>
  <c r="H81" i="38" s="1"/>
  <c r="G78" i="38"/>
  <c r="G80" i="38" s="1"/>
  <c r="G81" i="38" s="1"/>
  <c r="F78" i="38"/>
  <c r="F80" i="38" s="1"/>
  <c r="F81" i="38" s="1"/>
  <c r="E78" i="38"/>
  <c r="D78" i="38"/>
  <c r="C78" i="38"/>
  <c r="M73" i="38"/>
  <c r="M72" i="38"/>
  <c r="M71" i="38"/>
  <c r="M70" i="38"/>
  <c r="M69" i="38"/>
  <c r="M68" i="38"/>
  <c r="M67" i="38"/>
  <c r="M66" i="38"/>
  <c r="M65" i="38"/>
  <c r="M64" i="38"/>
  <c r="M63" i="38"/>
  <c r="M62" i="38"/>
  <c r="M61" i="38"/>
  <c r="M60" i="38"/>
  <c r="M59" i="38"/>
  <c r="M58" i="38"/>
  <c r="M57" i="38"/>
  <c r="M56" i="38"/>
  <c r="M55" i="38"/>
  <c r="M54" i="38"/>
  <c r="M53" i="38"/>
  <c r="M52" i="38"/>
  <c r="M51" i="38"/>
  <c r="M50" i="38"/>
  <c r="M49" i="38"/>
  <c r="M48" i="38"/>
  <c r="M47" i="38"/>
  <c r="M46" i="38"/>
  <c r="M45" i="38"/>
  <c r="M44" i="38"/>
  <c r="M43" i="38"/>
  <c r="M42" i="38"/>
  <c r="M41" i="38"/>
  <c r="M40" i="38"/>
  <c r="M39" i="38"/>
  <c r="M38" i="38"/>
  <c r="M37" i="38"/>
  <c r="M36" i="38"/>
  <c r="M35" i="38"/>
  <c r="M34" i="38"/>
  <c r="M33" i="38"/>
  <c r="M32" i="38"/>
  <c r="M31" i="38"/>
  <c r="M30" i="38"/>
  <c r="M29" i="38"/>
  <c r="M28" i="38"/>
  <c r="M27" i="38"/>
  <c r="M26" i="38"/>
  <c r="M25" i="38"/>
  <c r="M24" i="38"/>
  <c r="M23" i="38"/>
  <c r="M22" i="38"/>
  <c r="M21" i="38"/>
  <c r="M20" i="38"/>
  <c r="M19" i="38"/>
  <c r="M18" i="38"/>
  <c r="M17" i="38"/>
  <c r="M16" i="38"/>
  <c r="M15" i="38"/>
  <c r="M14" i="38"/>
  <c r="M13" i="38"/>
  <c r="M12" i="38"/>
  <c r="M11" i="38"/>
  <c r="M10" i="38"/>
  <c r="M9" i="38"/>
  <c r="M8" i="38"/>
  <c r="M7" i="38"/>
  <c r="M6" i="38"/>
  <c r="M5" i="38"/>
  <c r="M4" i="38"/>
  <c r="M3" i="38"/>
  <c r="M2" i="38"/>
  <c r="D79" i="37" l="1"/>
  <c r="C79" i="37"/>
  <c r="C80" i="37" s="1"/>
  <c r="B79" i="37"/>
  <c r="J78" i="37"/>
  <c r="I78" i="37"/>
  <c r="H78" i="37"/>
  <c r="G78" i="37"/>
  <c r="F78" i="37"/>
  <c r="E78" i="37"/>
  <c r="E79" i="37" s="1"/>
  <c r="E80" i="37" s="1"/>
  <c r="D78" i="37"/>
  <c r="C78" i="37"/>
  <c r="J77" i="37"/>
  <c r="J79" i="37" s="1"/>
  <c r="I77" i="37"/>
  <c r="I79" i="37" s="1"/>
  <c r="H77" i="37"/>
  <c r="H79" i="37" s="1"/>
  <c r="G77" i="37"/>
  <c r="G79" i="37" s="1"/>
  <c r="D80" i="37" s="1"/>
  <c r="F77" i="37"/>
  <c r="F79" i="37" s="1"/>
  <c r="F80" i="37" s="1"/>
  <c r="E77" i="37"/>
  <c r="D77" i="37"/>
  <c r="C77" i="37"/>
  <c r="K68" i="37"/>
  <c r="K67" i="37"/>
  <c r="K66" i="37"/>
  <c r="K65" i="37"/>
  <c r="K64" i="37"/>
  <c r="K63" i="37"/>
  <c r="K62" i="37"/>
  <c r="K61" i="37"/>
  <c r="K60" i="37"/>
  <c r="K59" i="37"/>
  <c r="K58" i="37"/>
  <c r="K57" i="37"/>
  <c r="K56" i="37"/>
  <c r="K55" i="37"/>
  <c r="K54" i="37"/>
  <c r="K53" i="37"/>
  <c r="K52" i="37"/>
  <c r="K51" i="37"/>
  <c r="K50" i="37"/>
  <c r="K49" i="37"/>
  <c r="K48" i="37"/>
  <c r="K47" i="37"/>
  <c r="K46" i="37"/>
  <c r="K45" i="37"/>
  <c r="K44" i="37"/>
  <c r="K43" i="37"/>
  <c r="K42" i="37"/>
  <c r="K41" i="37"/>
  <c r="K40" i="37"/>
  <c r="K39" i="37"/>
  <c r="K38" i="37"/>
  <c r="K37" i="37"/>
  <c r="K36" i="37"/>
  <c r="K35" i="37"/>
  <c r="K34" i="37"/>
  <c r="K33" i="37"/>
  <c r="K32" i="37"/>
  <c r="K31" i="37"/>
  <c r="K30" i="37"/>
  <c r="K29" i="37"/>
  <c r="K28" i="37"/>
  <c r="K27" i="37"/>
  <c r="K26" i="37"/>
  <c r="K25" i="37"/>
  <c r="K24" i="37"/>
  <c r="K23" i="37"/>
  <c r="K22" i="37"/>
  <c r="K21" i="37"/>
  <c r="K20" i="37"/>
  <c r="K19" i="37"/>
  <c r="K18" i="37"/>
  <c r="K17" i="37"/>
  <c r="K16" i="37"/>
  <c r="K15" i="37"/>
  <c r="K14" i="37"/>
  <c r="K13" i="37"/>
  <c r="K12" i="37"/>
  <c r="K11" i="37"/>
  <c r="K10" i="37"/>
  <c r="K9" i="37"/>
  <c r="K8" i="37"/>
  <c r="K7" i="37"/>
  <c r="K6" i="37"/>
  <c r="K5" i="37"/>
  <c r="K4" i="37"/>
  <c r="K3" i="37"/>
  <c r="K2" i="37"/>
  <c r="K79" i="37" l="1"/>
  <c r="K88" i="36" l="1"/>
  <c r="J88" i="36"/>
  <c r="F88" i="36"/>
  <c r="E88" i="36"/>
  <c r="D88" i="36"/>
  <c r="B88" i="36"/>
  <c r="L87" i="36"/>
  <c r="K87" i="36"/>
  <c r="J87" i="36"/>
  <c r="I87" i="36"/>
  <c r="H87" i="36"/>
  <c r="G87" i="36"/>
  <c r="F87" i="36"/>
  <c r="E87" i="36"/>
  <c r="D87" i="36"/>
  <c r="C87" i="36"/>
  <c r="C88" i="36" s="1"/>
  <c r="L86" i="36"/>
  <c r="L88" i="36" s="1"/>
  <c r="M88" i="36" s="1"/>
  <c r="K86" i="36"/>
  <c r="J86" i="36"/>
  <c r="I86" i="36"/>
  <c r="I88" i="36" s="1"/>
  <c r="H86" i="36"/>
  <c r="H88" i="36" s="1"/>
  <c r="H89" i="36" s="1"/>
  <c r="G86" i="36"/>
  <c r="G88" i="36" s="1"/>
  <c r="G89" i="36" s="1"/>
  <c r="F86" i="36"/>
  <c r="E86" i="36"/>
  <c r="D86" i="36"/>
  <c r="C86" i="36"/>
  <c r="M78" i="36"/>
  <c r="M77" i="36"/>
  <c r="M76" i="36"/>
  <c r="M75" i="36"/>
  <c r="M74" i="36"/>
  <c r="M73" i="36"/>
  <c r="M72" i="36"/>
  <c r="M71" i="36"/>
  <c r="M70" i="36"/>
  <c r="M69" i="36"/>
  <c r="M68" i="36"/>
  <c r="M67" i="36"/>
  <c r="M66" i="36"/>
  <c r="M65" i="36"/>
  <c r="M64" i="36"/>
  <c r="M63" i="36"/>
  <c r="M62" i="36"/>
  <c r="M61" i="36"/>
  <c r="M60" i="36"/>
  <c r="M59" i="36"/>
  <c r="M58" i="36"/>
  <c r="M57" i="36"/>
  <c r="M56" i="36"/>
  <c r="M55" i="36"/>
  <c r="M54" i="36"/>
  <c r="M53" i="36"/>
  <c r="M52" i="36"/>
  <c r="M51" i="36"/>
  <c r="M50" i="36"/>
  <c r="M49" i="36"/>
  <c r="M48" i="36"/>
  <c r="M47" i="36"/>
  <c r="M46" i="36"/>
  <c r="M45" i="36"/>
  <c r="M44" i="36"/>
  <c r="M43" i="36"/>
  <c r="M42" i="36"/>
  <c r="M41" i="36"/>
  <c r="M40" i="36"/>
  <c r="M39" i="36"/>
  <c r="M38" i="36"/>
  <c r="M37" i="36"/>
  <c r="M36" i="36"/>
  <c r="M35" i="36"/>
  <c r="M34" i="36"/>
  <c r="M33" i="36"/>
  <c r="M32" i="36"/>
  <c r="M31" i="36"/>
  <c r="M30" i="36"/>
  <c r="M29" i="36"/>
  <c r="M28" i="36"/>
  <c r="M27" i="36"/>
  <c r="M26" i="36"/>
  <c r="M25" i="36"/>
  <c r="M24" i="36"/>
  <c r="M23" i="36"/>
  <c r="M22" i="36"/>
  <c r="M21" i="36"/>
  <c r="M20" i="36"/>
  <c r="M19" i="36"/>
  <c r="M18" i="36"/>
  <c r="M17" i="36"/>
  <c r="M16" i="36"/>
  <c r="M15" i="36"/>
  <c r="M14" i="36"/>
  <c r="M13" i="36"/>
  <c r="M12" i="36"/>
  <c r="M11" i="36"/>
  <c r="M10" i="36"/>
  <c r="M9" i="36"/>
  <c r="M8" i="36"/>
  <c r="M7" i="36"/>
  <c r="M6" i="36"/>
  <c r="M5" i="36"/>
  <c r="M4" i="36"/>
  <c r="M3" i="36"/>
  <c r="M2" i="36"/>
  <c r="F89" i="36" l="1"/>
  <c r="E89" i="36"/>
  <c r="D89" i="36"/>
  <c r="C89" i="36"/>
  <c r="B85" i="35" l="1"/>
  <c r="M84" i="35"/>
  <c r="M85" i="35" s="1"/>
  <c r="N85" i="35" s="1"/>
  <c r="L84" i="35"/>
  <c r="L85" i="35" s="1"/>
  <c r="K84" i="35"/>
  <c r="K85" i="35" s="1"/>
  <c r="J84" i="35"/>
  <c r="I84" i="35"/>
  <c r="I85" i="35" s="1"/>
  <c r="I86" i="35" s="1"/>
  <c r="H84" i="35"/>
  <c r="H85" i="35" s="1"/>
  <c r="H86" i="35" s="1"/>
  <c r="G84" i="35"/>
  <c r="G85" i="35" s="1"/>
  <c r="G86" i="35" s="1"/>
  <c r="F84" i="35"/>
  <c r="F85" i="35" s="1"/>
  <c r="F86" i="35" s="1"/>
  <c r="E84" i="35"/>
  <c r="E85" i="35" s="1"/>
  <c r="E86" i="35" s="1"/>
  <c r="D84" i="35"/>
  <c r="C84" i="35"/>
  <c r="C85" i="35" s="1"/>
  <c r="C86" i="35" s="1"/>
  <c r="M83" i="35"/>
  <c r="L83" i="35"/>
  <c r="K83" i="35"/>
  <c r="J83" i="35"/>
  <c r="J85" i="35" s="1"/>
  <c r="I83" i="35"/>
  <c r="H83" i="35"/>
  <c r="G83" i="35"/>
  <c r="F83" i="35"/>
  <c r="E83" i="35"/>
  <c r="D83" i="35"/>
  <c r="D85" i="35" s="1"/>
  <c r="D86" i="35" s="1"/>
  <c r="C83" i="35"/>
  <c r="N75" i="35"/>
  <c r="N74" i="35"/>
  <c r="N73" i="35"/>
  <c r="N72" i="35"/>
  <c r="N71" i="35"/>
  <c r="N70" i="35"/>
  <c r="N69" i="35"/>
  <c r="N68" i="35"/>
  <c r="N67" i="35"/>
  <c r="N66" i="35"/>
  <c r="N65" i="35"/>
  <c r="N64" i="35"/>
  <c r="N63" i="35"/>
  <c r="N62" i="35"/>
  <c r="N61" i="35"/>
  <c r="N60" i="35"/>
  <c r="N59" i="35"/>
  <c r="N58" i="35"/>
  <c r="N57" i="35"/>
  <c r="N56" i="35"/>
  <c r="N55" i="35"/>
  <c r="N54" i="35"/>
  <c r="N53" i="35"/>
  <c r="N52" i="35"/>
  <c r="N51" i="35"/>
  <c r="N50" i="35"/>
  <c r="N49" i="35"/>
  <c r="N48" i="35"/>
  <c r="N47" i="35"/>
  <c r="N46" i="35"/>
  <c r="N45" i="35"/>
  <c r="N44" i="35"/>
  <c r="N43" i="35"/>
  <c r="N42" i="35"/>
  <c r="N41" i="35"/>
  <c r="N40" i="35"/>
  <c r="N39" i="35"/>
  <c r="N38" i="35"/>
  <c r="N37" i="35"/>
  <c r="N36" i="35"/>
  <c r="N35" i="35"/>
  <c r="N34" i="35"/>
  <c r="N33" i="35"/>
  <c r="N32" i="35"/>
  <c r="N31" i="35"/>
  <c r="N30" i="35"/>
  <c r="N29" i="35"/>
  <c r="N28" i="35"/>
  <c r="N27" i="35"/>
  <c r="N26" i="35"/>
  <c r="N25" i="35"/>
  <c r="N24" i="35"/>
  <c r="N23" i="35"/>
  <c r="N22" i="35"/>
  <c r="N21" i="35"/>
  <c r="N20" i="35"/>
  <c r="N19" i="35"/>
  <c r="N18" i="35"/>
  <c r="N17" i="35"/>
  <c r="N16" i="35"/>
  <c r="N15" i="35"/>
  <c r="N14" i="35"/>
  <c r="N13" i="35"/>
  <c r="N12" i="35"/>
  <c r="N11" i="35"/>
  <c r="N10" i="35"/>
  <c r="N9" i="35"/>
  <c r="N8" i="35"/>
  <c r="N7" i="35"/>
  <c r="N6" i="35"/>
  <c r="N5" i="35"/>
  <c r="N4" i="35"/>
  <c r="N3" i="35"/>
  <c r="N2" i="35"/>
  <c r="L98" i="34" l="1"/>
  <c r="M98" i="34" s="1"/>
  <c r="K98" i="34"/>
  <c r="J98" i="34"/>
  <c r="F98" i="34"/>
  <c r="E98" i="34"/>
  <c r="D98" i="34"/>
  <c r="B98" i="34"/>
  <c r="L97" i="34"/>
  <c r="K97" i="34"/>
  <c r="J97" i="34"/>
  <c r="I97" i="34"/>
  <c r="H97" i="34"/>
  <c r="G97" i="34"/>
  <c r="F97" i="34"/>
  <c r="E97" i="34"/>
  <c r="D97" i="34"/>
  <c r="C97" i="34"/>
  <c r="L96" i="34"/>
  <c r="K96" i="34"/>
  <c r="J96" i="34"/>
  <c r="I96" i="34"/>
  <c r="I98" i="34" s="1"/>
  <c r="H96" i="34"/>
  <c r="H98" i="34" s="1"/>
  <c r="H99" i="34" s="1"/>
  <c r="G96" i="34"/>
  <c r="G98" i="34" s="1"/>
  <c r="G99" i="34" s="1"/>
  <c r="F96" i="34"/>
  <c r="E96" i="34"/>
  <c r="D96" i="34"/>
  <c r="C96" i="34"/>
  <c r="C98" i="34" s="1"/>
  <c r="C99" i="34" s="1"/>
  <c r="M83" i="34"/>
  <c r="M82" i="34"/>
  <c r="M81" i="34"/>
  <c r="M80" i="34"/>
  <c r="M79" i="34"/>
  <c r="M78" i="34"/>
  <c r="M77" i="34"/>
  <c r="M76" i="34"/>
  <c r="M75" i="34"/>
  <c r="M74" i="34"/>
  <c r="M73" i="34"/>
  <c r="M72" i="34"/>
  <c r="M71" i="34"/>
  <c r="M70" i="34"/>
  <c r="M69" i="34"/>
  <c r="M68" i="34"/>
  <c r="M67" i="34"/>
  <c r="M66" i="34"/>
  <c r="M65" i="34"/>
  <c r="M64" i="34"/>
  <c r="M63" i="34"/>
  <c r="M62" i="34"/>
  <c r="M61" i="34"/>
  <c r="M60" i="34"/>
  <c r="M59" i="34"/>
  <c r="M58" i="34"/>
  <c r="M57" i="34"/>
  <c r="M56" i="34"/>
  <c r="M55" i="34"/>
  <c r="M54" i="34"/>
  <c r="M53" i="34"/>
  <c r="M52" i="34"/>
  <c r="M51" i="34"/>
  <c r="M50" i="34"/>
  <c r="M49" i="34"/>
  <c r="M48" i="34"/>
  <c r="M47" i="34"/>
  <c r="M46" i="34"/>
  <c r="M45" i="34"/>
  <c r="M44" i="34"/>
  <c r="M43" i="34"/>
  <c r="M42" i="34"/>
  <c r="M41" i="34"/>
  <c r="M40" i="34"/>
  <c r="M39" i="34"/>
  <c r="M38" i="34"/>
  <c r="M37" i="34"/>
  <c r="M36" i="34"/>
  <c r="M35" i="34"/>
  <c r="M34" i="34"/>
  <c r="M33" i="34"/>
  <c r="M32" i="34"/>
  <c r="M31" i="34"/>
  <c r="M30" i="34"/>
  <c r="M29" i="34"/>
  <c r="M28" i="34"/>
  <c r="M27" i="34"/>
  <c r="M26" i="34"/>
  <c r="M25" i="34"/>
  <c r="M24" i="34"/>
  <c r="M23" i="34"/>
  <c r="M22" i="34"/>
  <c r="M21" i="34"/>
  <c r="M20" i="34"/>
  <c r="M19" i="34"/>
  <c r="M18" i="34"/>
  <c r="M17" i="34"/>
  <c r="M16" i="34"/>
  <c r="M15" i="34"/>
  <c r="M14" i="34"/>
  <c r="M13" i="34"/>
  <c r="M12" i="34"/>
  <c r="M11" i="34"/>
  <c r="M10" i="34"/>
  <c r="M9" i="34"/>
  <c r="M8" i="34"/>
  <c r="M7" i="34"/>
  <c r="M6" i="34"/>
  <c r="M5" i="34"/>
  <c r="M4" i="34"/>
  <c r="M3" i="34"/>
  <c r="M2" i="34"/>
  <c r="F99" i="34" l="1"/>
  <c r="E99" i="34"/>
  <c r="D99" i="34"/>
  <c r="H86" i="33" l="1"/>
  <c r="F86" i="33"/>
  <c r="F87" i="33" s="1"/>
  <c r="E86" i="33"/>
  <c r="D86" i="33"/>
  <c r="B86" i="33"/>
  <c r="J85" i="33"/>
  <c r="I85" i="33"/>
  <c r="H85" i="33"/>
  <c r="G85" i="33"/>
  <c r="F85" i="33"/>
  <c r="E85" i="33"/>
  <c r="D85" i="33"/>
  <c r="C85" i="33"/>
  <c r="J84" i="33"/>
  <c r="J86" i="33" s="1"/>
  <c r="K86" i="33" s="1"/>
  <c r="I84" i="33"/>
  <c r="I86" i="33" s="1"/>
  <c r="H84" i="33"/>
  <c r="G84" i="33"/>
  <c r="G86" i="33" s="1"/>
  <c r="F84" i="33"/>
  <c r="E84" i="33"/>
  <c r="D84" i="33"/>
  <c r="C84" i="33"/>
  <c r="C86" i="33" s="1"/>
  <c r="C87" i="33" s="1"/>
  <c r="K77" i="33"/>
  <c r="K76" i="33"/>
  <c r="K75" i="33"/>
  <c r="K74" i="33"/>
  <c r="K73" i="33"/>
  <c r="K72" i="33"/>
  <c r="K71" i="33"/>
  <c r="K70" i="33"/>
  <c r="K69" i="33"/>
  <c r="K68" i="33"/>
  <c r="K67" i="33"/>
  <c r="K66" i="33"/>
  <c r="K65" i="33"/>
  <c r="K64" i="33"/>
  <c r="K63" i="33"/>
  <c r="K62" i="33"/>
  <c r="K61" i="33"/>
  <c r="K60" i="33"/>
  <c r="K59" i="33"/>
  <c r="K58" i="33"/>
  <c r="K57" i="33"/>
  <c r="K56" i="33"/>
  <c r="K55" i="33"/>
  <c r="K54" i="33"/>
  <c r="K53" i="33"/>
  <c r="K52" i="33"/>
  <c r="K51" i="33"/>
  <c r="K50" i="33"/>
  <c r="K49" i="33"/>
  <c r="K48" i="33"/>
  <c r="K47" i="33"/>
  <c r="K46" i="33"/>
  <c r="K45" i="33"/>
  <c r="K44" i="33"/>
  <c r="K43" i="33"/>
  <c r="K42" i="33"/>
  <c r="K41" i="33"/>
  <c r="K40" i="33"/>
  <c r="K39" i="33"/>
  <c r="K38" i="33"/>
  <c r="K37" i="33"/>
  <c r="K36" i="33"/>
  <c r="K35" i="33"/>
  <c r="K34" i="33"/>
  <c r="K33" i="33"/>
  <c r="K32" i="33"/>
  <c r="K31" i="33"/>
  <c r="K30" i="33"/>
  <c r="K29" i="33"/>
  <c r="K28" i="33"/>
  <c r="K27" i="33"/>
  <c r="K26" i="33"/>
  <c r="K25" i="33"/>
  <c r="K24" i="33"/>
  <c r="K23" i="33"/>
  <c r="K22" i="33"/>
  <c r="K21" i="33"/>
  <c r="K20" i="33"/>
  <c r="K19" i="33"/>
  <c r="K18" i="33"/>
  <c r="K17" i="33"/>
  <c r="K16" i="33"/>
  <c r="K15" i="33"/>
  <c r="K14" i="33"/>
  <c r="K13" i="33"/>
  <c r="K12" i="33"/>
  <c r="K11" i="33"/>
  <c r="K10" i="33"/>
  <c r="K9" i="33"/>
  <c r="K8" i="33"/>
  <c r="K7" i="33"/>
  <c r="K6" i="33"/>
  <c r="K5" i="33"/>
  <c r="K4" i="33"/>
  <c r="K3" i="33"/>
  <c r="K2" i="33"/>
  <c r="D87" i="33" l="1"/>
  <c r="E87" i="33"/>
  <c r="L86" i="32" l="1"/>
  <c r="M86" i="32" s="1"/>
  <c r="K86" i="32"/>
  <c r="G86" i="32"/>
  <c r="F86" i="32"/>
  <c r="E86" i="32"/>
  <c r="B86" i="32"/>
  <c r="L85" i="32"/>
  <c r="K85" i="32"/>
  <c r="J85" i="32"/>
  <c r="I85" i="32"/>
  <c r="H85" i="32"/>
  <c r="G85" i="32"/>
  <c r="F85" i="32"/>
  <c r="E85" i="32"/>
  <c r="D85" i="32"/>
  <c r="C85" i="32"/>
  <c r="L84" i="32"/>
  <c r="K84" i="32"/>
  <c r="J84" i="32"/>
  <c r="J86" i="32" s="1"/>
  <c r="I84" i="32"/>
  <c r="I86" i="32" s="1"/>
  <c r="H84" i="32"/>
  <c r="H86" i="32" s="1"/>
  <c r="H87" i="32" s="1"/>
  <c r="G84" i="32"/>
  <c r="F84" i="32"/>
  <c r="E84" i="32"/>
  <c r="D84" i="32"/>
  <c r="D86" i="32" s="1"/>
  <c r="D87" i="32" s="1"/>
  <c r="C84" i="32"/>
  <c r="C86" i="32" s="1"/>
  <c r="C87" i="32" s="1"/>
  <c r="M76" i="32"/>
  <c r="M75" i="32"/>
  <c r="M74" i="32"/>
  <c r="M73" i="32"/>
  <c r="M72" i="32"/>
  <c r="M71" i="32"/>
  <c r="M70" i="32"/>
  <c r="M69" i="32"/>
  <c r="M68" i="32"/>
  <c r="M67" i="32"/>
  <c r="M66" i="32"/>
  <c r="M65" i="32"/>
  <c r="M64" i="32"/>
  <c r="M63" i="32"/>
  <c r="M62" i="32"/>
  <c r="M61" i="32"/>
  <c r="M60" i="32"/>
  <c r="M59" i="32"/>
  <c r="M58" i="32"/>
  <c r="M57" i="32"/>
  <c r="M56" i="32"/>
  <c r="M55" i="32"/>
  <c r="M54" i="32"/>
  <c r="M53" i="32"/>
  <c r="M52" i="32"/>
  <c r="M51" i="32"/>
  <c r="M50" i="32"/>
  <c r="M49" i="32"/>
  <c r="M48" i="32"/>
  <c r="M47" i="32"/>
  <c r="M46" i="32"/>
  <c r="M45" i="32"/>
  <c r="M44" i="32"/>
  <c r="M43" i="32"/>
  <c r="M42" i="32"/>
  <c r="M41" i="32"/>
  <c r="M40" i="32"/>
  <c r="M39" i="32"/>
  <c r="M38" i="32"/>
  <c r="M37" i="32"/>
  <c r="M36" i="32"/>
  <c r="M35" i="32"/>
  <c r="M34" i="32"/>
  <c r="M33" i="32"/>
  <c r="M32" i="32"/>
  <c r="M31" i="32"/>
  <c r="M30" i="32"/>
  <c r="M29" i="32"/>
  <c r="M28" i="32"/>
  <c r="M27" i="32"/>
  <c r="M26" i="32"/>
  <c r="M25" i="32"/>
  <c r="M24" i="32"/>
  <c r="M23" i="32"/>
  <c r="M22" i="32"/>
  <c r="M21" i="32"/>
  <c r="M20" i="32"/>
  <c r="M19" i="32"/>
  <c r="M18" i="32"/>
  <c r="M17" i="32"/>
  <c r="M16" i="32"/>
  <c r="M15" i="32"/>
  <c r="M14" i="32"/>
  <c r="M13" i="32"/>
  <c r="M12" i="32"/>
  <c r="M11" i="32"/>
  <c r="M10" i="32"/>
  <c r="M9" i="32"/>
  <c r="M8" i="32"/>
  <c r="M7" i="32"/>
  <c r="M6" i="32"/>
  <c r="M5" i="32"/>
  <c r="M4" i="32"/>
  <c r="M3" i="32"/>
  <c r="M2" i="32"/>
  <c r="F87" i="32" l="1"/>
  <c r="G87" i="32"/>
  <c r="E87" i="32"/>
  <c r="B89" i="31" l="1"/>
  <c r="J88" i="31"/>
  <c r="I88" i="31"/>
  <c r="H88" i="31"/>
  <c r="G88" i="31"/>
  <c r="F88" i="31"/>
  <c r="E88" i="31"/>
  <c r="D88" i="31"/>
  <c r="C88" i="31"/>
  <c r="C89" i="31" s="1"/>
  <c r="J87" i="31"/>
  <c r="J89" i="31" s="1"/>
  <c r="I87" i="31"/>
  <c r="I89" i="31" s="1"/>
  <c r="H87" i="31"/>
  <c r="H89" i="31" s="1"/>
  <c r="G87" i="31"/>
  <c r="G89" i="31" s="1"/>
  <c r="F87" i="31"/>
  <c r="F89" i="31" s="1"/>
  <c r="F90" i="31" s="1"/>
  <c r="E87" i="31"/>
  <c r="E89" i="31" s="1"/>
  <c r="D87" i="31"/>
  <c r="D89" i="31" s="1"/>
  <c r="C87" i="31"/>
  <c r="K80" i="31"/>
  <c r="K79" i="31"/>
  <c r="K78" i="31"/>
  <c r="K77" i="31"/>
  <c r="K76" i="31"/>
  <c r="K75" i="31"/>
  <c r="K74" i="31"/>
  <c r="K73" i="31"/>
  <c r="K72" i="31"/>
  <c r="K71" i="31"/>
  <c r="K70" i="31"/>
  <c r="K69" i="31"/>
  <c r="K68" i="31"/>
  <c r="K67" i="31"/>
  <c r="K66" i="31"/>
  <c r="K65" i="31"/>
  <c r="K64" i="31"/>
  <c r="K63" i="31"/>
  <c r="K62" i="31"/>
  <c r="K61" i="31"/>
  <c r="K60" i="31"/>
  <c r="K59" i="31"/>
  <c r="K58" i="31"/>
  <c r="K57" i="31"/>
  <c r="K56" i="31"/>
  <c r="K55" i="31"/>
  <c r="K54" i="31"/>
  <c r="K53" i="31"/>
  <c r="K52" i="31"/>
  <c r="K51" i="31"/>
  <c r="K50" i="31"/>
  <c r="K49" i="31"/>
  <c r="K48" i="31"/>
  <c r="K47" i="31"/>
  <c r="K46" i="31"/>
  <c r="K45" i="31"/>
  <c r="K44" i="31"/>
  <c r="K43" i="31"/>
  <c r="K42" i="31"/>
  <c r="K41" i="31"/>
  <c r="K40" i="31"/>
  <c r="K39" i="31"/>
  <c r="K38" i="31"/>
  <c r="K37" i="31"/>
  <c r="K36" i="31"/>
  <c r="K35" i="31"/>
  <c r="K34" i="31"/>
  <c r="K33" i="31"/>
  <c r="K32" i="31"/>
  <c r="K31" i="31"/>
  <c r="K30" i="31"/>
  <c r="K29" i="31"/>
  <c r="K28" i="31"/>
  <c r="K27" i="31"/>
  <c r="K26" i="31"/>
  <c r="K25" i="31"/>
  <c r="K24" i="31"/>
  <c r="K23" i="31"/>
  <c r="K22" i="31"/>
  <c r="K21" i="31"/>
  <c r="K20" i="31"/>
  <c r="K19" i="31"/>
  <c r="K18" i="31"/>
  <c r="K17" i="31"/>
  <c r="K16" i="31"/>
  <c r="K15" i="31"/>
  <c r="K14" i="31"/>
  <c r="K13" i="31"/>
  <c r="K12" i="31"/>
  <c r="K11" i="31"/>
  <c r="K10" i="31"/>
  <c r="K9" i="31"/>
  <c r="K8" i="31"/>
  <c r="K7" i="31"/>
  <c r="K6" i="31"/>
  <c r="K5" i="31"/>
  <c r="K4" i="31"/>
  <c r="K3" i="31"/>
  <c r="K2" i="31"/>
  <c r="K89" i="31" l="1"/>
  <c r="D90" i="31"/>
  <c r="C90" i="31"/>
  <c r="E90" i="31"/>
  <c r="K99" i="30" l="1"/>
  <c r="F99" i="30"/>
  <c r="E99" i="30"/>
  <c r="D99" i="30"/>
  <c r="C99" i="30"/>
  <c r="B99" i="30"/>
  <c r="L98" i="30"/>
  <c r="K98" i="30"/>
  <c r="J98" i="30"/>
  <c r="J99" i="30" s="1"/>
  <c r="I98" i="30"/>
  <c r="H98" i="30"/>
  <c r="G98" i="30"/>
  <c r="F98" i="30"/>
  <c r="E98" i="30"/>
  <c r="D98" i="30"/>
  <c r="C98" i="30"/>
  <c r="L97" i="30"/>
  <c r="L99" i="30" s="1"/>
  <c r="K97" i="30"/>
  <c r="J97" i="30"/>
  <c r="I97" i="30"/>
  <c r="I99" i="30" s="1"/>
  <c r="H97" i="30"/>
  <c r="H99" i="30" s="1"/>
  <c r="H100" i="30" s="1"/>
  <c r="G97" i="30"/>
  <c r="G99" i="30" s="1"/>
  <c r="G100" i="30" s="1"/>
  <c r="F97" i="30"/>
  <c r="E97" i="30"/>
  <c r="D97" i="30"/>
  <c r="C97" i="30"/>
  <c r="M81" i="30"/>
  <c r="M80" i="30"/>
  <c r="M79" i="30"/>
  <c r="M78" i="30"/>
  <c r="M77" i="30"/>
  <c r="M76" i="30"/>
  <c r="M75" i="30"/>
  <c r="M74" i="30"/>
  <c r="M73" i="30"/>
  <c r="M72" i="30"/>
  <c r="M71" i="30"/>
  <c r="M70" i="30"/>
  <c r="M69" i="30"/>
  <c r="M68" i="30"/>
  <c r="M67" i="30"/>
  <c r="M66" i="30"/>
  <c r="M65" i="30"/>
  <c r="M64" i="30"/>
  <c r="M63" i="30"/>
  <c r="M62" i="30"/>
  <c r="M61" i="30"/>
  <c r="M60" i="30"/>
  <c r="M59" i="30"/>
  <c r="M58" i="30"/>
  <c r="M57" i="30"/>
  <c r="M56" i="30"/>
  <c r="M55" i="30"/>
  <c r="M54" i="30"/>
  <c r="M53" i="30"/>
  <c r="M52" i="30"/>
  <c r="M51" i="30"/>
  <c r="M50" i="30"/>
  <c r="M49" i="30"/>
  <c r="M48" i="30"/>
  <c r="M47" i="30"/>
  <c r="M46" i="30"/>
  <c r="M45" i="30"/>
  <c r="M44" i="30"/>
  <c r="M43" i="30"/>
  <c r="M42" i="30"/>
  <c r="M41" i="30"/>
  <c r="M40" i="30"/>
  <c r="M39" i="30"/>
  <c r="M38" i="30"/>
  <c r="M37" i="30"/>
  <c r="M36" i="30"/>
  <c r="M35" i="30"/>
  <c r="M34" i="30"/>
  <c r="M33" i="30"/>
  <c r="M32" i="30"/>
  <c r="M31" i="30"/>
  <c r="M30" i="30"/>
  <c r="M29" i="30"/>
  <c r="M28" i="30"/>
  <c r="M27" i="30"/>
  <c r="M26" i="30"/>
  <c r="M25" i="30"/>
  <c r="M24" i="30"/>
  <c r="M23" i="30"/>
  <c r="M22" i="30"/>
  <c r="M21" i="30"/>
  <c r="M20" i="30"/>
  <c r="M19" i="30"/>
  <c r="M18" i="30"/>
  <c r="M17" i="30"/>
  <c r="M16" i="30"/>
  <c r="M15" i="30"/>
  <c r="M14" i="30"/>
  <c r="M13" i="30"/>
  <c r="M12" i="30"/>
  <c r="M11" i="30"/>
  <c r="M10" i="30"/>
  <c r="M9" i="30"/>
  <c r="M8" i="30"/>
  <c r="M7" i="30"/>
  <c r="M6" i="30"/>
  <c r="M5" i="30"/>
  <c r="M4" i="30"/>
  <c r="M3" i="30"/>
  <c r="M2" i="30"/>
  <c r="E100" i="30" l="1"/>
  <c r="F100" i="30"/>
  <c r="D100" i="30"/>
  <c r="M99" i="30"/>
  <c r="C100" i="30"/>
  <c r="H77" i="29" l="1"/>
  <c r="C77" i="29"/>
  <c r="C78" i="29" s="1"/>
  <c r="B77" i="29"/>
  <c r="K76" i="29"/>
  <c r="J76" i="29"/>
  <c r="I76" i="29"/>
  <c r="H76" i="29"/>
  <c r="G76" i="29"/>
  <c r="F76" i="29"/>
  <c r="E76" i="29"/>
  <c r="D76" i="29"/>
  <c r="C76" i="29"/>
  <c r="K75" i="29"/>
  <c r="K77" i="29" s="1"/>
  <c r="J75" i="29"/>
  <c r="J77" i="29" s="1"/>
  <c r="I75" i="29"/>
  <c r="I77" i="29" s="1"/>
  <c r="H75" i="29"/>
  <c r="G75" i="29"/>
  <c r="G77" i="29" s="1"/>
  <c r="G78" i="29" s="1"/>
  <c r="F75" i="29"/>
  <c r="F77" i="29" s="1"/>
  <c r="F78" i="29" s="1"/>
  <c r="E75" i="29"/>
  <c r="E77" i="29" s="1"/>
  <c r="E78" i="29" s="1"/>
  <c r="D75" i="29"/>
  <c r="D77" i="29" s="1"/>
  <c r="D78" i="29" s="1"/>
  <c r="C75" i="29"/>
  <c r="L69" i="29"/>
  <c r="L68" i="29"/>
  <c r="L67" i="29"/>
  <c r="L66" i="29"/>
  <c r="L65" i="29"/>
  <c r="L64" i="29"/>
  <c r="L63" i="29"/>
  <c r="L62" i="29"/>
  <c r="L61" i="29"/>
  <c r="L60" i="29"/>
  <c r="L59" i="29"/>
  <c r="L58" i="29"/>
  <c r="L57" i="29"/>
  <c r="L56" i="29"/>
  <c r="L55" i="29"/>
  <c r="L54" i="29"/>
  <c r="L53" i="29"/>
  <c r="L52" i="29"/>
  <c r="L51" i="29"/>
  <c r="L50" i="29"/>
  <c r="L49" i="29"/>
  <c r="L48" i="29"/>
  <c r="L47" i="29"/>
  <c r="L46" i="29"/>
  <c r="L45" i="29"/>
  <c r="L44" i="29"/>
  <c r="L43" i="29"/>
  <c r="L42" i="29"/>
  <c r="L41" i="29"/>
  <c r="L40" i="29"/>
  <c r="L39" i="29"/>
  <c r="L38" i="29"/>
  <c r="L37" i="29"/>
  <c r="L36" i="29"/>
  <c r="L35" i="29"/>
  <c r="L34" i="29"/>
  <c r="L33" i="29"/>
  <c r="L32" i="29"/>
  <c r="L31" i="29"/>
  <c r="L30" i="29"/>
  <c r="L29" i="29"/>
  <c r="L28" i="29"/>
  <c r="L27" i="29"/>
  <c r="L26" i="29"/>
  <c r="L25" i="29"/>
  <c r="L24" i="29"/>
  <c r="L23" i="29"/>
  <c r="L22" i="29"/>
  <c r="L21" i="29"/>
  <c r="L20" i="29"/>
  <c r="L19" i="29"/>
  <c r="L18" i="29"/>
  <c r="L17" i="29"/>
  <c r="L16" i="29"/>
  <c r="L15" i="29"/>
  <c r="L14" i="29"/>
  <c r="L13" i="29"/>
  <c r="L12" i="29"/>
  <c r="L11" i="29"/>
  <c r="L10" i="29"/>
  <c r="L9" i="29"/>
  <c r="L8" i="29"/>
  <c r="L7" i="29"/>
  <c r="L6" i="29"/>
  <c r="L5" i="29"/>
  <c r="L4" i="29"/>
  <c r="L3" i="29"/>
  <c r="L2" i="29"/>
  <c r="L77" i="29" l="1"/>
  <c r="L85" i="28" l="1"/>
  <c r="B85" i="28"/>
  <c r="M84" i="28"/>
  <c r="L84" i="28"/>
  <c r="K84" i="28"/>
  <c r="J84" i="28"/>
  <c r="I84" i="28"/>
  <c r="H84" i="28"/>
  <c r="G84" i="28"/>
  <c r="F84" i="28"/>
  <c r="E84" i="28"/>
  <c r="D84" i="28"/>
  <c r="C84" i="28"/>
  <c r="M83" i="28"/>
  <c r="M85" i="28" s="1"/>
  <c r="L83" i="28"/>
  <c r="K83" i="28"/>
  <c r="K85" i="28" s="1"/>
  <c r="J83" i="28"/>
  <c r="J85" i="28" s="1"/>
  <c r="I83" i="28"/>
  <c r="I85" i="28" s="1"/>
  <c r="I86" i="28" s="1"/>
  <c r="H83" i="28"/>
  <c r="H85" i="28" s="1"/>
  <c r="H86" i="28" s="1"/>
  <c r="G83" i="28"/>
  <c r="G85" i="28" s="1"/>
  <c r="G86" i="28" s="1"/>
  <c r="F83" i="28"/>
  <c r="F85" i="28" s="1"/>
  <c r="F86" i="28" s="1"/>
  <c r="E83" i="28"/>
  <c r="E85" i="28" s="1"/>
  <c r="E86" i="28" s="1"/>
  <c r="D83" i="28"/>
  <c r="D85" i="28" s="1"/>
  <c r="D86" i="28" s="1"/>
  <c r="C83" i="28"/>
  <c r="C85" i="28" s="1"/>
  <c r="C86" i="28" s="1"/>
  <c r="N77" i="28"/>
  <c r="N76" i="28"/>
  <c r="N75" i="28"/>
  <c r="N74" i="28"/>
  <c r="N73" i="28"/>
  <c r="N72" i="28"/>
  <c r="N71" i="28"/>
  <c r="N70" i="28"/>
  <c r="N69" i="28"/>
  <c r="N68" i="28"/>
  <c r="N67" i="28"/>
  <c r="N66" i="28"/>
  <c r="N65" i="28"/>
  <c r="N64" i="28"/>
  <c r="N63" i="28"/>
  <c r="N62" i="28"/>
  <c r="N61" i="28"/>
  <c r="N60" i="28"/>
  <c r="N59" i="28"/>
  <c r="N58" i="28"/>
  <c r="N57" i="28"/>
  <c r="N56" i="28"/>
  <c r="N55" i="28"/>
  <c r="N54" i="28"/>
  <c r="N53" i="28"/>
  <c r="N52" i="28"/>
  <c r="N51" i="28"/>
  <c r="N50" i="28"/>
  <c r="N49" i="28"/>
  <c r="N48" i="28"/>
  <c r="N47" i="28"/>
  <c r="N46" i="28"/>
  <c r="N45" i="28"/>
  <c r="N44" i="28"/>
  <c r="N43" i="28"/>
  <c r="N42" i="28"/>
  <c r="N41" i="28"/>
  <c r="N40" i="28"/>
  <c r="N39" i="28"/>
  <c r="N38" i="28"/>
  <c r="N37" i="28"/>
  <c r="N36" i="28"/>
  <c r="N35" i="28"/>
  <c r="N34" i="28"/>
  <c r="N33" i="28"/>
  <c r="N32" i="28"/>
  <c r="N31" i="28"/>
  <c r="N30" i="28"/>
  <c r="N29" i="28"/>
  <c r="N28" i="28"/>
  <c r="N27" i="28"/>
  <c r="N26" i="28"/>
  <c r="N25" i="28"/>
  <c r="N24" i="28"/>
  <c r="N23" i="28"/>
  <c r="N22" i="28"/>
  <c r="N21" i="28"/>
  <c r="N20" i="28"/>
  <c r="N19" i="28"/>
  <c r="N18" i="28"/>
  <c r="N17" i="28"/>
  <c r="N16" i="28"/>
  <c r="N15" i="28"/>
  <c r="N14" i="28"/>
  <c r="N13" i="28"/>
  <c r="N12" i="28"/>
  <c r="N11" i="28"/>
  <c r="N10" i="28"/>
  <c r="N9" i="28"/>
  <c r="N8" i="28"/>
  <c r="N7" i="28"/>
  <c r="N6" i="28"/>
  <c r="N5" i="28"/>
  <c r="N4" i="28"/>
  <c r="N3" i="28"/>
  <c r="N2" i="28"/>
  <c r="N85" i="28" l="1"/>
  <c r="F84" i="27" l="1"/>
  <c r="G83" i="27"/>
  <c r="F83" i="27"/>
  <c r="E83" i="27"/>
  <c r="E84" i="27" s="1"/>
  <c r="C83" i="27"/>
  <c r="C84" i="27" s="1"/>
  <c r="B83" i="27"/>
  <c r="J82" i="27"/>
  <c r="I82" i="27"/>
  <c r="H82" i="27"/>
  <c r="G82" i="27"/>
  <c r="F82" i="27"/>
  <c r="E82" i="27"/>
  <c r="D82" i="27"/>
  <c r="D83" i="27" s="1"/>
  <c r="D84" i="27" s="1"/>
  <c r="C82" i="27"/>
  <c r="J81" i="27"/>
  <c r="J83" i="27" s="1"/>
  <c r="K83" i="27" s="1"/>
  <c r="I81" i="27"/>
  <c r="I83" i="27" s="1"/>
  <c r="H81" i="27"/>
  <c r="H83" i="27" s="1"/>
  <c r="G81" i="27"/>
  <c r="F81" i="27"/>
  <c r="E81" i="27"/>
  <c r="D81" i="27"/>
  <c r="C81" i="27"/>
  <c r="K73" i="27"/>
  <c r="K72" i="27"/>
  <c r="K71" i="27"/>
  <c r="K70" i="27"/>
  <c r="K69" i="27"/>
  <c r="K68" i="27"/>
  <c r="K67" i="27"/>
  <c r="K66" i="27"/>
  <c r="K65" i="27"/>
  <c r="K64" i="27"/>
  <c r="K63" i="27"/>
  <c r="K62" i="27"/>
  <c r="K61" i="27"/>
  <c r="K60" i="27"/>
  <c r="K59" i="27"/>
  <c r="K58" i="27"/>
  <c r="K57" i="27"/>
  <c r="K56" i="27"/>
  <c r="K55" i="27"/>
  <c r="K54" i="27"/>
  <c r="K53" i="27"/>
  <c r="K52" i="27"/>
  <c r="K51" i="27"/>
  <c r="K50" i="27"/>
  <c r="K49" i="27"/>
  <c r="K48" i="27"/>
  <c r="K47" i="27"/>
  <c r="K46" i="27"/>
  <c r="K45" i="27"/>
  <c r="K44" i="27"/>
  <c r="K43" i="27"/>
  <c r="K42" i="27"/>
  <c r="K41" i="27"/>
  <c r="K40" i="27"/>
  <c r="K39" i="27"/>
  <c r="K38" i="27"/>
  <c r="K37" i="27"/>
  <c r="K36" i="27"/>
  <c r="K35" i="27"/>
  <c r="K34" i="27"/>
  <c r="K33" i="27"/>
  <c r="K32" i="27"/>
  <c r="K31" i="27"/>
  <c r="K30" i="27"/>
  <c r="K29" i="27"/>
  <c r="K28" i="27"/>
  <c r="K27" i="27"/>
  <c r="K26" i="27"/>
  <c r="K25" i="27"/>
  <c r="K24" i="27"/>
  <c r="K23" i="27"/>
  <c r="K22" i="27"/>
  <c r="K21" i="27"/>
  <c r="K20" i="27"/>
  <c r="K19" i="27"/>
  <c r="K18" i="27"/>
  <c r="K17" i="27"/>
  <c r="K16" i="27"/>
  <c r="K15" i="27"/>
  <c r="K14" i="27"/>
  <c r="K13" i="27"/>
  <c r="K12" i="27"/>
  <c r="K11" i="27"/>
  <c r="K10" i="27"/>
  <c r="K9" i="27"/>
  <c r="K8" i="27"/>
  <c r="K7" i="27"/>
  <c r="K6" i="27"/>
  <c r="K5" i="27"/>
  <c r="K4" i="27"/>
  <c r="K3" i="27"/>
  <c r="K2" i="27"/>
  <c r="K95" i="26" l="1"/>
  <c r="J95" i="26"/>
  <c r="F95" i="26"/>
  <c r="E95" i="26"/>
  <c r="D95" i="26"/>
  <c r="C95" i="26"/>
  <c r="B95" i="26"/>
  <c r="L94" i="26"/>
  <c r="K94" i="26"/>
  <c r="J94" i="26"/>
  <c r="I94" i="26"/>
  <c r="H94" i="26"/>
  <c r="G94" i="26"/>
  <c r="F94" i="26"/>
  <c r="E94" i="26"/>
  <c r="D94" i="26"/>
  <c r="C94" i="26"/>
  <c r="L93" i="26"/>
  <c r="L95" i="26" s="1"/>
  <c r="K93" i="26"/>
  <c r="J93" i="26"/>
  <c r="I93" i="26"/>
  <c r="I95" i="26" s="1"/>
  <c r="H93" i="26"/>
  <c r="H95" i="26" s="1"/>
  <c r="H96" i="26" s="1"/>
  <c r="G93" i="26"/>
  <c r="G95" i="26" s="1"/>
  <c r="G96" i="26" s="1"/>
  <c r="F93" i="26"/>
  <c r="E93" i="26"/>
  <c r="D93" i="26"/>
  <c r="C93" i="26"/>
  <c r="M83" i="26"/>
  <c r="M82" i="26"/>
  <c r="M81" i="26"/>
  <c r="M80" i="26"/>
  <c r="M79" i="26"/>
  <c r="M78" i="26"/>
  <c r="M77" i="26"/>
  <c r="M76" i="26"/>
  <c r="M75" i="26"/>
  <c r="M74" i="26"/>
  <c r="M73" i="26"/>
  <c r="M72" i="26"/>
  <c r="M71" i="26"/>
  <c r="M70" i="26"/>
  <c r="M69" i="26"/>
  <c r="M68" i="26"/>
  <c r="M67" i="26"/>
  <c r="M66" i="26"/>
  <c r="M65" i="26"/>
  <c r="M64" i="26"/>
  <c r="M63" i="26"/>
  <c r="M62" i="26"/>
  <c r="M61" i="26"/>
  <c r="M60" i="26"/>
  <c r="M59" i="26"/>
  <c r="M58" i="26"/>
  <c r="M57" i="26"/>
  <c r="M56" i="26"/>
  <c r="M55" i="26"/>
  <c r="M54" i="26"/>
  <c r="M53" i="26"/>
  <c r="M52" i="26"/>
  <c r="M51" i="26"/>
  <c r="M50" i="26"/>
  <c r="M49" i="26"/>
  <c r="M48" i="26"/>
  <c r="M47" i="26"/>
  <c r="M46" i="26"/>
  <c r="M45" i="26"/>
  <c r="M44" i="26"/>
  <c r="M43" i="26"/>
  <c r="M42" i="26"/>
  <c r="M41" i="26"/>
  <c r="M40" i="26"/>
  <c r="M39" i="26"/>
  <c r="M38" i="26"/>
  <c r="M37" i="26"/>
  <c r="M36" i="26"/>
  <c r="M35" i="26"/>
  <c r="M34" i="26"/>
  <c r="M33" i="26"/>
  <c r="M32" i="26"/>
  <c r="M31" i="26"/>
  <c r="M30" i="26"/>
  <c r="M29" i="26"/>
  <c r="M28" i="26"/>
  <c r="M27" i="26"/>
  <c r="M26" i="26"/>
  <c r="M25" i="26"/>
  <c r="M24" i="26"/>
  <c r="M23" i="26"/>
  <c r="M22" i="26"/>
  <c r="M21" i="26"/>
  <c r="M20" i="26"/>
  <c r="M19" i="26"/>
  <c r="M18" i="26"/>
  <c r="M17" i="26"/>
  <c r="M16" i="26"/>
  <c r="M15" i="26"/>
  <c r="M14" i="26"/>
  <c r="M13" i="26"/>
  <c r="M12" i="26"/>
  <c r="M11" i="26"/>
  <c r="M10" i="26"/>
  <c r="M9" i="26"/>
  <c r="M8" i="26"/>
  <c r="M7" i="26"/>
  <c r="M6" i="26"/>
  <c r="M5" i="26"/>
  <c r="M4" i="26"/>
  <c r="M3" i="26"/>
  <c r="M2" i="26"/>
  <c r="M95" i="26" l="1"/>
  <c r="F96" i="26"/>
  <c r="E96" i="26"/>
  <c r="D96" i="26"/>
  <c r="C96" i="26"/>
  <c r="H74" i="25" l="1"/>
  <c r="C74" i="25"/>
  <c r="C75" i="25" s="1"/>
  <c r="B74" i="25"/>
  <c r="K73" i="25"/>
  <c r="J73" i="25"/>
  <c r="I73" i="25"/>
  <c r="H73" i="25"/>
  <c r="G73" i="25"/>
  <c r="F73" i="25"/>
  <c r="E73" i="25"/>
  <c r="D73" i="25"/>
  <c r="C73" i="25"/>
  <c r="K72" i="25"/>
  <c r="K74" i="25" s="1"/>
  <c r="L74" i="25" s="1"/>
  <c r="J72" i="25"/>
  <c r="J74" i="25" s="1"/>
  <c r="I72" i="25"/>
  <c r="I74" i="25" s="1"/>
  <c r="H72" i="25"/>
  <c r="G72" i="25"/>
  <c r="G74" i="25" s="1"/>
  <c r="G75" i="25" s="1"/>
  <c r="F72" i="25"/>
  <c r="F74" i="25" s="1"/>
  <c r="F75" i="25" s="1"/>
  <c r="E72" i="25"/>
  <c r="E74" i="25" s="1"/>
  <c r="E75" i="25" s="1"/>
  <c r="D72" i="25"/>
  <c r="D74" i="25" s="1"/>
  <c r="D75" i="25" s="1"/>
  <c r="C72" i="25"/>
  <c r="L64" i="25"/>
  <c r="L63" i="25"/>
  <c r="L62" i="25"/>
  <c r="L61" i="25"/>
  <c r="L60" i="25"/>
  <c r="L59" i="25"/>
  <c r="L58" i="25"/>
  <c r="L57" i="25"/>
  <c r="L56" i="25"/>
  <c r="L55" i="25"/>
  <c r="L54" i="25"/>
  <c r="L53" i="25"/>
  <c r="L52" i="25"/>
  <c r="L51" i="25"/>
  <c r="L50" i="25"/>
  <c r="L49" i="25"/>
  <c r="L48" i="25"/>
  <c r="L47" i="25"/>
  <c r="L46" i="25"/>
  <c r="L45" i="25"/>
  <c r="L44" i="25"/>
  <c r="L43" i="25"/>
  <c r="L42" i="25"/>
  <c r="L41" i="25"/>
  <c r="L40" i="25"/>
  <c r="L39" i="25"/>
  <c r="L38" i="25"/>
  <c r="L37" i="25"/>
  <c r="L36" i="25"/>
  <c r="L35" i="25"/>
  <c r="L34" i="25"/>
  <c r="L33" i="25"/>
  <c r="L32" i="25"/>
  <c r="L31" i="25"/>
  <c r="L30" i="25"/>
  <c r="L29" i="25"/>
  <c r="L28" i="25"/>
  <c r="L27" i="25"/>
  <c r="L26" i="25"/>
  <c r="L25" i="25"/>
  <c r="L24" i="25"/>
  <c r="L23" i="25"/>
  <c r="L22" i="25"/>
  <c r="L21" i="25"/>
  <c r="L20" i="25"/>
  <c r="L19" i="25"/>
  <c r="L18" i="25"/>
  <c r="L17" i="25"/>
  <c r="L16" i="25"/>
  <c r="L15" i="25"/>
  <c r="L14" i="25"/>
  <c r="L13" i="25"/>
  <c r="L12" i="25"/>
  <c r="L11" i="25"/>
  <c r="L10" i="25"/>
  <c r="L9" i="25"/>
  <c r="L8" i="25"/>
  <c r="L7" i="25"/>
  <c r="L6" i="25"/>
  <c r="L5" i="25"/>
  <c r="L4" i="25"/>
  <c r="L3" i="25"/>
  <c r="L2" i="25"/>
  <c r="D76" i="24" l="1"/>
  <c r="K75" i="24"/>
  <c r="J75" i="24"/>
  <c r="I75" i="24"/>
  <c r="E76" i="24" s="1"/>
  <c r="E75" i="24"/>
  <c r="D75" i="24"/>
  <c r="C75" i="24"/>
  <c r="C76" i="24" s="1"/>
  <c r="B75" i="24"/>
  <c r="L74" i="24"/>
  <c r="K74" i="24"/>
  <c r="J74" i="24"/>
  <c r="I74" i="24"/>
  <c r="H74" i="24"/>
  <c r="G74" i="24"/>
  <c r="F74" i="24"/>
  <c r="E74" i="24"/>
  <c r="D74" i="24"/>
  <c r="C74" i="24"/>
  <c r="L73" i="24"/>
  <c r="L75" i="24" s="1"/>
  <c r="M75" i="24" s="1"/>
  <c r="K73" i="24"/>
  <c r="J73" i="24"/>
  <c r="I73" i="24"/>
  <c r="H73" i="24"/>
  <c r="H75" i="24" s="1"/>
  <c r="H76" i="24" s="1"/>
  <c r="G73" i="24"/>
  <c r="G75" i="24" s="1"/>
  <c r="G76" i="24" s="1"/>
  <c r="F73" i="24"/>
  <c r="F75" i="24" s="1"/>
  <c r="F76" i="24" s="1"/>
  <c r="E73" i="24"/>
  <c r="D73" i="24"/>
  <c r="C73" i="24"/>
  <c r="M67" i="24"/>
  <c r="M66" i="24"/>
  <c r="M65" i="24"/>
  <c r="M64" i="24"/>
  <c r="M63" i="24"/>
  <c r="M62" i="24"/>
  <c r="M61" i="24"/>
  <c r="M60" i="24"/>
  <c r="M59" i="24"/>
  <c r="M58" i="24"/>
  <c r="M57" i="24"/>
  <c r="M56" i="24"/>
  <c r="M55" i="24"/>
  <c r="M54" i="24"/>
  <c r="M53" i="24"/>
  <c r="M52" i="24"/>
  <c r="M51" i="24"/>
  <c r="M50" i="24"/>
  <c r="M49" i="24"/>
  <c r="M48" i="24"/>
  <c r="M47" i="24"/>
  <c r="M46" i="24"/>
  <c r="M45" i="24"/>
  <c r="M44" i="24"/>
  <c r="M43" i="24"/>
  <c r="M42" i="24"/>
  <c r="M41" i="24"/>
  <c r="M40" i="24"/>
  <c r="M39" i="24"/>
  <c r="M38" i="24"/>
  <c r="M37" i="24"/>
  <c r="M36" i="24"/>
  <c r="M35" i="24"/>
  <c r="M34" i="24"/>
  <c r="M33" i="24"/>
  <c r="M32" i="24"/>
  <c r="M31" i="24"/>
  <c r="M30" i="24"/>
  <c r="M29" i="24"/>
  <c r="M28" i="24"/>
  <c r="M27" i="24"/>
  <c r="M26" i="24"/>
  <c r="M25" i="24"/>
  <c r="M24" i="24"/>
  <c r="M23" i="24"/>
  <c r="M22" i="24"/>
  <c r="M21" i="24"/>
  <c r="M20" i="24"/>
  <c r="M19" i="24"/>
  <c r="M18" i="24"/>
  <c r="M17" i="24"/>
  <c r="M16" i="24"/>
  <c r="M15" i="24"/>
  <c r="M14" i="24"/>
  <c r="M13" i="24"/>
  <c r="M12" i="24"/>
  <c r="M11" i="24"/>
  <c r="M10" i="24"/>
  <c r="M9" i="24"/>
  <c r="M8" i="24"/>
  <c r="M7" i="24"/>
  <c r="M6" i="24"/>
  <c r="M5" i="24"/>
  <c r="M4" i="24"/>
  <c r="M3" i="24"/>
  <c r="M2" i="24"/>
  <c r="K79" i="23" l="1"/>
  <c r="J79" i="23"/>
  <c r="I79" i="23"/>
  <c r="H79" i="23"/>
  <c r="H80" i="23" s="1"/>
  <c r="B79" i="23"/>
  <c r="L78" i="23"/>
  <c r="L79" i="23" s="1"/>
  <c r="M79" i="23" s="1"/>
  <c r="K78" i="23"/>
  <c r="J78" i="23"/>
  <c r="I78" i="23"/>
  <c r="H78" i="23"/>
  <c r="G78" i="23"/>
  <c r="F78" i="23"/>
  <c r="E78" i="23"/>
  <c r="D78" i="23"/>
  <c r="C78" i="23"/>
  <c r="L77" i="23"/>
  <c r="K77" i="23"/>
  <c r="J77" i="23"/>
  <c r="I77" i="23"/>
  <c r="H77" i="23"/>
  <c r="G77" i="23"/>
  <c r="G79" i="23" s="1"/>
  <c r="G80" i="23" s="1"/>
  <c r="F77" i="23"/>
  <c r="F79" i="23" s="1"/>
  <c r="F80" i="23" s="1"/>
  <c r="E77" i="23"/>
  <c r="E79" i="23" s="1"/>
  <c r="E80" i="23" s="1"/>
  <c r="D77" i="23"/>
  <c r="D79" i="23" s="1"/>
  <c r="D80" i="23" s="1"/>
  <c r="C77" i="23"/>
  <c r="C79" i="23" s="1"/>
  <c r="C80" i="23" s="1"/>
  <c r="M70" i="23"/>
  <c r="M69" i="23"/>
  <c r="M68" i="23"/>
  <c r="M67" i="23"/>
  <c r="M66" i="23"/>
  <c r="M65" i="23"/>
  <c r="M64" i="23"/>
  <c r="M63" i="23"/>
  <c r="M62" i="23"/>
  <c r="M61" i="23"/>
  <c r="M60" i="23"/>
  <c r="M59" i="23"/>
  <c r="M58" i="23"/>
  <c r="M57" i="23"/>
  <c r="M56" i="23"/>
  <c r="M55" i="23"/>
  <c r="M54" i="23"/>
  <c r="M53" i="23"/>
  <c r="M52" i="23"/>
  <c r="M51" i="23"/>
  <c r="M50" i="23"/>
  <c r="M49" i="23"/>
  <c r="M48" i="23"/>
  <c r="M47" i="23"/>
  <c r="M46" i="23"/>
  <c r="M45" i="23"/>
  <c r="M44" i="23"/>
  <c r="M43" i="23"/>
  <c r="M42" i="23"/>
  <c r="M41" i="23"/>
  <c r="M40" i="23"/>
  <c r="M39" i="23"/>
  <c r="M38" i="23"/>
  <c r="M37" i="23"/>
  <c r="M36" i="23"/>
  <c r="M35" i="23"/>
  <c r="M34" i="23"/>
  <c r="M33" i="23"/>
  <c r="M32" i="23"/>
  <c r="M31" i="23"/>
  <c r="M30" i="23"/>
  <c r="M29" i="23"/>
  <c r="M28" i="23"/>
  <c r="M27" i="23"/>
  <c r="M26" i="23"/>
  <c r="M25" i="23"/>
  <c r="M24" i="23"/>
  <c r="M23" i="23"/>
  <c r="M22" i="23"/>
  <c r="M21" i="23"/>
  <c r="M20" i="23"/>
  <c r="M19" i="23"/>
  <c r="M18" i="23"/>
  <c r="M17" i="23"/>
  <c r="M16" i="23"/>
  <c r="M15" i="23"/>
  <c r="M14" i="23"/>
  <c r="M13" i="23"/>
  <c r="M12" i="23"/>
  <c r="M11" i="23"/>
  <c r="M10" i="23"/>
  <c r="M9" i="23"/>
  <c r="M8" i="23"/>
  <c r="M7" i="23"/>
  <c r="M6" i="23"/>
  <c r="M5" i="23"/>
  <c r="M4" i="23"/>
  <c r="M3" i="23"/>
  <c r="M2" i="23"/>
  <c r="G84" i="22" l="1"/>
  <c r="F84" i="22"/>
  <c r="E84" i="22"/>
  <c r="D84" i="22"/>
  <c r="C84" i="22"/>
  <c r="B84" i="22"/>
  <c r="L83" i="22"/>
  <c r="K83" i="22"/>
  <c r="J83" i="22"/>
  <c r="I83" i="22"/>
  <c r="H83" i="22"/>
  <c r="G83" i="22"/>
  <c r="F83" i="22"/>
  <c r="E83" i="22"/>
  <c r="D83" i="22"/>
  <c r="C83" i="22"/>
  <c r="L82" i="22"/>
  <c r="L84" i="22" s="1"/>
  <c r="K82" i="22"/>
  <c r="K84" i="22" s="1"/>
  <c r="J82" i="22"/>
  <c r="J84" i="22" s="1"/>
  <c r="I82" i="22"/>
  <c r="I84" i="22" s="1"/>
  <c r="H82" i="22"/>
  <c r="H84" i="22" s="1"/>
  <c r="G82" i="22"/>
  <c r="F82" i="22"/>
  <c r="E82" i="22"/>
  <c r="D82" i="22"/>
  <c r="C82" i="22"/>
  <c r="M74" i="22"/>
  <c r="M73" i="22"/>
  <c r="M72" i="22"/>
  <c r="M71" i="22"/>
  <c r="M70" i="22"/>
  <c r="M69" i="22"/>
  <c r="M68" i="22"/>
  <c r="M67" i="22"/>
  <c r="M66" i="22"/>
  <c r="M65" i="22"/>
  <c r="M64" i="22"/>
  <c r="M63" i="22"/>
  <c r="M62" i="22"/>
  <c r="M61" i="22"/>
  <c r="M60" i="22"/>
  <c r="M59" i="22"/>
  <c r="M58" i="22"/>
  <c r="M57" i="22"/>
  <c r="M56" i="22"/>
  <c r="M55" i="22"/>
  <c r="M54" i="22"/>
  <c r="M53" i="22"/>
  <c r="M52" i="22"/>
  <c r="M51" i="22"/>
  <c r="M50" i="22"/>
  <c r="M49" i="22"/>
  <c r="M48" i="22"/>
  <c r="M47" i="22"/>
  <c r="M46" i="22"/>
  <c r="M45" i="22"/>
  <c r="M44" i="22"/>
  <c r="M43" i="22"/>
  <c r="M42" i="22"/>
  <c r="M41" i="22"/>
  <c r="M40" i="22"/>
  <c r="M39" i="22"/>
  <c r="M38" i="22"/>
  <c r="M37" i="22"/>
  <c r="M36" i="22"/>
  <c r="M35" i="22"/>
  <c r="M34" i="22"/>
  <c r="M33" i="22"/>
  <c r="M32" i="22"/>
  <c r="M31" i="22"/>
  <c r="M30" i="22"/>
  <c r="M29" i="22"/>
  <c r="M28" i="22"/>
  <c r="M27" i="22"/>
  <c r="M26" i="22"/>
  <c r="M25" i="22"/>
  <c r="M24" i="22"/>
  <c r="M23" i="22"/>
  <c r="M22" i="22"/>
  <c r="M21" i="22"/>
  <c r="M20" i="22"/>
  <c r="M19" i="22"/>
  <c r="M18" i="22"/>
  <c r="M17" i="22"/>
  <c r="M16" i="22"/>
  <c r="M15" i="22"/>
  <c r="M14" i="22"/>
  <c r="M13" i="22"/>
  <c r="M12" i="22"/>
  <c r="M11" i="22"/>
  <c r="M10" i="22"/>
  <c r="M9" i="22"/>
  <c r="M8" i="22"/>
  <c r="M7" i="22"/>
  <c r="M6" i="22"/>
  <c r="M5" i="22"/>
  <c r="M4" i="22"/>
  <c r="M3" i="22"/>
  <c r="M2" i="22"/>
  <c r="E85" i="22" l="1"/>
  <c r="D85" i="22"/>
  <c r="G85" i="22"/>
  <c r="F85" i="22"/>
  <c r="C85" i="22"/>
  <c r="H85" i="22"/>
  <c r="M84" i="22"/>
  <c r="C69" i="21" l="1"/>
  <c r="B69" i="21"/>
  <c r="J68" i="21"/>
  <c r="I68" i="21"/>
  <c r="H68" i="21"/>
  <c r="G68" i="21"/>
  <c r="F68" i="21"/>
  <c r="E68" i="21"/>
  <c r="D68" i="21"/>
  <c r="C68" i="21"/>
  <c r="J67" i="21"/>
  <c r="J69" i="21" s="1"/>
  <c r="I67" i="21"/>
  <c r="I69" i="21" s="1"/>
  <c r="H67" i="21"/>
  <c r="H69" i="21" s="1"/>
  <c r="G67" i="21"/>
  <c r="G69" i="21" s="1"/>
  <c r="F67" i="21"/>
  <c r="F69" i="21" s="1"/>
  <c r="E67" i="21"/>
  <c r="E69" i="21" s="1"/>
  <c r="D67" i="21"/>
  <c r="D69" i="21" s="1"/>
  <c r="C67" i="21"/>
  <c r="K58" i="21"/>
  <c r="K57" i="21"/>
  <c r="K56" i="21"/>
  <c r="K55" i="21"/>
  <c r="K54" i="21"/>
  <c r="K53" i="21"/>
  <c r="K52" i="21"/>
  <c r="K51" i="21"/>
  <c r="K50" i="21"/>
  <c r="K49" i="21"/>
  <c r="K48" i="21"/>
  <c r="K47" i="21"/>
  <c r="K46" i="21"/>
  <c r="K45" i="21"/>
  <c r="K44" i="21"/>
  <c r="K43" i="21"/>
  <c r="K42" i="21"/>
  <c r="K41" i="21"/>
  <c r="K40" i="21"/>
  <c r="K39" i="21"/>
  <c r="K38" i="21"/>
  <c r="K37" i="21"/>
  <c r="K36" i="21"/>
  <c r="K35" i="21"/>
  <c r="K34" i="21"/>
  <c r="K33" i="21"/>
  <c r="K32" i="21"/>
  <c r="K31" i="21"/>
  <c r="K30" i="21"/>
  <c r="K29" i="21"/>
  <c r="K28" i="21"/>
  <c r="K27" i="21"/>
  <c r="K26" i="21"/>
  <c r="K25" i="21"/>
  <c r="K24" i="21"/>
  <c r="K23" i="21"/>
  <c r="K22" i="21"/>
  <c r="K21" i="21"/>
  <c r="K20" i="21"/>
  <c r="K19" i="21"/>
  <c r="K18" i="21"/>
  <c r="K17" i="21"/>
  <c r="K16" i="21"/>
  <c r="K15" i="21"/>
  <c r="K14" i="21"/>
  <c r="K13" i="21"/>
  <c r="K12" i="21"/>
  <c r="K11" i="21"/>
  <c r="K10" i="21"/>
  <c r="K9" i="21"/>
  <c r="K8" i="21"/>
  <c r="K7" i="21"/>
  <c r="K6" i="21"/>
  <c r="K5" i="21"/>
  <c r="K4" i="21"/>
  <c r="K3" i="21"/>
  <c r="K2" i="21"/>
  <c r="C70" i="21" l="1"/>
  <c r="K69" i="21"/>
  <c r="D70" i="21"/>
  <c r="E70" i="21"/>
  <c r="F70" i="21"/>
  <c r="G65" i="20" l="1"/>
  <c r="K64" i="20"/>
  <c r="L64" i="20" s="1"/>
  <c r="J64" i="20"/>
  <c r="I64" i="20"/>
  <c r="H64" i="20"/>
  <c r="G64" i="20"/>
  <c r="F64" i="20"/>
  <c r="F65" i="20" s="1"/>
  <c r="E64" i="20"/>
  <c r="E65" i="20" s="1"/>
  <c r="B64" i="20"/>
  <c r="K63" i="20"/>
  <c r="J63" i="20"/>
  <c r="I63" i="20"/>
  <c r="H63" i="20"/>
  <c r="G63" i="20"/>
  <c r="F63" i="20"/>
  <c r="E63" i="20"/>
  <c r="D63" i="20"/>
  <c r="C63" i="20"/>
  <c r="K62" i="20"/>
  <c r="J62" i="20"/>
  <c r="I62" i="20"/>
  <c r="H62" i="20"/>
  <c r="G62" i="20"/>
  <c r="F62" i="20"/>
  <c r="E62" i="20"/>
  <c r="D62" i="20"/>
  <c r="D64" i="20" s="1"/>
  <c r="D65" i="20" s="1"/>
  <c r="C62" i="20"/>
  <c r="C64" i="20" s="1"/>
  <c r="C65" i="20" s="1"/>
  <c r="L54" i="20"/>
  <c r="L53" i="20"/>
  <c r="L52" i="20"/>
  <c r="L51" i="20"/>
  <c r="L50" i="20"/>
  <c r="L49" i="20"/>
  <c r="L48" i="20"/>
  <c r="L47" i="20"/>
  <c r="L46" i="20"/>
  <c r="L45" i="20"/>
  <c r="L44" i="20"/>
  <c r="L43" i="20"/>
  <c r="L42" i="20"/>
  <c r="L41" i="20"/>
  <c r="L40" i="20"/>
  <c r="L39" i="20"/>
  <c r="L38" i="20"/>
  <c r="L37" i="20"/>
  <c r="L36" i="20"/>
  <c r="L35" i="20"/>
  <c r="L34" i="20"/>
  <c r="L33" i="20"/>
  <c r="L32" i="20"/>
  <c r="L31" i="20"/>
  <c r="L30" i="20"/>
  <c r="L29" i="20"/>
  <c r="L28" i="20"/>
  <c r="L27" i="20"/>
  <c r="L26" i="20"/>
  <c r="L25" i="20"/>
  <c r="L24" i="20"/>
  <c r="L23" i="20"/>
  <c r="L22" i="20"/>
  <c r="L21" i="20"/>
  <c r="L20" i="20"/>
  <c r="L19" i="20"/>
  <c r="L18" i="20"/>
  <c r="L17" i="20"/>
  <c r="L16" i="20"/>
  <c r="L15" i="20"/>
  <c r="L14" i="20"/>
  <c r="L13" i="20"/>
  <c r="L12" i="20"/>
  <c r="L11" i="20"/>
  <c r="L10" i="20"/>
  <c r="L9" i="20"/>
  <c r="L8" i="20"/>
  <c r="L7" i="20"/>
  <c r="L6" i="20"/>
  <c r="L5" i="20"/>
  <c r="L4" i="20"/>
  <c r="L3" i="20"/>
  <c r="L2" i="20"/>
  <c r="K103" i="19" l="1"/>
  <c r="J103" i="19"/>
  <c r="I103" i="19"/>
  <c r="D104" i="19" s="1"/>
  <c r="E103" i="19"/>
  <c r="D103" i="19"/>
  <c r="C103" i="19"/>
  <c r="C104" i="19" s="1"/>
  <c r="B103" i="19"/>
  <c r="L102" i="19"/>
  <c r="K102" i="19"/>
  <c r="J102" i="19"/>
  <c r="I102" i="19"/>
  <c r="H102" i="19"/>
  <c r="G102" i="19"/>
  <c r="F102" i="19"/>
  <c r="E102" i="19"/>
  <c r="D102" i="19"/>
  <c r="C102" i="19"/>
  <c r="L101" i="19"/>
  <c r="L103" i="19" s="1"/>
  <c r="M103" i="19" s="1"/>
  <c r="K101" i="19"/>
  <c r="J101" i="19"/>
  <c r="I101" i="19"/>
  <c r="H101" i="19"/>
  <c r="H103" i="19" s="1"/>
  <c r="H104" i="19" s="1"/>
  <c r="G101" i="19"/>
  <c r="G103" i="19" s="1"/>
  <c r="G104" i="19" s="1"/>
  <c r="F101" i="19"/>
  <c r="F103" i="19" s="1"/>
  <c r="F104" i="19" s="1"/>
  <c r="E101" i="19"/>
  <c r="D101" i="19"/>
  <c r="C101" i="19"/>
  <c r="M90" i="19"/>
  <c r="M89" i="19"/>
  <c r="M88" i="19"/>
  <c r="M87" i="19"/>
  <c r="M86" i="19"/>
  <c r="M85" i="19"/>
  <c r="M84" i="19"/>
  <c r="M83" i="19"/>
  <c r="M82" i="19"/>
  <c r="M81" i="19"/>
  <c r="M80" i="19"/>
  <c r="M79" i="19"/>
  <c r="M78" i="19"/>
  <c r="M77" i="19"/>
  <c r="M76" i="19"/>
  <c r="M75" i="19"/>
  <c r="M74" i="19"/>
  <c r="M73" i="19"/>
  <c r="M72" i="19"/>
  <c r="M71" i="19"/>
  <c r="M70" i="19"/>
  <c r="M69" i="19"/>
  <c r="M68" i="19"/>
  <c r="M67" i="19"/>
  <c r="M66" i="19"/>
  <c r="M65" i="19"/>
  <c r="M64" i="19"/>
  <c r="M63" i="19"/>
  <c r="M62" i="19"/>
  <c r="M61" i="19"/>
  <c r="M60" i="19"/>
  <c r="M59" i="19"/>
  <c r="M58" i="19"/>
  <c r="M57" i="19"/>
  <c r="M56" i="19"/>
  <c r="M55" i="19"/>
  <c r="M54" i="19"/>
  <c r="M53" i="19"/>
  <c r="M52" i="19"/>
  <c r="M51" i="19"/>
  <c r="M50" i="19"/>
  <c r="M49" i="19"/>
  <c r="M48" i="19"/>
  <c r="M47" i="19"/>
  <c r="M46" i="19"/>
  <c r="M45" i="19"/>
  <c r="M44" i="19"/>
  <c r="M43" i="19"/>
  <c r="M42" i="19"/>
  <c r="M41" i="19"/>
  <c r="M40" i="19"/>
  <c r="M39" i="19"/>
  <c r="M38" i="19"/>
  <c r="M37" i="19"/>
  <c r="M36" i="19"/>
  <c r="M35" i="19"/>
  <c r="M34" i="19"/>
  <c r="M33" i="19"/>
  <c r="M32" i="19"/>
  <c r="M31" i="19"/>
  <c r="M30" i="19"/>
  <c r="M29" i="19"/>
  <c r="M28" i="19"/>
  <c r="M27" i="19"/>
  <c r="M26" i="19"/>
  <c r="M25" i="19"/>
  <c r="M24" i="19"/>
  <c r="M23" i="19"/>
  <c r="M22" i="19"/>
  <c r="M21" i="19"/>
  <c r="M20" i="19"/>
  <c r="M19" i="19"/>
  <c r="M18" i="19"/>
  <c r="M17" i="19"/>
  <c r="M16" i="19"/>
  <c r="M15" i="19"/>
  <c r="M14" i="19"/>
  <c r="M13" i="19"/>
  <c r="M12" i="19"/>
  <c r="M11" i="19"/>
  <c r="M10" i="19"/>
  <c r="M9" i="19"/>
  <c r="M8" i="19"/>
  <c r="M7" i="19"/>
  <c r="M6" i="19"/>
  <c r="M5" i="19"/>
  <c r="M4" i="19"/>
  <c r="M3" i="19"/>
  <c r="M2" i="19"/>
  <c r="E104" i="19" l="1"/>
  <c r="B58" i="18" l="1"/>
  <c r="M57" i="18"/>
  <c r="M58" i="18" s="1"/>
  <c r="L57" i="18"/>
  <c r="L58" i="18" s="1"/>
  <c r="K57" i="18"/>
  <c r="J57" i="18"/>
  <c r="J58" i="18" s="1"/>
  <c r="I57" i="18"/>
  <c r="I58" i="18" s="1"/>
  <c r="I59" i="18" s="1"/>
  <c r="H57" i="18"/>
  <c r="H58" i="18" s="1"/>
  <c r="H59" i="18" s="1"/>
  <c r="G57" i="18"/>
  <c r="G58" i="18" s="1"/>
  <c r="G59" i="18" s="1"/>
  <c r="F57" i="18"/>
  <c r="F58" i="18" s="1"/>
  <c r="F59" i="18" s="1"/>
  <c r="E57" i="18"/>
  <c r="D57" i="18"/>
  <c r="D58" i="18" s="1"/>
  <c r="D59" i="18" s="1"/>
  <c r="C57" i="18"/>
  <c r="C58" i="18" s="1"/>
  <c r="C59" i="18" s="1"/>
  <c r="M56" i="18"/>
  <c r="L56" i="18"/>
  <c r="K56" i="18"/>
  <c r="K58" i="18" s="1"/>
  <c r="J56" i="18"/>
  <c r="I56" i="18"/>
  <c r="H56" i="18"/>
  <c r="G56" i="18"/>
  <c r="F56" i="18"/>
  <c r="E56" i="18"/>
  <c r="E58" i="18" s="1"/>
  <c r="E59" i="18" s="1"/>
  <c r="D56" i="18"/>
  <c r="C56" i="18"/>
  <c r="N51" i="18"/>
  <c r="N50" i="18"/>
  <c r="N49" i="18"/>
  <c r="N48" i="18"/>
  <c r="N47" i="18"/>
  <c r="N46" i="18"/>
  <c r="N45" i="18"/>
  <c r="N44" i="18"/>
  <c r="N43" i="18"/>
  <c r="N42" i="18"/>
  <c r="N41" i="18"/>
  <c r="N40" i="18"/>
  <c r="N39" i="18"/>
  <c r="N38" i="18"/>
  <c r="N37" i="18"/>
  <c r="N36" i="18"/>
  <c r="N35" i="18"/>
  <c r="N34" i="18"/>
  <c r="N33" i="18"/>
  <c r="N32" i="18"/>
  <c r="N31" i="18"/>
  <c r="N30" i="18"/>
  <c r="N29" i="18"/>
  <c r="N28" i="18"/>
  <c r="N27" i="18"/>
  <c r="N26" i="18"/>
  <c r="N25" i="18"/>
  <c r="N24" i="18"/>
  <c r="N23" i="18"/>
  <c r="N22" i="18"/>
  <c r="N21" i="18"/>
  <c r="N20" i="18"/>
  <c r="N19" i="18"/>
  <c r="N18" i="18"/>
  <c r="N17" i="18"/>
  <c r="N16" i="18"/>
  <c r="N15" i="18"/>
  <c r="N14" i="18"/>
  <c r="N13" i="18"/>
  <c r="N12" i="18"/>
  <c r="N11" i="18"/>
  <c r="N10" i="18"/>
  <c r="N9" i="18"/>
  <c r="N8" i="18"/>
  <c r="N7" i="18"/>
  <c r="N6" i="18"/>
  <c r="N5" i="18"/>
  <c r="N4" i="18"/>
  <c r="N3" i="18"/>
  <c r="N2" i="18"/>
  <c r="N58" i="18" l="1"/>
  <c r="K65" i="17" l="1"/>
  <c r="J65" i="17"/>
  <c r="I65" i="17"/>
  <c r="D66" i="17" s="1"/>
  <c r="E65" i="17"/>
  <c r="D65" i="17"/>
  <c r="C65" i="17"/>
  <c r="C66" i="17" s="1"/>
  <c r="B65" i="17"/>
  <c r="L64" i="17"/>
  <c r="K64" i="17"/>
  <c r="J64" i="17"/>
  <c r="I64" i="17"/>
  <c r="H64" i="17"/>
  <c r="G64" i="17"/>
  <c r="F64" i="17"/>
  <c r="E64" i="17"/>
  <c r="D64" i="17"/>
  <c r="C64" i="17"/>
  <c r="L63" i="17"/>
  <c r="L65" i="17" s="1"/>
  <c r="M65" i="17" s="1"/>
  <c r="K63" i="17"/>
  <c r="J63" i="17"/>
  <c r="I63" i="17"/>
  <c r="H63" i="17"/>
  <c r="H65" i="17" s="1"/>
  <c r="H66" i="17" s="1"/>
  <c r="G63" i="17"/>
  <c r="G65" i="17" s="1"/>
  <c r="G66" i="17" s="1"/>
  <c r="F63" i="17"/>
  <c r="F65" i="17" s="1"/>
  <c r="F66" i="17" s="1"/>
  <c r="E63" i="17"/>
  <c r="D63" i="17"/>
  <c r="C63" i="17"/>
  <c r="M56" i="17"/>
  <c r="M55" i="17"/>
  <c r="M54" i="17"/>
  <c r="M53" i="17"/>
  <c r="M52" i="17"/>
  <c r="M51" i="17"/>
  <c r="M50" i="17"/>
  <c r="M49" i="17"/>
  <c r="M48" i="17"/>
  <c r="M47" i="17"/>
  <c r="M46" i="17"/>
  <c r="M45" i="17"/>
  <c r="M44" i="17"/>
  <c r="M43" i="17"/>
  <c r="M42" i="17"/>
  <c r="M41" i="17"/>
  <c r="M40" i="17"/>
  <c r="M39" i="17"/>
  <c r="M38" i="17"/>
  <c r="M37" i="17"/>
  <c r="M36" i="17"/>
  <c r="M35" i="17"/>
  <c r="M34" i="17"/>
  <c r="M33" i="17"/>
  <c r="M32" i="17"/>
  <c r="M31" i="17"/>
  <c r="M30" i="17"/>
  <c r="M29" i="17"/>
  <c r="M28" i="17"/>
  <c r="M27" i="17"/>
  <c r="M26" i="17"/>
  <c r="M25" i="17"/>
  <c r="M24" i="17"/>
  <c r="M23" i="17"/>
  <c r="M22" i="17"/>
  <c r="M21" i="17"/>
  <c r="M20" i="17"/>
  <c r="M19" i="17"/>
  <c r="M18" i="17"/>
  <c r="M17" i="17"/>
  <c r="M16" i="17"/>
  <c r="M15" i="17"/>
  <c r="M14" i="17"/>
  <c r="M13" i="17"/>
  <c r="M12" i="17"/>
  <c r="M11" i="17"/>
  <c r="M10" i="17"/>
  <c r="M9" i="17"/>
  <c r="M8" i="17"/>
  <c r="M7" i="17"/>
  <c r="M6" i="17"/>
  <c r="M5" i="17"/>
  <c r="M4" i="17"/>
  <c r="M3" i="17"/>
  <c r="M2" i="17"/>
  <c r="E66" i="17" l="1"/>
  <c r="H97" i="16" l="1"/>
  <c r="L96" i="16"/>
  <c r="I96" i="16"/>
  <c r="H96" i="16"/>
  <c r="G96" i="16"/>
  <c r="G97" i="16" s="1"/>
  <c r="B96" i="16"/>
  <c r="L95" i="16"/>
  <c r="K95" i="16"/>
  <c r="J95" i="16"/>
  <c r="I95" i="16"/>
  <c r="H95" i="16"/>
  <c r="G95" i="16"/>
  <c r="F95" i="16"/>
  <c r="E95" i="16"/>
  <c r="D95" i="16"/>
  <c r="C95" i="16"/>
  <c r="L94" i="16"/>
  <c r="K94" i="16"/>
  <c r="K96" i="16" s="1"/>
  <c r="J94" i="16"/>
  <c r="J96" i="16" s="1"/>
  <c r="I94" i="16"/>
  <c r="H94" i="16"/>
  <c r="G94" i="16"/>
  <c r="F94" i="16"/>
  <c r="F96" i="16" s="1"/>
  <c r="F97" i="16" s="1"/>
  <c r="E94" i="16"/>
  <c r="E96" i="16" s="1"/>
  <c r="E97" i="16" s="1"/>
  <c r="D94" i="16"/>
  <c r="D96" i="16" s="1"/>
  <c r="D97" i="16" s="1"/>
  <c r="C94" i="16"/>
  <c r="C96" i="16" s="1"/>
  <c r="C97" i="16" s="1"/>
  <c r="M85" i="16"/>
  <c r="M84" i="16"/>
  <c r="M83" i="16"/>
  <c r="M82" i="16"/>
  <c r="M81" i="16"/>
  <c r="M80" i="16"/>
  <c r="M79" i="16"/>
  <c r="M78" i="16"/>
  <c r="M77" i="16"/>
  <c r="M76" i="16"/>
  <c r="M75" i="16"/>
  <c r="M74" i="16"/>
  <c r="M73" i="16"/>
  <c r="M72" i="16"/>
  <c r="M71" i="16"/>
  <c r="M70" i="16"/>
  <c r="M69" i="16"/>
  <c r="M68" i="16"/>
  <c r="M67" i="16"/>
  <c r="M66" i="16"/>
  <c r="M65" i="16"/>
  <c r="M64" i="16"/>
  <c r="M63" i="16"/>
  <c r="M62" i="16"/>
  <c r="M61" i="16"/>
  <c r="M60" i="16"/>
  <c r="M59" i="16"/>
  <c r="M58" i="16"/>
  <c r="M57" i="16"/>
  <c r="M56" i="16"/>
  <c r="M55" i="16"/>
  <c r="M54" i="16"/>
  <c r="M53" i="16"/>
  <c r="M52" i="16"/>
  <c r="M51" i="16"/>
  <c r="M50" i="16"/>
  <c r="M49" i="16"/>
  <c r="M48" i="16"/>
  <c r="M47" i="16"/>
  <c r="M46" i="16"/>
  <c r="M45" i="16"/>
  <c r="M44" i="16"/>
  <c r="M43" i="16"/>
  <c r="M42" i="16"/>
  <c r="M41" i="16"/>
  <c r="M40" i="16"/>
  <c r="M39" i="16"/>
  <c r="M38" i="16"/>
  <c r="M37" i="16"/>
  <c r="M36" i="16"/>
  <c r="M35" i="16"/>
  <c r="M34" i="16"/>
  <c r="M33" i="16"/>
  <c r="M32" i="16"/>
  <c r="M31" i="16"/>
  <c r="M30" i="16"/>
  <c r="M29" i="16"/>
  <c r="M28" i="16"/>
  <c r="M27" i="16"/>
  <c r="M26" i="16"/>
  <c r="M25" i="16"/>
  <c r="M24" i="16"/>
  <c r="M23" i="16"/>
  <c r="M22" i="16"/>
  <c r="M21" i="16"/>
  <c r="M20" i="16"/>
  <c r="M19" i="16"/>
  <c r="M18" i="16"/>
  <c r="M17" i="16"/>
  <c r="M16" i="16"/>
  <c r="M15" i="16"/>
  <c r="M14" i="16"/>
  <c r="M13" i="16"/>
  <c r="M12" i="16"/>
  <c r="M11" i="16"/>
  <c r="M10" i="16"/>
  <c r="M9" i="16"/>
  <c r="M8" i="16"/>
  <c r="M7" i="16"/>
  <c r="M6" i="16"/>
  <c r="M5" i="16"/>
  <c r="M4" i="16"/>
  <c r="M3" i="16"/>
  <c r="M2" i="16"/>
  <c r="M96" i="16" l="1"/>
  <c r="G78" i="15" l="1"/>
  <c r="B78" i="15"/>
  <c r="K77" i="15"/>
  <c r="J77" i="15"/>
  <c r="I77" i="15"/>
  <c r="H77" i="15"/>
  <c r="G77" i="15"/>
  <c r="F77" i="15"/>
  <c r="E77" i="15"/>
  <c r="D77" i="15"/>
  <c r="C77" i="15"/>
  <c r="K76" i="15"/>
  <c r="K78" i="15" s="1"/>
  <c r="L78" i="15" s="1"/>
  <c r="J76" i="15"/>
  <c r="J78" i="15" s="1"/>
  <c r="I76" i="15"/>
  <c r="I78" i="15" s="1"/>
  <c r="H76" i="15"/>
  <c r="H78" i="15" s="1"/>
  <c r="G76" i="15"/>
  <c r="F76" i="15"/>
  <c r="F78" i="15" s="1"/>
  <c r="E76" i="15"/>
  <c r="E78" i="15" s="1"/>
  <c r="D76" i="15"/>
  <c r="D78" i="15" s="1"/>
  <c r="C76" i="15"/>
  <c r="C78" i="15" s="1"/>
  <c r="L70" i="15"/>
  <c r="L69" i="15"/>
  <c r="L68" i="15"/>
  <c r="L67" i="15"/>
  <c r="L66" i="15"/>
  <c r="L65" i="15"/>
  <c r="L64" i="15"/>
  <c r="L63" i="15"/>
  <c r="L62" i="15"/>
  <c r="L61" i="15"/>
  <c r="L60" i="15"/>
  <c r="L59" i="15"/>
  <c r="L58" i="15"/>
  <c r="L57" i="15"/>
  <c r="L56" i="15"/>
  <c r="L55" i="15"/>
  <c r="L54" i="15"/>
  <c r="L53" i="15"/>
  <c r="L52" i="15"/>
  <c r="L51" i="15"/>
  <c r="L50" i="15"/>
  <c r="L49" i="15"/>
  <c r="L48" i="15"/>
  <c r="L47" i="15"/>
  <c r="L46" i="15"/>
  <c r="L45" i="15"/>
  <c r="L44" i="15"/>
  <c r="L43" i="15"/>
  <c r="L42" i="15"/>
  <c r="L41" i="15"/>
  <c r="L40" i="15"/>
  <c r="L39" i="15"/>
  <c r="L38" i="15"/>
  <c r="L37" i="15"/>
  <c r="L36" i="15"/>
  <c r="L35" i="15"/>
  <c r="L34" i="15"/>
  <c r="L33" i="15"/>
  <c r="L32" i="15"/>
  <c r="L31" i="15"/>
  <c r="L30" i="15"/>
  <c r="L29" i="15"/>
  <c r="L28" i="15"/>
  <c r="L27" i="15"/>
  <c r="L26" i="15"/>
  <c r="L25" i="15"/>
  <c r="L24" i="15"/>
  <c r="L23" i="15"/>
  <c r="L22" i="15"/>
  <c r="L21" i="15"/>
  <c r="L20" i="15"/>
  <c r="L19" i="15"/>
  <c r="L18" i="15"/>
  <c r="L17" i="15"/>
  <c r="L16" i="15"/>
  <c r="L15" i="15"/>
  <c r="L14" i="15"/>
  <c r="L13" i="15"/>
  <c r="L12" i="15"/>
  <c r="L11" i="15"/>
  <c r="L10" i="15"/>
  <c r="L9" i="15"/>
  <c r="L8" i="15"/>
  <c r="L7" i="15"/>
  <c r="L6" i="15"/>
  <c r="L5" i="15"/>
  <c r="L4" i="15"/>
  <c r="L3" i="15"/>
  <c r="L2" i="15"/>
  <c r="G79" i="15" l="1"/>
  <c r="C79" i="15"/>
  <c r="D79" i="15"/>
  <c r="E79" i="15"/>
  <c r="F79" i="15"/>
  <c r="B103" i="14" l="1"/>
  <c r="M102" i="14"/>
  <c r="L102" i="14"/>
  <c r="L103" i="14" s="1"/>
  <c r="K102" i="14"/>
  <c r="J102" i="14"/>
  <c r="J103" i="14" s="1"/>
  <c r="I102" i="14"/>
  <c r="I103" i="14" s="1"/>
  <c r="I104" i="14" s="1"/>
  <c r="H102" i="14"/>
  <c r="H103" i="14" s="1"/>
  <c r="H104" i="14" s="1"/>
  <c r="G102" i="14"/>
  <c r="G103" i="14" s="1"/>
  <c r="G104" i="14" s="1"/>
  <c r="F102" i="14"/>
  <c r="F103" i="14" s="1"/>
  <c r="F104" i="14" s="1"/>
  <c r="E102" i="14"/>
  <c r="E103" i="14" s="1"/>
  <c r="E104" i="14" s="1"/>
  <c r="D102" i="14"/>
  <c r="C102" i="14"/>
  <c r="C103" i="14" s="1"/>
  <c r="C104" i="14" s="1"/>
  <c r="M101" i="14"/>
  <c r="M103" i="14" s="1"/>
  <c r="L101" i="14"/>
  <c r="K101" i="14"/>
  <c r="K103" i="14" s="1"/>
  <c r="J101" i="14"/>
  <c r="I101" i="14"/>
  <c r="H101" i="14"/>
  <c r="G101" i="14"/>
  <c r="F101" i="14"/>
  <c r="E101" i="14"/>
  <c r="D101" i="14"/>
  <c r="D103" i="14" s="1"/>
  <c r="D104" i="14" s="1"/>
  <c r="C101" i="14"/>
  <c r="N89" i="14"/>
  <c r="N88" i="14"/>
  <c r="N87" i="14"/>
  <c r="N86" i="14"/>
  <c r="N85" i="14"/>
  <c r="N84" i="14"/>
  <c r="N83" i="14"/>
  <c r="N82" i="14"/>
  <c r="N81" i="14"/>
  <c r="N80" i="14"/>
  <c r="N79" i="14"/>
  <c r="N78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6" i="14"/>
  <c r="N45" i="14"/>
  <c r="N44" i="14"/>
  <c r="N43" i="14"/>
  <c r="N42" i="14"/>
  <c r="N41" i="14"/>
  <c r="N40" i="14"/>
  <c r="N39" i="14"/>
  <c r="N38" i="14"/>
  <c r="N37" i="14"/>
  <c r="N36" i="14"/>
  <c r="N35" i="14"/>
  <c r="N34" i="14"/>
  <c r="N33" i="14"/>
  <c r="N32" i="14"/>
  <c r="N31" i="14"/>
  <c r="N30" i="14"/>
  <c r="N29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3" i="14"/>
  <c r="N12" i="14"/>
  <c r="N11" i="14"/>
  <c r="N10" i="14"/>
  <c r="N9" i="14"/>
  <c r="N8" i="14"/>
  <c r="N7" i="14"/>
  <c r="N6" i="14"/>
  <c r="N5" i="14"/>
  <c r="N4" i="14"/>
  <c r="N3" i="14"/>
  <c r="N2" i="14"/>
  <c r="N103" i="14" l="1"/>
  <c r="L76" i="13" l="1"/>
  <c r="M76" i="13" s="1"/>
  <c r="K76" i="13"/>
  <c r="J76" i="13"/>
  <c r="F76" i="13"/>
  <c r="E76" i="13"/>
  <c r="E77" i="13" s="1"/>
  <c r="B76" i="13"/>
  <c r="L75" i="13"/>
  <c r="K75" i="13"/>
  <c r="J75" i="13"/>
  <c r="I75" i="13"/>
  <c r="H75" i="13"/>
  <c r="G75" i="13"/>
  <c r="F75" i="13"/>
  <c r="E75" i="13"/>
  <c r="D75" i="13"/>
  <c r="C75" i="13"/>
  <c r="L74" i="13"/>
  <c r="K74" i="13"/>
  <c r="J74" i="13"/>
  <c r="I74" i="13"/>
  <c r="I76" i="13" s="1"/>
  <c r="F77" i="13" s="1"/>
  <c r="H74" i="13"/>
  <c r="H76" i="13" s="1"/>
  <c r="H77" i="13" s="1"/>
  <c r="G74" i="13"/>
  <c r="G76" i="13" s="1"/>
  <c r="G77" i="13" s="1"/>
  <c r="F74" i="13"/>
  <c r="E74" i="13"/>
  <c r="D74" i="13"/>
  <c r="D76" i="13" s="1"/>
  <c r="D77" i="13" s="1"/>
  <c r="C74" i="13"/>
  <c r="C76" i="13" s="1"/>
  <c r="C77" i="13" s="1"/>
  <c r="M68" i="13"/>
  <c r="M67" i="13"/>
  <c r="M66" i="13"/>
  <c r="M65" i="13"/>
  <c r="M64" i="13"/>
  <c r="M63" i="13"/>
  <c r="M62" i="13"/>
  <c r="M61" i="13"/>
  <c r="M60" i="13"/>
  <c r="M59" i="13"/>
  <c r="M58" i="13"/>
  <c r="M57" i="13"/>
  <c r="M56" i="13"/>
  <c r="M55" i="13"/>
  <c r="M54" i="13"/>
  <c r="M53" i="13"/>
  <c r="M52" i="13"/>
  <c r="M51" i="13"/>
  <c r="M50" i="13"/>
  <c r="M49" i="13"/>
  <c r="M48" i="13"/>
  <c r="M47" i="13"/>
  <c r="M46" i="13"/>
  <c r="M45" i="13"/>
  <c r="M44" i="13"/>
  <c r="M43" i="13"/>
  <c r="M42" i="13"/>
  <c r="M41" i="13"/>
  <c r="M40" i="13"/>
  <c r="M39" i="13"/>
  <c r="M38" i="13"/>
  <c r="M37" i="13"/>
  <c r="M36" i="13"/>
  <c r="M35" i="13"/>
  <c r="M34" i="13"/>
  <c r="M33" i="13"/>
  <c r="M32" i="13"/>
  <c r="M31" i="13"/>
  <c r="M30" i="13"/>
  <c r="M29" i="13"/>
  <c r="M28" i="13"/>
  <c r="M27" i="13"/>
  <c r="M26" i="13"/>
  <c r="M25" i="13"/>
  <c r="M24" i="13"/>
  <c r="M23" i="13"/>
  <c r="M22" i="13"/>
  <c r="M21" i="13"/>
  <c r="M20" i="13"/>
  <c r="M19" i="13"/>
  <c r="M18" i="13"/>
  <c r="M17" i="13"/>
  <c r="M16" i="13"/>
  <c r="M15" i="13"/>
  <c r="M14" i="13"/>
  <c r="M13" i="13"/>
  <c r="M12" i="13"/>
  <c r="M11" i="13"/>
  <c r="M10" i="13"/>
  <c r="M9" i="13"/>
  <c r="M8" i="13"/>
  <c r="M7" i="13"/>
  <c r="M6" i="13"/>
  <c r="M5" i="13"/>
  <c r="M4" i="13"/>
  <c r="M3" i="13"/>
  <c r="M2" i="13"/>
  <c r="K93" i="12" l="1"/>
  <c r="J93" i="12"/>
  <c r="F93" i="12"/>
  <c r="E93" i="12"/>
  <c r="D93" i="12"/>
  <c r="C93" i="12"/>
  <c r="B93" i="12"/>
  <c r="L92" i="12"/>
  <c r="K92" i="12"/>
  <c r="J92" i="12"/>
  <c r="I92" i="12"/>
  <c r="H92" i="12"/>
  <c r="G92" i="12"/>
  <c r="F92" i="12"/>
  <c r="E92" i="12"/>
  <c r="D92" i="12"/>
  <c r="C92" i="12"/>
  <c r="L91" i="12"/>
  <c r="L93" i="12" s="1"/>
  <c r="K91" i="12"/>
  <c r="J91" i="12"/>
  <c r="I91" i="12"/>
  <c r="I93" i="12" s="1"/>
  <c r="H91" i="12"/>
  <c r="H93" i="12" s="1"/>
  <c r="H94" i="12" s="1"/>
  <c r="G91" i="12"/>
  <c r="G93" i="12" s="1"/>
  <c r="G94" i="12" s="1"/>
  <c r="F91" i="12"/>
  <c r="E91" i="12"/>
  <c r="D91" i="12"/>
  <c r="C91" i="12"/>
  <c r="M83" i="12"/>
  <c r="M82" i="12"/>
  <c r="M81" i="12"/>
  <c r="M80" i="12"/>
  <c r="M79" i="12"/>
  <c r="M78" i="12"/>
  <c r="M77" i="12"/>
  <c r="M76" i="12"/>
  <c r="M75" i="12"/>
  <c r="M74" i="12"/>
  <c r="M73" i="12"/>
  <c r="M72" i="12"/>
  <c r="M71" i="12"/>
  <c r="M70" i="12"/>
  <c r="M69" i="12"/>
  <c r="M68" i="12"/>
  <c r="M67" i="12"/>
  <c r="M66" i="12"/>
  <c r="M65" i="12"/>
  <c r="M64" i="12"/>
  <c r="M63" i="12"/>
  <c r="M62" i="12"/>
  <c r="M61" i="12"/>
  <c r="M60" i="12"/>
  <c r="M59" i="12"/>
  <c r="M58" i="12"/>
  <c r="M57" i="12"/>
  <c r="M56" i="12"/>
  <c r="M55" i="12"/>
  <c r="M54" i="12"/>
  <c r="M53" i="12"/>
  <c r="M52" i="12"/>
  <c r="M51" i="12"/>
  <c r="M50" i="12"/>
  <c r="M49" i="12"/>
  <c r="M48" i="12"/>
  <c r="M47" i="12"/>
  <c r="M46" i="12"/>
  <c r="M45" i="12"/>
  <c r="M44" i="12"/>
  <c r="M43" i="12"/>
  <c r="M42" i="12"/>
  <c r="M41" i="12"/>
  <c r="M40" i="12"/>
  <c r="M39" i="12"/>
  <c r="M38" i="12"/>
  <c r="M37" i="12"/>
  <c r="M36" i="12"/>
  <c r="M35" i="12"/>
  <c r="M34" i="12"/>
  <c r="M33" i="12"/>
  <c r="M32" i="12"/>
  <c r="M31" i="12"/>
  <c r="M30" i="12"/>
  <c r="M29" i="12"/>
  <c r="M28" i="12"/>
  <c r="M27" i="12"/>
  <c r="M26" i="12"/>
  <c r="M25" i="12"/>
  <c r="M24" i="12"/>
  <c r="M23" i="12"/>
  <c r="M22" i="12"/>
  <c r="M21" i="12"/>
  <c r="M20" i="12"/>
  <c r="M19" i="12"/>
  <c r="M18" i="12"/>
  <c r="M17" i="12"/>
  <c r="M16" i="12"/>
  <c r="M15" i="12"/>
  <c r="M14" i="12"/>
  <c r="M13" i="12"/>
  <c r="M12" i="12"/>
  <c r="M11" i="12"/>
  <c r="M10" i="12"/>
  <c r="M9" i="12"/>
  <c r="M8" i="12"/>
  <c r="M7" i="12"/>
  <c r="M6" i="12"/>
  <c r="M5" i="12"/>
  <c r="M4" i="12"/>
  <c r="M3" i="12"/>
  <c r="M2" i="12"/>
  <c r="M93" i="12" l="1"/>
  <c r="D94" i="12"/>
  <c r="F94" i="12"/>
  <c r="E94" i="12"/>
  <c r="C94" i="12"/>
  <c r="B66" i="11" l="1"/>
  <c r="J65" i="11"/>
  <c r="I65" i="11"/>
  <c r="I66" i="11" s="1"/>
  <c r="H65" i="11"/>
  <c r="G65" i="11"/>
  <c r="F65" i="11"/>
  <c r="E65" i="11"/>
  <c r="D65" i="11"/>
  <c r="C65" i="11"/>
  <c r="C66" i="11" s="1"/>
  <c r="J64" i="11"/>
  <c r="J66" i="11" s="1"/>
  <c r="I64" i="11"/>
  <c r="H64" i="11"/>
  <c r="H66" i="11" s="1"/>
  <c r="G64" i="11"/>
  <c r="G66" i="11" s="1"/>
  <c r="F64" i="11"/>
  <c r="F66" i="11" s="1"/>
  <c r="F67" i="11" s="1"/>
  <c r="E64" i="11"/>
  <c r="E66" i="11" s="1"/>
  <c r="E67" i="11" s="1"/>
  <c r="D64" i="11"/>
  <c r="D66" i="11" s="1"/>
  <c r="D67" i="11" s="1"/>
  <c r="C64" i="11"/>
  <c r="K58" i="11"/>
  <c r="K57" i="11"/>
  <c r="K56" i="11"/>
  <c r="K55" i="11"/>
  <c r="K54" i="11"/>
  <c r="K53" i="11"/>
  <c r="K52" i="11"/>
  <c r="K51" i="11"/>
  <c r="K50" i="11"/>
  <c r="K49" i="11"/>
  <c r="K48" i="11"/>
  <c r="K47" i="11"/>
  <c r="K46" i="11"/>
  <c r="K45" i="11"/>
  <c r="K44" i="11"/>
  <c r="K43" i="11"/>
  <c r="K42" i="11"/>
  <c r="K41" i="11"/>
  <c r="K40" i="11"/>
  <c r="K39" i="11"/>
  <c r="K38" i="11"/>
  <c r="K37" i="11"/>
  <c r="K36" i="11"/>
  <c r="K35" i="11"/>
  <c r="K34" i="11"/>
  <c r="K33" i="11"/>
  <c r="K32" i="11"/>
  <c r="K31" i="11"/>
  <c r="K30" i="11"/>
  <c r="K29" i="11"/>
  <c r="K28" i="11"/>
  <c r="K27" i="11"/>
  <c r="K26" i="11"/>
  <c r="K25" i="11"/>
  <c r="K24" i="11"/>
  <c r="K23" i="11"/>
  <c r="K22" i="11"/>
  <c r="K21" i="11"/>
  <c r="K20" i="11"/>
  <c r="K19" i="11"/>
  <c r="K18" i="11"/>
  <c r="K17" i="11"/>
  <c r="K16" i="11"/>
  <c r="K15" i="11"/>
  <c r="K14" i="11"/>
  <c r="K13" i="11"/>
  <c r="K12" i="11"/>
  <c r="K11" i="11"/>
  <c r="K10" i="11"/>
  <c r="K9" i="11"/>
  <c r="K8" i="11"/>
  <c r="K7" i="11"/>
  <c r="K6" i="11"/>
  <c r="K5" i="11"/>
  <c r="K4" i="11"/>
  <c r="K3" i="11"/>
  <c r="K2" i="11"/>
  <c r="K66" i="11" l="1"/>
  <c r="C67" i="11"/>
  <c r="K90" i="10" l="1"/>
  <c r="D90" i="10"/>
  <c r="C90" i="10"/>
  <c r="B90" i="10"/>
  <c r="K89" i="10"/>
  <c r="J89" i="10"/>
  <c r="I89" i="10"/>
  <c r="H89" i="10"/>
  <c r="G89" i="10"/>
  <c r="F89" i="10"/>
  <c r="E89" i="10"/>
  <c r="D89" i="10"/>
  <c r="C89" i="10"/>
  <c r="K88" i="10"/>
  <c r="J88" i="10"/>
  <c r="J90" i="10" s="1"/>
  <c r="I88" i="10"/>
  <c r="I90" i="10" s="1"/>
  <c r="H88" i="10"/>
  <c r="H90" i="10" s="1"/>
  <c r="G88" i="10"/>
  <c r="G90" i="10" s="1"/>
  <c r="G91" i="10" s="1"/>
  <c r="F88" i="10"/>
  <c r="F90" i="10" s="1"/>
  <c r="F91" i="10" s="1"/>
  <c r="E88" i="10"/>
  <c r="E90" i="10" s="1"/>
  <c r="E91" i="10" s="1"/>
  <c r="D88" i="10"/>
  <c r="C88" i="10"/>
  <c r="L78" i="10"/>
  <c r="L77" i="10"/>
  <c r="L76" i="10"/>
  <c r="L75" i="10"/>
  <c r="L74" i="10"/>
  <c r="L73" i="10"/>
  <c r="L72" i="10"/>
  <c r="L71" i="10"/>
  <c r="L70" i="10"/>
  <c r="L69" i="10"/>
  <c r="L68" i="10"/>
  <c r="L67" i="10"/>
  <c r="L66" i="10"/>
  <c r="L65" i="10"/>
  <c r="L64" i="10"/>
  <c r="L63" i="10"/>
  <c r="L62" i="10"/>
  <c r="L61" i="10"/>
  <c r="L60" i="10"/>
  <c r="L59" i="10"/>
  <c r="L58" i="10"/>
  <c r="L57" i="10"/>
  <c r="L56" i="10"/>
  <c r="L55" i="10"/>
  <c r="L54" i="10"/>
  <c r="L53" i="10"/>
  <c r="L52" i="10"/>
  <c r="L51" i="10"/>
  <c r="L50" i="10"/>
  <c r="L49" i="10"/>
  <c r="L48" i="10"/>
  <c r="L47" i="10"/>
  <c r="L46" i="10"/>
  <c r="L45" i="10"/>
  <c r="L44" i="10"/>
  <c r="L43" i="10"/>
  <c r="L42" i="10"/>
  <c r="L41" i="10"/>
  <c r="L40" i="10"/>
  <c r="L39" i="10"/>
  <c r="L38" i="10"/>
  <c r="L37" i="10"/>
  <c r="L36" i="10"/>
  <c r="L35" i="10"/>
  <c r="L34" i="10"/>
  <c r="L33" i="10"/>
  <c r="L32" i="10"/>
  <c r="L31" i="10"/>
  <c r="L30" i="10"/>
  <c r="L29" i="10"/>
  <c r="L28" i="10"/>
  <c r="L27" i="10"/>
  <c r="L26" i="10"/>
  <c r="L25" i="10"/>
  <c r="L24" i="10"/>
  <c r="L23" i="10"/>
  <c r="L22" i="10"/>
  <c r="L21" i="10"/>
  <c r="L20" i="10"/>
  <c r="L19" i="10"/>
  <c r="L18" i="10"/>
  <c r="L17" i="10"/>
  <c r="L16" i="10"/>
  <c r="L15" i="10"/>
  <c r="L14" i="10"/>
  <c r="L13" i="10"/>
  <c r="L12" i="10"/>
  <c r="L11" i="10"/>
  <c r="L10" i="10"/>
  <c r="L9" i="10"/>
  <c r="L8" i="10"/>
  <c r="L7" i="10"/>
  <c r="L6" i="10"/>
  <c r="L5" i="10"/>
  <c r="L4" i="10"/>
  <c r="L3" i="10"/>
  <c r="L2" i="10"/>
  <c r="L90" i="10" l="1"/>
  <c r="D91" i="10"/>
  <c r="C91" i="10"/>
  <c r="L91" i="9" l="1"/>
  <c r="M91" i="9" s="1"/>
  <c r="K91" i="9"/>
  <c r="J91" i="9"/>
  <c r="I91" i="9"/>
  <c r="D92" i="9" s="1"/>
  <c r="D91" i="9"/>
  <c r="C91" i="9"/>
  <c r="B91" i="9"/>
  <c r="L90" i="9"/>
  <c r="K90" i="9"/>
  <c r="J90" i="9"/>
  <c r="I90" i="9"/>
  <c r="H90" i="9"/>
  <c r="G90" i="9"/>
  <c r="F90" i="9"/>
  <c r="E90" i="9"/>
  <c r="D90" i="9"/>
  <c r="C90" i="9"/>
  <c r="L89" i="9"/>
  <c r="K89" i="9"/>
  <c r="J89" i="9"/>
  <c r="I89" i="9"/>
  <c r="H89" i="9"/>
  <c r="H91" i="9" s="1"/>
  <c r="H92" i="9" s="1"/>
  <c r="G89" i="9"/>
  <c r="G91" i="9" s="1"/>
  <c r="G92" i="9" s="1"/>
  <c r="F89" i="9"/>
  <c r="F91" i="9" s="1"/>
  <c r="F92" i="9" s="1"/>
  <c r="E89" i="9"/>
  <c r="E91" i="9" s="1"/>
  <c r="E92" i="9" s="1"/>
  <c r="D89" i="9"/>
  <c r="C89" i="9"/>
  <c r="M82" i="9"/>
  <c r="M81" i="9"/>
  <c r="M80" i="9"/>
  <c r="M79" i="9"/>
  <c r="M78" i="9"/>
  <c r="M77" i="9"/>
  <c r="M76" i="9"/>
  <c r="M75" i="9"/>
  <c r="M74" i="9"/>
  <c r="M73" i="9"/>
  <c r="M72" i="9"/>
  <c r="M71" i="9"/>
  <c r="M70" i="9"/>
  <c r="M69" i="9"/>
  <c r="M68" i="9"/>
  <c r="M67" i="9"/>
  <c r="M66" i="9"/>
  <c r="M65" i="9"/>
  <c r="M64" i="9"/>
  <c r="M63" i="9"/>
  <c r="M62" i="9"/>
  <c r="M61" i="9"/>
  <c r="M60" i="9"/>
  <c r="M59" i="9"/>
  <c r="M58" i="9"/>
  <c r="M57" i="9"/>
  <c r="M56" i="9"/>
  <c r="M55" i="9"/>
  <c r="M54" i="9"/>
  <c r="M53" i="9"/>
  <c r="M52" i="9"/>
  <c r="M51" i="9"/>
  <c r="M50" i="9"/>
  <c r="M49" i="9"/>
  <c r="M48" i="9"/>
  <c r="M47" i="9"/>
  <c r="M46" i="9"/>
  <c r="M45" i="9"/>
  <c r="M44" i="9"/>
  <c r="M43" i="9"/>
  <c r="M42" i="9"/>
  <c r="M41" i="9"/>
  <c r="M40" i="9"/>
  <c r="M39" i="9"/>
  <c r="M38" i="9"/>
  <c r="M37" i="9"/>
  <c r="M36" i="9"/>
  <c r="M35" i="9"/>
  <c r="M34" i="9"/>
  <c r="M33" i="9"/>
  <c r="M32" i="9"/>
  <c r="M31" i="9"/>
  <c r="M30" i="9"/>
  <c r="M29" i="9"/>
  <c r="M28" i="9"/>
  <c r="M27" i="9"/>
  <c r="M26" i="9"/>
  <c r="M25" i="9"/>
  <c r="M24" i="9"/>
  <c r="M23" i="9"/>
  <c r="M22" i="9"/>
  <c r="M21" i="9"/>
  <c r="M20" i="9"/>
  <c r="M19" i="9"/>
  <c r="M18" i="9"/>
  <c r="M17" i="9"/>
  <c r="M16" i="9"/>
  <c r="M15" i="9"/>
  <c r="M14" i="9"/>
  <c r="M13" i="9"/>
  <c r="M12" i="9"/>
  <c r="M11" i="9"/>
  <c r="M10" i="9"/>
  <c r="M9" i="9"/>
  <c r="M8" i="9"/>
  <c r="M7" i="9"/>
  <c r="M6" i="9"/>
  <c r="M5" i="9"/>
  <c r="M4" i="9"/>
  <c r="M3" i="9"/>
  <c r="M2" i="9"/>
  <c r="C92" i="9" l="1"/>
  <c r="K93" i="8" l="1"/>
  <c r="J93" i="8"/>
  <c r="F93" i="8"/>
  <c r="E93" i="8"/>
  <c r="D93" i="8"/>
  <c r="C93" i="8"/>
  <c r="B93" i="8"/>
  <c r="L92" i="8"/>
  <c r="K92" i="8"/>
  <c r="J92" i="8"/>
  <c r="I92" i="8"/>
  <c r="H92" i="8"/>
  <c r="G92" i="8"/>
  <c r="F92" i="8"/>
  <c r="E92" i="8"/>
  <c r="D92" i="8"/>
  <c r="C92" i="8"/>
  <c r="L91" i="8"/>
  <c r="L93" i="8" s="1"/>
  <c r="K91" i="8"/>
  <c r="J91" i="8"/>
  <c r="I91" i="8"/>
  <c r="I93" i="8" s="1"/>
  <c r="H91" i="8"/>
  <c r="H93" i="8" s="1"/>
  <c r="H94" i="8" s="1"/>
  <c r="G91" i="8"/>
  <c r="G93" i="8" s="1"/>
  <c r="G94" i="8" s="1"/>
  <c r="F91" i="8"/>
  <c r="E91" i="8"/>
  <c r="D91" i="8"/>
  <c r="C91" i="8"/>
  <c r="M85" i="8"/>
  <c r="M84" i="8"/>
  <c r="M83" i="8"/>
  <c r="M82" i="8"/>
  <c r="M81" i="8"/>
  <c r="M80" i="8"/>
  <c r="M79" i="8"/>
  <c r="M78" i="8"/>
  <c r="M77" i="8"/>
  <c r="M76" i="8"/>
  <c r="M75" i="8"/>
  <c r="M74" i="8"/>
  <c r="M73" i="8"/>
  <c r="M72" i="8"/>
  <c r="M71" i="8"/>
  <c r="M70" i="8"/>
  <c r="M69" i="8"/>
  <c r="M68" i="8"/>
  <c r="M67" i="8"/>
  <c r="M66" i="8"/>
  <c r="M65" i="8"/>
  <c r="M64" i="8"/>
  <c r="M63" i="8"/>
  <c r="M62" i="8"/>
  <c r="M61" i="8"/>
  <c r="M60" i="8"/>
  <c r="M59" i="8"/>
  <c r="M58" i="8"/>
  <c r="M57" i="8"/>
  <c r="M56" i="8"/>
  <c r="M55" i="8"/>
  <c r="M54" i="8"/>
  <c r="M53" i="8"/>
  <c r="M52" i="8"/>
  <c r="M51" i="8"/>
  <c r="M50" i="8"/>
  <c r="M49" i="8"/>
  <c r="M48" i="8"/>
  <c r="M47" i="8"/>
  <c r="M46" i="8"/>
  <c r="M45" i="8"/>
  <c r="M44" i="8"/>
  <c r="M43" i="8"/>
  <c r="M42" i="8"/>
  <c r="M41" i="8"/>
  <c r="M40" i="8"/>
  <c r="M39" i="8"/>
  <c r="M38" i="8"/>
  <c r="M37" i="8"/>
  <c r="M36" i="8"/>
  <c r="M35" i="8"/>
  <c r="M34" i="8"/>
  <c r="M33" i="8"/>
  <c r="M32" i="8"/>
  <c r="M31" i="8"/>
  <c r="M30" i="8"/>
  <c r="M29" i="8"/>
  <c r="M28" i="8"/>
  <c r="M27" i="8"/>
  <c r="M26" i="8"/>
  <c r="M25" i="8"/>
  <c r="M24" i="8"/>
  <c r="M23" i="8"/>
  <c r="M22" i="8"/>
  <c r="M21" i="8"/>
  <c r="M20" i="8"/>
  <c r="M19" i="8"/>
  <c r="M18" i="8"/>
  <c r="M17" i="8"/>
  <c r="M16" i="8"/>
  <c r="M15" i="8"/>
  <c r="M14" i="8"/>
  <c r="M13" i="8"/>
  <c r="M12" i="8"/>
  <c r="M11" i="8"/>
  <c r="M10" i="8"/>
  <c r="M9" i="8"/>
  <c r="M8" i="8"/>
  <c r="M7" i="8"/>
  <c r="M6" i="8"/>
  <c r="M5" i="8"/>
  <c r="M4" i="8"/>
  <c r="M3" i="8"/>
  <c r="M2" i="8"/>
  <c r="M93" i="8" l="1"/>
  <c r="F94" i="8"/>
  <c r="E94" i="8"/>
  <c r="D94" i="8"/>
  <c r="C94" i="8"/>
  <c r="G86" i="7" l="1"/>
  <c r="B86" i="7"/>
  <c r="K85" i="7"/>
  <c r="J85" i="7"/>
  <c r="I85" i="7"/>
  <c r="H85" i="7"/>
  <c r="G85" i="7"/>
  <c r="F85" i="7"/>
  <c r="E85" i="7"/>
  <c r="D85" i="7"/>
  <c r="C85" i="7"/>
  <c r="K84" i="7"/>
  <c r="K86" i="7" s="1"/>
  <c r="J84" i="7"/>
  <c r="J86" i="7" s="1"/>
  <c r="I84" i="7"/>
  <c r="I86" i="7" s="1"/>
  <c r="H84" i="7"/>
  <c r="H86" i="7" s="1"/>
  <c r="G84" i="7"/>
  <c r="F84" i="7"/>
  <c r="F86" i="7" s="1"/>
  <c r="F87" i="7" s="1"/>
  <c r="E84" i="7"/>
  <c r="E86" i="7" s="1"/>
  <c r="D84" i="7"/>
  <c r="D86" i="7" s="1"/>
  <c r="C84" i="7"/>
  <c r="C86" i="7" s="1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9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3" i="7"/>
  <c r="L12" i="7"/>
  <c r="L11" i="7"/>
  <c r="L10" i="7"/>
  <c r="L9" i="7"/>
  <c r="L8" i="7"/>
  <c r="L7" i="7"/>
  <c r="L6" i="7"/>
  <c r="L5" i="7"/>
  <c r="L4" i="7"/>
  <c r="L3" i="7"/>
  <c r="L2" i="7"/>
  <c r="L86" i="7" l="1"/>
  <c r="G87" i="7"/>
  <c r="C87" i="7"/>
  <c r="D87" i="7"/>
  <c r="E87" i="7"/>
  <c r="C92" i="6" l="1"/>
  <c r="B92" i="6"/>
  <c r="J91" i="6"/>
  <c r="I91" i="6"/>
  <c r="H91" i="6"/>
  <c r="G91" i="6"/>
  <c r="F91" i="6"/>
  <c r="E91" i="6"/>
  <c r="D91" i="6"/>
  <c r="C91" i="6"/>
  <c r="J90" i="6"/>
  <c r="J92" i="6" s="1"/>
  <c r="I90" i="6"/>
  <c r="I92" i="6" s="1"/>
  <c r="H90" i="6"/>
  <c r="H92" i="6" s="1"/>
  <c r="G90" i="6"/>
  <c r="G92" i="6" s="1"/>
  <c r="F90" i="6"/>
  <c r="F92" i="6" s="1"/>
  <c r="F93" i="6" s="1"/>
  <c r="E90" i="6"/>
  <c r="E92" i="6" s="1"/>
  <c r="D90" i="6"/>
  <c r="D92" i="6" s="1"/>
  <c r="C90" i="6"/>
  <c r="K84" i="6"/>
  <c r="K83" i="6"/>
  <c r="K82" i="6"/>
  <c r="K81" i="6"/>
  <c r="K80" i="6"/>
  <c r="K79" i="6"/>
  <c r="K78" i="6"/>
  <c r="K77" i="6"/>
  <c r="K76" i="6"/>
  <c r="K75" i="6"/>
  <c r="K74" i="6"/>
  <c r="K73" i="6"/>
  <c r="K72" i="6"/>
  <c r="K71" i="6"/>
  <c r="K70" i="6"/>
  <c r="K69" i="6"/>
  <c r="K68" i="6"/>
  <c r="K67" i="6"/>
  <c r="K66" i="6"/>
  <c r="K65" i="6"/>
  <c r="K64" i="6"/>
  <c r="K63" i="6"/>
  <c r="K62" i="6"/>
  <c r="K61" i="6"/>
  <c r="K60" i="6"/>
  <c r="K59" i="6"/>
  <c r="K58" i="6"/>
  <c r="K57" i="6"/>
  <c r="K56" i="6"/>
  <c r="K55" i="6"/>
  <c r="K54" i="6"/>
  <c r="K53" i="6"/>
  <c r="K52" i="6"/>
  <c r="K51" i="6"/>
  <c r="K50" i="6"/>
  <c r="K49" i="6"/>
  <c r="K48" i="6"/>
  <c r="K47" i="6"/>
  <c r="K46" i="6"/>
  <c r="K45" i="6"/>
  <c r="K44" i="6"/>
  <c r="K43" i="6"/>
  <c r="K42" i="6"/>
  <c r="K41" i="6"/>
  <c r="K40" i="6"/>
  <c r="K39" i="6"/>
  <c r="K38" i="6"/>
  <c r="K37" i="6"/>
  <c r="K36" i="6"/>
  <c r="K35" i="6"/>
  <c r="K34" i="6"/>
  <c r="K33" i="6"/>
  <c r="K32" i="6"/>
  <c r="K31" i="6"/>
  <c r="K30" i="6"/>
  <c r="K29" i="6"/>
  <c r="K28" i="6"/>
  <c r="K27" i="6"/>
  <c r="K26" i="6"/>
  <c r="K25" i="6"/>
  <c r="K24" i="6"/>
  <c r="K23" i="6"/>
  <c r="K22" i="6"/>
  <c r="K21" i="6"/>
  <c r="K20" i="6"/>
  <c r="K19" i="6"/>
  <c r="K18" i="6"/>
  <c r="K17" i="6"/>
  <c r="K16" i="6"/>
  <c r="K15" i="6"/>
  <c r="K14" i="6"/>
  <c r="K13" i="6"/>
  <c r="K12" i="6"/>
  <c r="K11" i="6"/>
  <c r="K10" i="6"/>
  <c r="K9" i="6"/>
  <c r="K8" i="6"/>
  <c r="K7" i="6"/>
  <c r="K6" i="6"/>
  <c r="K5" i="6"/>
  <c r="K4" i="6"/>
  <c r="K3" i="6"/>
  <c r="K2" i="6"/>
  <c r="K92" i="6" l="1"/>
  <c r="C93" i="6"/>
  <c r="D93" i="6"/>
  <c r="E93" i="6"/>
  <c r="D99" i="5" l="1"/>
  <c r="K98" i="5"/>
  <c r="J98" i="5"/>
  <c r="I98" i="5"/>
  <c r="E99" i="5" s="1"/>
  <c r="E98" i="5"/>
  <c r="D98" i="5"/>
  <c r="C98" i="5"/>
  <c r="C99" i="5" s="1"/>
  <c r="B98" i="5"/>
  <c r="L97" i="5"/>
  <c r="K97" i="5"/>
  <c r="J97" i="5"/>
  <c r="I97" i="5"/>
  <c r="H97" i="5"/>
  <c r="G97" i="5"/>
  <c r="F97" i="5"/>
  <c r="E97" i="5"/>
  <c r="D97" i="5"/>
  <c r="C97" i="5"/>
  <c r="L96" i="5"/>
  <c r="L98" i="5" s="1"/>
  <c r="M98" i="5" s="1"/>
  <c r="K96" i="5"/>
  <c r="J96" i="5"/>
  <c r="I96" i="5"/>
  <c r="H96" i="5"/>
  <c r="H98" i="5" s="1"/>
  <c r="H99" i="5" s="1"/>
  <c r="G96" i="5"/>
  <c r="G98" i="5" s="1"/>
  <c r="G99" i="5" s="1"/>
  <c r="F96" i="5"/>
  <c r="F98" i="5" s="1"/>
  <c r="F99" i="5" s="1"/>
  <c r="E96" i="5"/>
  <c r="D96" i="5"/>
  <c r="C96" i="5"/>
  <c r="M85" i="5"/>
  <c r="M84" i="5"/>
  <c r="M83" i="5"/>
  <c r="M82" i="5"/>
  <c r="M81" i="5"/>
  <c r="M80" i="5"/>
  <c r="M79" i="5"/>
  <c r="M78" i="5"/>
  <c r="M77" i="5"/>
  <c r="M76" i="5"/>
  <c r="M75" i="5"/>
  <c r="M74" i="5"/>
  <c r="M73" i="5"/>
  <c r="M72" i="5"/>
  <c r="M71" i="5"/>
  <c r="M70" i="5"/>
  <c r="M69" i="5"/>
  <c r="M68" i="5"/>
  <c r="M67" i="5"/>
  <c r="M66" i="5"/>
  <c r="M65" i="5"/>
  <c r="M64" i="5"/>
  <c r="M63" i="5"/>
  <c r="M62" i="5"/>
  <c r="M61" i="5"/>
  <c r="M60" i="5"/>
  <c r="M59" i="5"/>
  <c r="M58" i="5"/>
  <c r="M57" i="5"/>
  <c r="M56" i="5"/>
  <c r="M55" i="5"/>
  <c r="M54" i="5"/>
  <c r="M53" i="5"/>
  <c r="M52" i="5"/>
  <c r="M51" i="5"/>
  <c r="M50" i="5"/>
  <c r="M49" i="5"/>
  <c r="M48" i="5"/>
  <c r="M47" i="5"/>
  <c r="M46" i="5"/>
  <c r="M45" i="5"/>
  <c r="M44" i="5"/>
  <c r="M43" i="5"/>
  <c r="M42" i="5"/>
  <c r="M41" i="5"/>
  <c r="M40" i="5"/>
  <c r="M39" i="5"/>
  <c r="M38" i="5"/>
  <c r="M37" i="5"/>
  <c r="M36" i="5"/>
  <c r="M35" i="5"/>
  <c r="M34" i="5"/>
  <c r="M33" i="5"/>
  <c r="M32" i="5"/>
  <c r="M31" i="5"/>
  <c r="M30" i="5"/>
  <c r="M29" i="5"/>
  <c r="M28" i="5"/>
  <c r="M27" i="5"/>
  <c r="M26" i="5"/>
  <c r="M25" i="5"/>
  <c r="M24" i="5"/>
  <c r="M23" i="5"/>
  <c r="M22" i="5"/>
  <c r="M21" i="5"/>
  <c r="M20" i="5"/>
  <c r="M19" i="5"/>
  <c r="M18" i="5"/>
  <c r="M17" i="5"/>
  <c r="M16" i="5"/>
  <c r="M15" i="5"/>
  <c r="M14" i="5"/>
  <c r="M13" i="5"/>
  <c r="M12" i="5"/>
  <c r="M11" i="5"/>
  <c r="M10" i="5"/>
  <c r="M9" i="5"/>
  <c r="M8" i="5"/>
  <c r="M7" i="5"/>
  <c r="M6" i="5"/>
  <c r="M5" i="5"/>
  <c r="M4" i="5"/>
  <c r="M3" i="5"/>
  <c r="M2" i="5"/>
  <c r="K93" i="4" l="1"/>
  <c r="H93" i="4"/>
  <c r="G93" i="4"/>
  <c r="F93" i="4"/>
  <c r="B93" i="4"/>
  <c r="L92" i="4"/>
  <c r="L93" i="4" s="1"/>
  <c r="K92" i="4"/>
  <c r="J92" i="4"/>
  <c r="I92" i="4"/>
  <c r="I93" i="4" s="1"/>
  <c r="H92" i="4"/>
  <c r="G92" i="4"/>
  <c r="F92" i="4"/>
  <c r="E92" i="4"/>
  <c r="D92" i="4"/>
  <c r="C92" i="4"/>
  <c r="L91" i="4"/>
  <c r="K91" i="4"/>
  <c r="J91" i="4"/>
  <c r="J93" i="4" s="1"/>
  <c r="I91" i="4"/>
  <c r="H91" i="4"/>
  <c r="G91" i="4"/>
  <c r="F91" i="4"/>
  <c r="E91" i="4"/>
  <c r="E93" i="4" s="1"/>
  <c r="E94" i="4" s="1"/>
  <c r="D91" i="4"/>
  <c r="D93" i="4" s="1"/>
  <c r="D94" i="4" s="1"/>
  <c r="C91" i="4"/>
  <c r="C93" i="4" s="1"/>
  <c r="C94" i="4" s="1"/>
  <c r="M84" i="4"/>
  <c r="M83" i="4"/>
  <c r="M82" i="4"/>
  <c r="M81" i="4"/>
  <c r="M80" i="4"/>
  <c r="M79" i="4"/>
  <c r="M78" i="4"/>
  <c r="M77" i="4"/>
  <c r="M76" i="4"/>
  <c r="M75" i="4"/>
  <c r="M74" i="4"/>
  <c r="M73" i="4"/>
  <c r="M72" i="4"/>
  <c r="M71" i="4"/>
  <c r="M70" i="4"/>
  <c r="M69" i="4"/>
  <c r="M68" i="4"/>
  <c r="M67" i="4"/>
  <c r="M66" i="4"/>
  <c r="M65" i="4"/>
  <c r="M64" i="4"/>
  <c r="M63" i="4"/>
  <c r="M62" i="4"/>
  <c r="M61" i="4"/>
  <c r="M60" i="4"/>
  <c r="M59" i="4"/>
  <c r="M58" i="4"/>
  <c r="M57" i="4"/>
  <c r="M56" i="4"/>
  <c r="M55" i="4"/>
  <c r="M54" i="4"/>
  <c r="M53" i="4"/>
  <c r="M52" i="4"/>
  <c r="M51" i="4"/>
  <c r="M50" i="4"/>
  <c r="M49" i="4"/>
  <c r="M48" i="4"/>
  <c r="M47" i="4"/>
  <c r="M46" i="4"/>
  <c r="M45" i="4"/>
  <c r="M44" i="4"/>
  <c r="M43" i="4"/>
  <c r="M42" i="4"/>
  <c r="M41" i="4"/>
  <c r="M40" i="4"/>
  <c r="M39" i="4"/>
  <c r="M38" i="4"/>
  <c r="M37" i="4"/>
  <c r="M36" i="4"/>
  <c r="M35" i="4"/>
  <c r="M34" i="4"/>
  <c r="M33" i="4"/>
  <c r="M32" i="4"/>
  <c r="M31" i="4"/>
  <c r="M30" i="4"/>
  <c r="M29" i="4"/>
  <c r="M28" i="4"/>
  <c r="M27" i="4"/>
  <c r="M26" i="4"/>
  <c r="M25" i="4"/>
  <c r="M24" i="4"/>
  <c r="M23" i="4"/>
  <c r="M22" i="4"/>
  <c r="M21" i="4"/>
  <c r="M20" i="4"/>
  <c r="M19" i="4"/>
  <c r="M18" i="4"/>
  <c r="M17" i="4"/>
  <c r="M16" i="4"/>
  <c r="M15" i="4"/>
  <c r="M14" i="4"/>
  <c r="M13" i="4"/>
  <c r="M12" i="4"/>
  <c r="M11" i="4"/>
  <c r="M10" i="4"/>
  <c r="M9" i="4"/>
  <c r="M8" i="4"/>
  <c r="M7" i="4"/>
  <c r="M6" i="4"/>
  <c r="M5" i="4"/>
  <c r="M4" i="4"/>
  <c r="M3" i="4"/>
  <c r="M2" i="4"/>
  <c r="H94" i="4" l="1"/>
  <c r="G94" i="4"/>
  <c r="M93" i="4"/>
  <c r="F94" i="4"/>
  <c r="D82" i="3" l="1"/>
  <c r="K81" i="3"/>
  <c r="J81" i="3"/>
  <c r="I81" i="3"/>
  <c r="E82" i="3" s="1"/>
  <c r="E81" i="3"/>
  <c r="D81" i="3"/>
  <c r="C81" i="3"/>
  <c r="C82" i="3" s="1"/>
  <c r="B81" i="3"/>
  <c r="L80" i="3"/>
  <c r="K80" i="3"/>
  <c r="J80" i="3"/>
  <c r="I80" i="3"/>
  <c r="H80" i="3"/>
  <c r="G80" i="3"/>
  <c r="F80" i="3"/>
  <c r="E80" i="3"/>
  <c r="D80" i="3"/>
  <c r="C80" i="3"/>
  <c r="L79" i="3"/>
  <c r="L81" i="3" s="1"/>
  <c r="K79" i="3"/>
  <c r="J79" i="3"/>
  <c r="I79" i="3"/>
  <c r="H79" i="3"/>
  <c r="H81" i="3" s="1"/>
  <c r="H82" i="3" s="1"/>
  <c r="G79" i="3"/>
  <c r="G81" i="3" s="1"/>
  <c r="G82" i="3" s="1"/>
  <c r="F79" i="3"/>
  <c r="F81" i="3" s="1"/>
  <c r="F82" i="3" s="1"/>
  <c r="E79" i="3"/>
  <c r="D79" i="3"/>
  <c r="C79" i="3"/>
  <c r="M73" i="3"/>
  <c r="M72" i="3"/>
  <c r="M71" i="3"/>
  <c r="M70" i="3"/>
  <c r="M69" i="3"/>
  <c r="M68" i="3"/>
  <c r="M67" i="3"/>
  <c r="M66" i="3"/>
  <c r="M65" i="3"/>
  <c r="M64" i="3"/>
  <c r="M63" i="3"/>
  <c r="M62" i="3"/>
  <c r="M61" i="3"/>
  <c r="M60" i="3"/>
  <c r="M59" i="3"/>
  <c r="M58" i="3"/>
  <c r="M57" i="3"/>
  <c r="M56" i="3"/>
  <c r="M55" i="3"/>
  <c r="M54" i="3"/>
  <c r="M53" i="3"/>
  <c r="M52" i="3"/>
  <c r="M51" i="3"/>
  <c r="M50" i="3"/>
  <c r="M49" i="3"/>
  <c r="M48" i="3"/>
  <c r="M47" i="3"/>
  <c r="M46" i="3"/>
  <c r="M45" i="3"/>
  <c r="M44" i="3"/>
  <c r="M43" i="3"/>
  <c r="M42" i="3"/>
  <c r="M41" i="3"/>
  <c r="M40" i="3"/>
  <c r="M39" i="3"/>
  <c r="M38" i="3"/>
  <c r="M37" i="3"/>
  <c r="M36" i="3"/>
  <c r="M35" i="3"/>
  <c r="M34" i="3"/>
  <c r="M33" i="3"/>
  <c r="M32" i="3"/>
  <c r="M31" i="3"/>
  <c r="M30" i="3"/>
  <c r="M29" i="3"/>
  <c r="M28" i="3"/>
  <c r="M27" i="3"/>
  <c r="M26" i="3"/>
  <c r="M25" i="3"/>
  <c r="M24" i="3"/>
  <c r="M23" i="3"/>
  <c r="M22" i="3"/>
  <c r="M21" i="3"/>
  <c r="M20" i="3"/>
  <c r="M19" i="3"/>
  <c r="M18" i="3"/>
  <c r="M17" i="3"/>
  <c r="M16" i="3"/>
  <c r="M15" i="3"/>
  <c r="M14" i="3"/>
  <c r="M13" i="3"/>
  <c r="M12" i="3"/>
  <c r="M11" i="3"/>
  <c r="M10" i="3"/>
  <c r="M9" i="3"/>
  <c r="M8" i="3"/>
  <c r="M7" i="3"/>
  <c r="M6" i="3"/>
  <c r="M5" i="3"/>
  <c r="M4" i="3"/>
  <c r="M3" i="3"/>
  <c r="M2" i="3"/>
  <c r="M81" i="3" l="1"/>
  <c r="L94" i="2" l="1"/>
  <c r="K94" i="2"/>
  <c r="J94" i="2"/>
  <c r="B94" i="2"/>
  <c r="L93" i="2"/>
  <c r="K93" i="2"/>
  <c r="J93" i="2"/>
  <c r="H93" i="2"/>
  <c r="G93" i="2"/>
  <c r="F93" i="2"/>
  <c r="F94" i="2" s="1"/>
  <c r="E93" i="2"/>
  <c r="E94" i="2" s="1"/>
  <c r="D93" i="2"/>
  <c r="C93" i="2"/>
  <c r="L92" i="2"/>
  <c r="K92" i="2"/>
  <c r="J92" i="2"/>
  <c r="H92" i="2"/>
  <c r="H94" i="2" s="1"/>
  <c r="G92" i="2"/>
  <c r="G94" i="2" s="1"/>
  <c r="F92" i="2"/>
  <c r="E92" i="2"/>
  <c r="D92" i="2"/>
  <c r="D94" i="2" s="1"/>
  <c r="C92" i="2"/>
  <c r="C94" i="2" s="1"/>
  <c r="I90" i="2"/>
  <c r="I93" i="2" s="1"/>
  <c r="I89" i="2"/>
  <c r="I88" i="2"/>
  <c r="I87" i="2"/>
  <c r="I86" i="2"/>
  <c r="M86" i="2" s="1"/>
  <c r="I85" i="2"/>
  <c r="M85" i="2" s="1"/>
  <c r="I84" i="2"/>
  <c r="M84" i="2" s="1"/>
  <c r="I83" i="2"/>
  <c r="M83" i="2" s="1"/>
  <c r="M82" i="2"/>
  <c r="I82" i="2"/>
  <c r="M81" i="2"/>
  <c r="I81" i="2"/>
  <c r="I80" i="2"/>
  <c r="M80" i="2" s="1"/>
  <c r="I79" i="2"/>
  <c r="M79" i="2" s="1"/>
  <c r="I78" i="2"/>
  <c r="M78" i="2" s="1"/>
  <c r="I77" i="2"/>
  <c r="M77" i="2" s="1"/>
  <c r="M76" i="2"/>
  <c r="I76" i="2"/>
  <c r="M75" i="2"/>
  <c r="I75" i="2"/>
  <c r="I74" i="2"/>
  <c r="M74" i="2" s="1"/>
  <c r="I73" i="2"/>
  <c r="M73" i="2" s="1"/>
  <c r="I72" i="2"/>
  <c r="M72" i="2" s="1"/>
  <c r="I71" i="2"/>
  <c r="M71" i="2" s="1"/>
  <c r="M70" i="2"/>
  <c r="I70" i="2"/>
  <c r="M69" i="2"/>
  <c r="I69" i="2"/>
  <c r="I68" i="2"/>
  <c r="M68" i="2" s="1"/>
  <c r="I67" i="2"/>
  <c r="M67" i="2" s="1"/>
  <c r="I66" i="2"/>
  <c r="M66" i="2" s="1"/>
  <c r="I65" i="2"/>
  <c r="M65" i="2" s="1"/>
  <c r="M64" i="2"/>
  <c r="I64" i="2"/>
  <c r="M63" i="2"/>
  <c r="I63" i="2"/>
  <c r="I62" i="2"/>
  <c r="M62" i="2" s="1"/>
  <c r="I61" i="2"/>
  <c r="M61" i="2" s="1"/>
  <c r="I60" i="2"/>
  <c r="M60" i="2" s="1"/>
  <c r="I59" i="2"/>
  <c r="M59" i="2" s="1"/>
  <c r="M58" i="2"/>
  <c r="I58" i="2"/>
  <c r="M57" i="2"/>
  <c r="I57" i="2"/>
  <c r="I56" i="2"/>
  <c r="M56" i="2" s="1"/>
  <c r="I55" i="2"/>
  <c r="M55" i="2" s="1"/>
  <c r="I54" i="2"/>
  <c r="M54" i="2" s="1"/>
  <c r="I53" i="2"/>
  <c r="M53" i="2" s="1"/>
  <c r="M52" i="2"/>
  <c r="I52" i="2"/>
  <c r="M51" i="2"/>
  <c r="I51" i="2"/>
  <c r="I50" i="2"/>
  <c r="M50" i="2" s="1"/>
  <c r="I49" i="2"/>
  <c r="M49" i="2" s="1"/>
  <c r="I48" i="2"/>
  <c r="M48" i="2" s="1"/>
  <c r="I47" i="2"/>
  <c r="M47" i="2" s="1"/>
  <c r="M46" i="2"/>
  <c r="I46" i="2"/>
  <c r="M45" i="2"/>
  <c r="I45" i="2"/>
  <c r="I44" i="2"/>
  <c r="M44" i="2" s="1"/>
  <c r="I43" i="2"/>
  <c r="M43" i="2" s="1"/>
  <c r="I42" i="2"/>
  <c r="M42" i="2" s="1"/>
  <c r="I41" i="2"/>
  <c r="M41" i="2" s="1"/>
  <c r="M40" i="2"/>
  <c r="I40" i="2"/>
  <c r="M39" i="2"/>
  <c r="I39" i="2"/>
  <c r="I38" i="2"/>
  <c r="M38" i="2" s="1"/>
  <c r="I37" i="2"/>
  <c r="M37" i="2" s="1"/>
  <c r="I36" i="2"/>
  <c r="M36" i="2" s="1"/>
  <c r="I35" i="2"/>
  <c r="M35" i="2" s="1"/>
  <c r="M34" i="2"/>
  <c r="I34" i="2"/>
  <c r="M33" i="2"/>
  <c r="I33" i="2"/>
  <c r="I32" i="2"/>
  <c r="M32" i="2" s="1"/>
  <c r="I31" i="2"/>
  <c r="M31" i="2" s="1"/>
  <c r="I30" i="2"/>
  <c r="M30" i="2" s="1"/>
  <c r="I29" i="2"/>
  <c r="M29" i="2" s="1"/>
  <c r="M28" i="2"/>
  <c r="I28" i="2"/>
  <c r="M27" i="2"/>
  <c r="I27" i="2"/>
  <c r="I26" i="2"/>
  <c r="M26" i="2" s="1"/>
  <c r="I25" i="2"/>
  <c r="M25" i="2" s="1"/>
  <c r="I24" i="2"/>
  <c r="M24" i="2" s="1"/>
  <c r="I23" i="2"/>
  <c r="M23" i="2" s="1"/>
  <c r="M22" i="2"/>
  <c r="I22" i="2"/>
  <c r="M21" i="2"/>
  <c r="I21" i="2"/>
  <c r="I20" i="2"/>
  <c r="M20" i="2" s="1"/>
  <c r="I19" i="2"/>
  <c r="M19" i="2" s="1"/>
  <c r="I18" i="2"/>
  <c r="M18" i="2" s="1"/>
  <c r="I17" i="2"/>
  <c r="M17" i="2" s="1"/>
  <c r="M16" i="2"/>
  <c r="I16" i="2"/>
  <c r="M15" i="2"/>
  <c r="I15" i="2"/>
  <c r="I14" i="2"/>
  <c r="M14" i="2" s="1"/>
  <c r="I13" i="2"/>
  <c r="M13" i="2" s="1"/>
  <c r="I12" i="2"/>
  <c r="M12" i="2" s="1"/>
  <c r="I11" i="2"/>
  <c r="M11" i="2" s="1"/>
  <c r="M10" i="2"/>
  <c r="I10" i="2"/>
  <c r="M9" i="2"/>
  <c r="I9" i="2"/>
  <c r="I8" i="2"/>
  <c r="M8" i="2" s="1"/>
  <c r="I7" i="2"/>
  <c r="M7" i="2" s="1"/>
  <c r="I6" i="2"/>
  <c r="M6" i="2" s="1"/>
  <c r="I5" i="2"/>
  <c r="M5" i="2" s="1"/>
  <c r="M4" i="2"/>
  <c r="I4" i="2"/>
  <c r="M3" i="2"/>
  <c r="I3" i="2"/>
  <c r="I2" i="2"/>
  <c r="M2" i="2" s="1"/>
  <c r="I92" i="2" l="1"/>
  <c r="I94" i="2" s="1"/>
  <c r="M94" i="2" s="1"/>
  <c r="G95" i="2" l="1"/>
  <c r="E95" i="2"/>
  <c r="H95" i="2"/>
  <c r="D95" i="2"/>
  <c r="C95" i="2"/>
  <c r="F95" i="2"/>
</calcChain>
</file>

<file path=xl/sharedStrings.xml><?xml version="1.0" encoding="utf-8"?>
<sst xmlns="http://schemas.openxmlformats.org/spreadsheetml/2006/main" count="9164" uniqueCount="7489">
  <si>
    <t>POLL NUMBER / NAME</t>
  </si>
  <si>
    <t>NAMES
ON LIST</t>
  </si>
  <si>
    <t>KATE
ANDREWS
NDP</t>
  </si>
  <si>
    <t>LANA
BENTLEY
AP</t>
  </si>
  <si>
    <t>AMANDA
BISHOP
GPA</t>
  </si>
  <si>
    <t>LORISSA
GOOD
LIB</t>
  </si>
  <si>
    <t>PATRICK
REILLY
AIP</t>
  </si>
  <si>
    <t>TYLER
SHANDRO
UCP</t>
  </si>
  <si>
    <t>VALID</t>
  </si>
  <si>
    <t>S</t>
  </si>
  <si>
    <t>D</t>
  </si>
  <si>
    <t>R</t>
  </si>
  <si>
    <t>VOTER
TURNOUT</t>
  </si>
  <si>
    <t>1 - CANYON ESTATES SOUTH</t>
  </si>
  <si>
    <t>2 - CANTRELL</t>
  </si>
  <si>
    <t>3 - CANYON CREEK ESTATES</t>
  </si>
  <si>
    <t>4 - CANIFF</t>
  </si>
  <si>
    <t>5 - CANTREE</t>
  </si>
  <si>
    <t>6 - CANTERBURY</t>
  </si>
  <si>
    <t>7 - CANNELL</t>
  </si>
  <si>
    <t>8 - CANYON ESTATES CENTRAL</t>
  </si>
  <si>
    <t>9 - ROBERT WARREN</t>
  </si>
  <si>
    <t>10 - CANAVERAL</t>
  </si>
  <si>
    <t>11 - CANFIELD</t>
  </si>
  <si>
    <t>12 - CANFORD</t>
  </si>
  <si>
    <t>13 - CANYON ESTATES NORTH</t>
  </si>
  <si>
    <t>14 - SOUTHDALE</t>
  </si>
  <si>
    <t>15 - SOUTHWOOD SW</t>
  </si>
  <si>
    <t>16 - SABRINA</t>
  </si>
  <si>
    <t>17 - SHAMROCK</t>
  </si>
  <si>
    <t>18 - SOUTHWOOD SE</t>
  </si>
  <si>
    <t>19 - WILLOWRIDGE</t>
  </si>
  <si>
    <t>20 - WILDERNESS</t>
  </si>
  <si>
    <t>21 - WILLINGDON</t>
  </si>
  <si>
    <t>22 - MAPLEGLADE</t>
  </si>
  <si>
    <t>23 - MAPLERIDGE</t>
  </si>
  <si>
    <t>24 - MAPLEBEND</t>
  </si>
  <si>
    <t>25 - WILLOWISP</t>
  </si>
  <si>
    <t>26 - WILLOW PARK GREEN</t>
  </si>
  <si>
    <t>27 - WINTERBOURNE</t>
  </si>
  <si>
    <t>28 - WARREN</t>
  </si>
  <si>
    <t>29 - WAPITI</t>
  </si>
  <si>
    <t>30 - SYLVESTER</t>
  </si>
  <si>
    <t>31 - SACKVILLE</t>
  </si>
  <si>
    <t>32 - SYDNEY</t>
  </si>
  <si>
    <t>33 - SEYMOUR</t>
  </si>
  <si>
    <t>34 - WILDE</t>
  </si>
  <si>
    <t>35 - WOODLAND</t>
  </si>
  <si>
    <t>36 - MAPLETON</t>
  </si>
  <si>
    <t>37 - ARCHWOOD</t>
  </si>
  <si>
    <t>38 - ALBERNI</t>
  </si>
  <si>
    <t>39 - ASTORIA</t>
  </si>
  <si>
    <t>40 - WYLDEWOOD ESTATES</t>
  </si>
  <si>
    <t>41 - PINNACLE</t>
  </si>
  <si>
    <t>42 - HADDON ROAD SOUTH</t>
  </si>
  <si>
    <t>43 - HAVENHURST</t>
  </si>
  <si>
    <t>44 - SPRINGWOOD</t>
  </si>
  <si>
    <t>45 - HAYSBORO SOUTH</t>
  </si>
  <si>
    <t>46 - HAYSBORO WEST</t>
  </si>
  <si>
    <t>47 - HAYSBORO NORTH WEST</t>
  </si>
  <si>
    <t>48 - HAYSBORO NORTH</t>
  </si>
  <si>
    <t>49 - HAYSBORO CENTRE</t>
  </si>
  <si>
    <t>50 - HAYS DRIVE</t>
  </si>
  <si>
    <t>51 - HADDON ROAD EAST</t>
  </si>
  <si>
    <t>52 - LONDON ONE</t>
  </si>
  <si>
    <t>53 - BONAVENTURE ESTATES</t>
  </si>
  <si>
    <t>54 - ADAMS</t>
  </si>
  <si>
    <t>55 - ALCOTT</t>
  </si>
  <si>
    <t>56 - ARMSTRONG</t>
  </si>
  <si>
    <t>57 - ASSINIBOINE</t>
  </si>
  <si>
    <t>58 - ACADEMY</t>
  </si>
  <si>
    <t>59 - AVONLEA</t>
  </si>
  <si>
    <t>60 - ALDERWOOD</t>
  </si>
  <si>
    <t>61 - ABERDEEN</t>
  </si>
  <si>
    <t>62 - BEACON HILL</t>
  </si>
  <si>
    <t>63 - THE CEDARS</t>
  </si>
  <si>
    <t>64 - AVONBURN</t>
  </si>
  <si>
    <t>65 - ACADIA</t>
  </si>
  <si>
    <t>66 - SIERRAS OF HERITAGE</t>
  </si>
  <si>
    <t>67 - LONDON TWO</t>
  </si>
  <si>
    <t>68 - HAYSBORO N0RTH EAST</t>
  </si>
  <si>
    <t>69 - KINGSLAND WEST</t>
  </si>
  <si>
    <t>70 - KINGSLAND SOUTH</t>
  </si>
  <si>
    <t>71 - FIELDING</t>
  </si>
  <si>
    <t>72 - FLAVELLE</t>
  </si>
  <si>
    <t>73 - FULLERTON</t>
  </si>
  <si>
    <t>74 - ASHWORTH</t>
  </si>
  <si>
    <t>75 - FLEETWOOD</t>
  </si>
  <si>
    <t>76 - FOLEY</t>
  </si>
  <si>
    <t>77 - MACLEOD SOUTH</t>
  </si>
  <si>
    <t>78 - MACLEOD CENTRE</t>
  </si>
  <si>
    <t>79 - KINGSLAND CENTRE</t>
  </si>
  <si>
    <t>80 - MACLEOD NORTH</t>
  </si>
  <si>
    <t>81 - KINGSLAND NORTH</t>
  </si>
  <si>
    <t>82 - GLENMORE SOUTH</t>
  </si>
  <si>
    <t>83 - FRANKLIN</t>
  </si>
  <si>
    <t>84 - FARRELL</t>
  </si>
  <si>
    <t>85 - CHINOOK</t>
  </si>
  <si>
    <t>86 - SPECIAL BALLOT</t>
  </si>
  <si>
    <t/>
  </si>
  <si>
    <t>87 - MOBILE-SOUTHWOOD CARE</t>
  </si>
  <si>
    <t>88 - ADVANCE - RETURNING OFFICE</t>
  </si>
  <si>
    <t>998 - ADVANCE OUT OF ED</t>
  </si>
  <si>
    <t>999 - SMP OUT OF ED</t>
  </si>
  <si>
    <t>Total (Regular, Mobile, Special)</t>
  </si>
  <si>
    <t>Total (Advance, Special Mobile)</t>
  </si>
  <si>
    <t>Total (All Polls)</t>
  </si>
  <si>
    <t>Valid Vote Count (%)</t>
  </si>
  <si>
    <t>AMANDA CHAPMAN
NDP</t>
  </si>
  <si>
    <t>CAROL-LYNN DARCH
AP</t>
  </si>
  <si>
    <t>ALEXANDER DEA
IND</t>
  </si>
  <si>
    <t>TOM
GRBICH
AIP</t>
  </si>
  <si>
    <t>JOSEPHINE PON
UCP</t>
  </si>
  <si>
    <t>CHANDAN  TADAVALKAR
LIB</t>
  </si>
  <si>
    <t>1 - HIDDEN HILLS PLACE</t>
  </si>
  <si>
    <t>2 - HIDDEN RANCH CRES</t>
  </si>
  <si>
    <t>3 - HIDDEN SPRING</t>
  </si>
  <si>
    <t>4 - HIDDEN VALLEY LINK</t>
  </si>
  <si>
    <t>5 - HIDDEN VALLEY GATE</t>
  </si>
  <si>
    <t>6 - HIDDEN VALLEY PLACE</t>
  </si>
  <si>
    <t>7 - HIDDEN VALLEY GARDENS</t>
  </si>
  <si>
    <t>8 - HIDDEN VALE PLACE</t>
  </si>
  <si>
    <t>9 - HIDDEN RIDGE CLOSE</t>
  </si>
  <si>
    <t>10 - HIDDEN RANCH PLACE</t>
  </si>
  <si>
    <t>11 - HIDDEN RANCH ROAD</t>
  </si>
  <si>
    <t>12 - HIDDEN HILLS ROAD</t>
  </si>
  <si>
    <t>13 - HIDDEN VALLEY DR</t>
  </si>
  <si>
    <t>14 - HIDDEN COVE</t>
  </si>
  <si>
    <t>15 - MACEWAN NW</t>
  </si>
  <si>
    <t>16 - MACEWAN NE</t>
  </si>
  <si>
    <t>17 - SANDSTONE NW</t>
  </si>
  <si>
    <t>18 - SANDSTONE N</t>
  </si>
  <si>
    <t>19 - SANDSTONE NE</t>
  </si>
  <si>
    <t>20 - SANDSTONE CTR E</t>
  </si>
  <si>
    <t>21 - COUNTRY HILLS W</t>
  </si>
  <si>
    <t>22 - COUNTRY HILLS SW</t>
  </si>
  <si>
    <t>23 - COUNTRY HILLS NW</t>
  </si>
  <si>
    <t>24 - COUNTRY HILLS E</t>
  </si>
  <si>
    <t>25 - COUNTRY HILLS NE</t>
  </si>
  <si>
    <t>26 - COUNTRY HILLS SE</t>
  </si>
  <si>
    <t>27 - SANTANA CRES</t>
  </si>
  <si>
    <t>28 - SANDSTONE CTR</t>
  </si>
  <si>
    <t>29 - SANDSTONE CTR W</t>
  </si>
  <si>
    <t>30 - MACEWAN E</t>
  </si>
  <si>
    <t>31 - MACEWAN W</t>
  </si>
  <si>
    <t>32 - NOSE HILL</t>
  </si>
  <si>
    <t>33 - MACEWAN SE</t>
  </si>
  <si>
    <t>34 - MACEWAN CTR</t>
  </si>
  <si>
    <t>35 - SANDSTONE SANDRINGHAM</t>
  </si>
  <si>
    <t>36 - SANDSTONE S</t>
  </si>
  <si>
    <t>37 - BEACONSFIELD RD</t>
  </si>
  <si>
    <t>38 - BERWICK DRIVE W</t>
  </si>
  <si>
    <t>39 - BERWICK DRIVE E</t>
  </si>
  <si>
    <t>40 - BERKSHIRE RD</t>
  </si>
  <si>
    <t>41 - BERNARD</t>
  </si>
  <si>
    <t>42 - BERMUDA PLACE</t>
  </si>
  <si>
    <t>43 - BERMUDA RD</t>
  </si>
  <si>
    <t>44 - BERGEN</t>
  </si>
  <si>
    <t>45 - BEDDINGTON RD</t>
  </si>
  <si>
    <t>46 - BEDDINGTON WAY</t>
  </si>
  <si>
    <t>47 - BEDFORD PLACE</t>
  </si>
  <si>
    <t>48 - BEDWOOD RD</t>
  </si>
  <si>
    <t>49 - HUNTSTROM RD</t>
  </si>
  <si>
    <t>50 - HUNTINGTON WAY</t>
  </si>
  <si>
    <t>51 - HUNTWICK WAY</t>
  </si>
  <si>
    <t>52 - HUNTHAM RD</t>
  </si>
  <si>
    <t>53 - BERKLEY DRIVE</t>
  </si>
  <si>
    <t>54 - BERWICK WAY</t>
  </si>
  <si>
    <t>55 - BERMONDSEY RD</t>
  </si>
  <si>
    <t>56 - BEACHHAM CLOSE</t>
  </si>
  <si>
    <t>57 - BERMONDSEY CRES</t>
  </si>
  <si>
    <t>58 - HUNTERBROOK</t>
  </si>
  <si>
    <t>59 - HUNTERBURN HILL</t>
  </si>
  <si>
    <t>60 - HUNTERSLEA CRES</t>
  </si>
  <si>
    <t>61 - HUNTERFIELD RD</t>
  </si>
  <si>
    <t>62 - HUNTCROFT RD</t>
  </si>
  <si>
    <t>63 - HUNTLEY WAY</t>
  </si>
  <si>
    <t>64 - HUNTERHORN DR</t>
  </si>
  <si>
    <t>65 - HUNTERHORN MANOR</t>
  </si>
  <si>
    <t>66 - HUNTCHESTER RD</t>
  </si>
  <si>
    <t>67 - HUNTRIDGE HILL</t>
  </si>
  <si>
    <t>68 - HUNTVILLE CR</t>
  </si>
  <si>
    <t>69 - HUNTS CR</t>
  </si>
  <si>
    <t>70 - HUNTERCREST RD</t>
  </si>
  <si>
    <t>71 - HUNTINGTON HILL</t>
  </si>
  <si>
    <t>72 - HUNTSBAY RD</t>
  </si>
  <si>
    <t>73 - SPECIAL BALLOT</t>
  </si>
  <si>
    <t>74 - MOBILE-MANOR VILLAGE</t>
  </si>
  <si>
    <t>75 - ADVANCE-HARVEST HILLS 
         ALLIANCE CHURCH</t>
  </si>
  <si>
    <t>998  - ADVANCE OUT OF ED</t>
  </si>
  <si>
    <t>DEBORAH DREVER
NDP</t>
  </si>
  <si>
    <t>DANIEL  EJUMABONE
LIB</t>
  </si>
  <si>
    <t>PAUL
GODARD
AP</t>
  </si>
  <si>
    <t>DEMETRIOS NICOLAIDES
UCP</t>
  </si>
  <si>
    <t>REGINA SHAKIROVA
FCP</t>
  </si>
  <si>
    <t>MARION WESTOLL
GPA</t>
  </si>
  <si>
    <t>1 - WINDERMERE</t>
  </si>
  <si>
    <t>2 - WATERLOO</t>
  </si>
  <si>
    <t>3 - WEDGEWOOD</t>
  </si>
  <si>
    <t>4 - WIMBLEDON</t>
  </si>
  <si>
    <t>5 - EDWORTHY</t>
  </si>
  <si>
    <t>6 - PROMINENCE HEIGHTS</t>
  </si>
  <si>
    <t>7 - OLYMPIC VILLAGE</t>
  </si>
  <si>
    <t>8 - PATINA</t>
  </si>
  <si>
    <t>9 - COACH GROVE</t>
  </si>
  <si>
    <t>10 - COACH WAY</t>
  </si>
  <si>
    <t>11 - COACH RIDGE</t>
  </si>
  <si>
    <t>12 - COACH BLUFF</t>
  </si>
  <si>
    <t>13 - WEST POINT RISE</t>
  </si>
  <si>
    <t>14 - WEST GROVE NORTH</t>
  </si>
  <si>
    <t>15 - WEST GROVE SOUTH</t>
  </si>
  <si>
    <t>16 - WENTWORTH PARK</t>
  </si>
  <si>
    <t>17 - WENTWORTH PLACE</t>
  </si>
  <si>
    <t>18 - WENTWORRTH</t>
  </si>
  <si>
    <t>19 - WENTWORTH MEWS</t>
  </si>
  <si>
    <t>20 - WENTWORTH CENTRE</t>
  </si>
  <si>
    <t>21 - WEXFORD</t>
  </si>
  <si>
    <t>22 - WEST COACH</t>
  </si>
  <si>
    <t>23 - WENTWORTH POINTE</t>
  </si>
  <si>
    <t>24 - WEST   PARK</t>
  </si>
  <si>
    <t>25 - WESTON</t>
  </si>
  <si>
    <t>26 - WEST RANCH</t>
  </si>
  <si>
    <t>27 - WEST POINT GARDENS</t>
  </si>
  <si>
    <t>28 - WEST SPRINGS</t>
  </si>
  <si>
    <t>29 - COACH HILL</t>
  </si>
  <si>
    <t>30 - PATTERSON PARK</t>
  </si>
  <si>
    <t>31 - PROMINENCE HILL</t>
  </si>
  <si>
    <t>32 - PATTERSON HILL</t>
  </si>
  <si>
    <t>33 - MONTGOMERY</t>
  </si>
  <si>
    <t>34 - MONTGOMERY EAST</t>
  </si>
  <si>
    <t>35 - SHAGANAPPI</t>
  </si>
  <si>
    <t>36 - MONTGOMERY HILL</t>
  </si>
  <si>
    <t>37 - MONTGOMERY TERRACE</t>
  </si>
  <si>
    <t>38 - HOME</t>
  </si>
  <si>
    <t>39 - SHOULDICE</t>
  </si>
  <si>
    <t>40 - BOW EAST</t>
  </si>
  <si>
    <t>41 - BOW SOUTH</t>
  </si>
  <si>
    <t>42 - BOWNESS SOUTH</t>
  </si>
  <si>
    <t>43 - BOW WOOD</t>
  </si>
  <si>
    <t>44 - SUNNYSIDE</t>
  </si>
  <si>
    <t>45 - PATRICK</t>
  </si>
  <si>
    <t>46 - COULEE BLUFF</t>
  </si>
  <si>
    <t>47 - COUGAR RIDGE EAST</t>
  </si>
  <si>
    <t>48 - COUGARTOWN CENTRE</t>
  </si>
  <si>
    <t>49 - COUGAR PLATEAU</t>
  </si>
  <si>
    <t>50 - COUGAR TOWN</t>
  </si>
  <si>
    <t>51 - COUGAR PARK</t>
  </si>
  <si>
    <t>52 - COUGAR RIDGE WEST</t>
  </si>
  <si>
    <t>53 - COUGARSTONE</t>
  </si>
  <si>
    <t>54 - COUGAR GARDENS</t>
  </si>
  <si>
    <t>55 - COUGAR RIDGE NORTH</t>
  </si>
  <si>
    <t>56 - GREENBRIAR</t>
  </si>
  <si>
    <t>57 - BOW CLIFF</t>
  </si>
  <si>
    <t>58 - BOW LAKE</t>
  </si>
  <si>
    <t>59 - BOWCROFT</t>
  </si>
  <si>
    <t>60 - BEAUPRE</t>
  </si>
  <si>
    <t>61 - BOW CRESCENT</t>
  </si>
  <si>
    <t>62 - RIVERVIEW</t>
  </si>
  <si>
    <t>63 - PARK VIEW</t>
  </si>
  <si>
    <t>64 - BOWNESS CENTRE</t>
  </si>
  <si>
    <t>65 - BOW GLEN PARK</t>
  </si>
  <si>
    <t>66 - BOW GLEN</t>
  </si>
  <si>
    <t>67 - BOW VIEW WEST</t>
  </si>
  <si>
    <t>68 - BELVEDERE</t>
  </si>
  <si>
    <t>69 - BOWNESS PARK</t>
  </si>
  <si>
    <t>70 - GREENWOOD</t>
  </si>
  <si>
    <t>71 - VALLEY GLEN</t>
  </si>
  <si>
    <t>72 - VALLEY BROOK</t>
  </si>
  <si>
    <t>73 - CRESTMONT</t>
  </si>
  <si>
    <t>74 - VALLEY MEADOW</t>
  </si>
  <si>
    <t>75 - VALLEY WOOD</t>
  </si>
  <si>
    <t>76 - VALLEY GARDENS</t>
  </si>
  <si>
    <t>77 - VALLEY PONDS</t>
  </si>
  <si>
    <t>78 - VALLEY CREEK</t>
  </si>
  <si>
    <t>79 - VALLEY CREST</t>
  </si>
  <si>
    <t>80 - VALLEY HEIGHTS</t>
  </si>
  <si>
    <t>81 - CRESTMONT RIDGE</t>
  </si>
  <si>
    <t>82 - CRESTMONT WEST</t>
  </si>
  <si>
    <t>83 - VALLEY POINT</t>
  </si>
  <si>
    <t>84 - SPECIAL BALLOT</t>
  </si>
  <si>
    <t>85 - MOBILE-EAST</t>
  </si>
  <si>
    <t>86 - MOBILE-WEST</t>
  </si>
  <si>
    <t>87 - ADVANCE-FOUR POINTS
         BY SHERATON</t>
  </si>
  <si>
    <t>JOE
CECI
NDP</t>
  </si>
  <si>
    <t>CORY HETHERINGTON
AIP</t>
  </si>
  <si>
    <t>JENNIFER KHAN 
LIB</t>
  </si>
  <si>
    <t>OMAR MASOOD
AP</t>
  </si>
  <si>
    <t>HEATHER MORIGEAU
GPA</t>
  </si>
  <si>
    <t>TOM
OLSEN
UCP</t>
  </si>
  <si>
    <t>1 - CLIFF BUNGALOW NW</t>
  </si>
  <si>
    <t>2 - CLIFF BUNGALOW NE</t>
  </si>
  <si>
    <t>3 - CLIFF BUNGALOW WEST</t>
  </si>
  <si>
    <t>4 - MISSION MEDICAL</t>
  </si>
  <si>
    <t>5 - MISSION WEST</t>
  </si>
  <si>
    <t>6 - MISSION SOUTH</t>
  </si>
  <si>
    <t>7 - MISSION EAST</t>
  </si>
  <si>
    <t>8 - MISSION RIVERBEND</t>
  </si>
  <si>
    <t>9 - ROULEVILLE</t>
  </si>
  <si>
    <t>10 - MISSION CENTRAL</t>
  </si>
  <si>
    <t>11 - MISSION NORTH</t>
  </si>
  <si>
    <t>12 - RANDAL HOUSE</t>
  </si>
  <si>
    <t>13 - THE CONSERVATORY</t>
  </si>
  <si>
    <t>14/15 - EVERGREEN/SMITH</t>
  </si>
  <si>
    <t>16/17 - MOUNT ROYAL VILLAGE/
               THE ROYAL</t>
  </si>
  <si>
    <t>18 - GOOD EARTH</t>
  </si>
  <si>
    <t>19 - THOMSON FAMILY PARK</t>
  </si>
  <si>
    <t>20 - ROYAL VIEW</t>
  </si>
  <si>
    <t>21 - HALLMARK ESTATES</t>
  </si>
  <si>
    <t>22 - CHLESEA ESTATES</t>
  </si>
  <si>
    <t>23 - HUNTSMAN</t>
  </si>
  <si>
    <t>24 - CITY JARDIN</t>
  </si>
  <si>
    <t>25 - CONNAUGHT PARK</t>
  </si>
  <si>
    <t>26 - THE CAVALIER</t>
  </si>
  <si>
    <t>27 - DORCHESTER SQUARE</t>
  </si>
  <si>
    <t>28 - COZART</t>
  </si>
  <si>
    <t>29 - CALGARY OPERA CENTRE</t>
  </si>
  <si>
    <t>30 - RANCHMEN'S CLUB</t>
  </si>
  <si>
    <t>31 - LOUGHEED HOUSE</t>
  </si>
  <si>
    <t>32/34 - BIRKENSHAW/
               SHELDON CHUMIR CENTRE</t>
  </si>
  <si>
    <t>33 - HULL ESTATES</t>
  </si>
  <si>
    <t>35 - CENTRAL MEMORIAL PARK</t>
  </si>
  <si>
    <t>36/60 - HAULTAIN PARK/
               PARK POINTE</t>
  </si>
  <si>
    <t>37 - IMMANUEL CHURCH</t>
  </si>
  <si>
    <t>38 - COLOURS</t>
  </si>
  <si>
    <t>39 - ALEX WALKER TOWER</t>
  </si>
  <si>
    <t>40 - VETRO AND SASSO</t>
  </si>
  <si>
    <t>41 - NUERA AND ALURA</t>
  </si>
  <si>
    <t>42 - KEYNOTE</t>
  </si>
  <si>
    <t>43 - ARRIVA</t>
  </si>
  <si>
    <t>44 - GUARDIAN SOUTH</t>
  </si>
  <si>
    <t>45 - GUARDIAN NORTH</t>
  </si>
  <si>
    <t>46 - RAMSAY GROUNDS</t>
  </si>
  <si>
    <t>47 - RAMSAY HILL</t>
  </si>
  <si>
    <t>48 - RAMSAY CENTRE</t>
  </si>
  <si>
    <t>49 - RAMSAY VALLEY</t>
  </si>
  <si>
    <t>50 - INGLEWOOD CONNECTOR</t>
  </si>
  <si>
    <t>51 - ALYTH YARDS</t>
  </si>
  <si>
    <t>52 - INGLEWOOD SANCTUARY</t>
  </si>
  <si>
    <t>53 - INGLEWOOD WEIR</t>
  </si>
  <si>
    <t>54 - INGLEWOOD COVE</t>
  </si>
  <si>
    <t>55 - PEARCE ESTATES</t>
  </si>
  <si>
    <t>56 - INGLEWOOD NEW</t>
  </si>
  <si>
    <t>57 - INGLEWOOD CENTRE</t>
  </si>
  <si>
    <t>58 - INGLEWOOD CROSSING</t>
  </si>
  <si>
    <t>59 - BROMLEY SQUARE</t>
  </si>
  <si>
    <t>61 - ELECTRIC AVENUE</t>
  </si>
  <si>
    <t>62 - ARCH</t>
  </si>
  <si>
    <t>63 - VANTAGE POINTE</t>
  </si>
  <si>
    <t>64 - VERSUS</t>
  </si>
  <si>
    <t>65 - STELLA/NOVA/LUNA</t>
  </si>
  <si>
    <t>66 - METROPOLITAN</t>
  </si>
  <si>
    <t>67 - MEWATA</t>
  </si>
  <si>
    <t>68 - DISCOVERY POINTE</t>
  </si>
  <si>
    <t>69 - DOWNTOWN WEST END</t>
  </si>
  <si>
    <t>70 - ELVEDEN HOUSE</t>
  </si>
  <si>
    <t>71 - CALGARY COURTS CENTRE</t>
  </si>
  <si>
    <t>72 - PLACE CONCORDE</t>
  </si>
  <si>
    <t>73 - MARQUIS</t>
  </si>
  <si>
    <t>74 - DOWNTOWN LOUISE BRIDGE</t>
  </si>
  <si>
    <t>75 - PRINCE'S ISLAND PLACE</t>
  </si>
  <si>
    <t>76 - SONOMA PLACE</t>
  </si>
  <si>
    <t>77 - TRINITY LUTHERAN</t>
  </si>
  <si>
    <t>78 - PRINCETON</t>
  </si>
  <si>
    <t>79 - EAU CLAIRE</t>
  </si>
  <si>
    <t>80 - WATERFRONT</t>
  </si>
  <si>
    <t>81/83 - CHINATOWN WEST/
               CALGARY CORE</t>
  </si>
  <si>
    <t>82 - CHINATOWN CENTRE</t>
  </si>
  <si>
    <t>84 - HARRY HAYS</t>
  </si>
  <si>
    <t>85 - OLYMPIC PLAZA</t>
  </si>
  <si>
    <t>86 - EAST VILLAGE SOUTH</t>
  </si>
  <si>
    <t>87 - MURDOCH MANOR</t>
  </si>
  <si>
    <t>88 - EAST VILLAGE CENTRE</t>
  </si>
  <si>
    <t>89 - EAST VILLAGE NORTH</t>
  </si>
  <si>
    <t>90 - SPECIAL BALLOT</t>
  </si>
  <si>
    <t>91 - MOBILE-CALGARY DROP-IN</t>
  </si>
  <si>
    <t>92 - MOBILE-CLOVER LIVING/
        WAI KWAN MANOR</t>
  </si>
  <si>
    <t>93 - MOBILE-ALEX WALKER</t>
  </si>
  <si>
    <t>94 - MOBILE-MUSTARD SEED</t>
  </si>
  <si>
    <t>95 - MOBILE-EAU CLAIRE/
        FOUNTAINS OF MISSION</t>
  </si>
  <si>
    <t>96 - MOBILE-SHERIFF KING/
        AVENTA</t>
  </si>
  <si>
    <t>97 - ADVANCE-RETURNING OFFICE</t>
  </si>
  <si>
    <t>MICKEY AMERY
UCP</t>
  </si>
  <si>
    <t>NASER  KUKHUN
LIB</t>
  </si>
  <si>
    <t>BRAHAM LUDDU
AP</t>
  </si>
  <si>
    <t>RICARDO MIRANDA
NDP</t>
  </si>
  <si>
    <t>1 - MARLBOROUGH W CENTRAL</t>
  </si>
  <si>
    <t>2 - MARLBOROUGH W</t>
  </si>
  <si>
    <t>3 - MARLBOROUGH SW</t>
  </si>
  <si>
    <t>4 - MARLBOROUGH S</t>
  </si>
  <si>
    <t>5 - MARLBOROUGH PARK SE</t>
  </si>
  <si>
    <t>6 - MARLBOROUGH PARK SW</t>
  </si>
  <si>
    <t>7/10 - MADIGAN SW/4 AVE NE</t>
  </si>
  <si>
    <t>8 - MADIGAN SE</t>
  </si>
  <si>
    <t>9 - MARLBOROUGH PARK 8 AVE SE</t>
  </si>
  <si>
    <t>11 - MAIDSTONE</t>
  </si>
  <si>
    <t>12 - MARYVALE W</t>
  </si>
  <si>
    <t>13 - MARLBOROUGH SE</t>
  </si>
  <si>
    <t>14 - MARLBOROUGH S CENTRAL</t>
  </si>
  <si>
    <t>15 - MARLBOROUGH N CENTRAL</t>
  </si>
  <si>
    <t>16 - MARLBOROUGH DR. N CTR</t>
  </si>
  <si>
    <t>17 - MARLBOROUGH N</t>
  </si>
  <si>
    <t>18 - MARLBOROUGH DRIVE NE</t>
  </si>
  <si>
    <t>19 - MARLBOROUGH PARK NW</t>
  </si>
  <si>
    <t>20 - MARLBOROUGH PARK W</t>
  </si>
  <si>
    <t>21 - MADEIRA W</t>
  </si>
  <si>
    <t>22 - MADEIRA E</t>
  </si>
  <si>
    <t>23 - GEORGIAN VILLAS</t>
  </si>
  <si>
    <t>24 - MARLBOROUGH PARK 8 AVE S</t>
  </si>
  <si>
    <t>25 - MARLBOROUGH PARK 8 AVE N</t>
  </si>
  <si>
    <t>26 - MAITLAND</t>
  </si>
  <si>
    <t>27 - MARLBOROUGH PARK NE</t>
  </si>
  <si>
    <t>28 - MARLBOROUGH PARK N</t>
  </si>
  <si>
    <t>29 - MANORA</t>
  </si>
  <si>
    <t>30 - MARLBOROUGH PARK NW</t>
  </si>
  <si>
    <t>31 - MARLBOROUGH E</t>
  </si>
  <si>
    <t>32 - MARLBOROUGH NE</t>
  </si>
  <si>
    <t>33 - MARLBOROUGH 16 AVE NE</t>
  </si>
  <si>
    <t>34 - MARLBOROUGH 16 AVE NW</t>
  </si>
  <si>
    <t>35 - RUNDLE W</t>
  </si>
  <si>
    <t>36 - RUNDLE SW</t>
  </si>
  <si>
    <t>37 - RUNDLERIDGE S</t>
  </si>
  <si>
    <t>38 - RUNDLE S CENTRAL</t>
  </si>
  <si>
    <t>39 - RUNDLE S</t>
  </si>
  <si>
    <t>40 - RUNDLE SE</t>
  </si>
  <si>
    <t>41 - PINERIDGE W</t>
  </si>
  <si>
    <t>42 - PINERIDGE SW</t>
  </si>
  <si>
    <t>43 - PINERIDGE SE</t>
  </si>
  <si>
    <t>44 - PINERIDGE E</t>
  </si>
  <si>
    <t>45 - ELDORADO W</t>
  </si>
  <si>
    <t>46 - ELDORADO S</t>
  </si>
  <si>
    <t>47 - DERAY W</t>
  </si>
  <si>
    <t>48 - DELRAY E</t>
  </si>
  <si>
    <t>49 - CALIFORNIA S</t>
  </si>
  <si>
    <t>50 - CATALINA DEL RIO</t>
  </si>
  <si>
    <t>51 - PINERIDGE E CENTRAL</t>
  </si>
  <si>
    <t>52 - PINERIDGE CENTRAL</t>
  </si>
  <si>
    <t>53 - PINEHILL CENTRAL</t>
  </si>
  <si>
    <t>54 - PINEMILL CENTRAL</t>
  </si>
  <si>
    <t>55 - PINERIDGE W CENTRAL</t>
  </si>
  <si>
    <t>56 - RUNDLE E BORDER</t>
  </si>
  <si>
    <t>57 - RUNDLE CENTRAL E</t>
  </si>
  <si>
    <t>58 - RUNDLE CENTRAL W</t>
  </si>
  <si>
    <t>59 - RUNDLEMERE</t>
  </si>
  <si>
    <t>60 - RUNDLE COURTS</t>
  </si>
  <si>
    <t>61 - RUNDLELAWN</t>
  </si>
  <si>
    <t>62 - RUNDLESON W</t>
  </si>
  <si>
    <t>63 - RUNDLESON E</t>
  </si>
  <si>
    <t>64 - RUNDLE NW CENTRAL</t>
  </si>
  <si>
    <t>65 - RUNDLE NE CENTRAL</t>
  </si>
  <si>
    <t>66 - RUNDLE NE</t>
  </si>
  <si>
    <t>67 - RUNDLEVIEW</t>
  </si>
  <si>
    <t>68 - PINERIDGE NE</t>
  </si>
  <si>
    <t>69 - PINEMILL N</t>
  </si>
  <si>
    <t>70 - PINEWIND</t>
  </si>
  <si>
    <t>71 - PINECLIFF CENTRAL</t>
  </si>
  <si>
    <t>72 - PINECLIFF N</t>
  </si>
  <si>
    <t>73 - PINECLIFF E</t>
  </si>
  <si>
    <t>74 - LAGUNA W</t>
  </si>
  <si>
    <t>75 - LAGUNA E</t>
  </si>
  <si>
    <t>76 - PARKRIDGE</t>
  </si>
  <si>
    <t>77 - CALIFORNIA N</t>
  </si>
  <si>
    <t>78 - SAN DIEGO</t>
  </si>
  <si>
    <t>79 - ANAHEIM S</t>
  </si>
  <si>
    <t>80 - COSTA MESA</t>
  </si>
  <si>
    <t>81 - ANAHEIM N</t>
  </si>
  <si>
    <t>82 - CATALINA - CARMEL</t>
  </si>
  <si>
    <t>83 - SAN FERNANDO</t>
  </si>
  <si>
    <t>84 - SARATOGA</t>
  </si>
  <si>
    <t>85 - SPECIAL BALLOT</t>
  </si>
  <si>
    <t>86 - MOBILE-MONTEREY VILLAGE/
        LEGACY ESTATES</t>
  </si>
  <si>
    <t>87 - ADVANCE-PINERIDGE COMM. CENTRE</t>
  </si>
  <si>
    <t>JOSHUA
CODD
LIB</t>
  </si>
  <si>
    <t>LUCAS C.
HERNANDEZ
PAPA</t>
  </si>
  <si>
    <t>LINDSAY
LUHNAU
AP</t>
  </si>
  <si>
    <t>BRIAN
MALKINSON
NDP</t>
  </si>
  <si>
    <t>NICHOLAS
MILLIKEN
UCP</t>
  </si>
  <si>
    <t>1 - WAVERLEY</t>
  </si>
  <si>
    <t>2 - WINSTON</t>
  </si>
  <si>
    <t>3 - WESTGATE E</t>
  </si>
  <si>
    <t>4 - ROSSDALE</t>
  </si>
  <si>
    <t>5 - TAMARAC</t>
  </si>
  <si>
    <t>6 - SPRUCE BANK</t>
  </si>
  <si>
    <t>7 - CEDAR</t>
  </si>
  <si>
    <t>8 - COPPERWOOD</t>
  </si>
  <si>
    <t>9 - SPRUCE RIDGE</t>
  </si>
  <si>
    <t>10 - WESTGATE PARK</t>
  </si>
  <si>
    <t>11 - ROSSCARROCK E</t>
  </si>
  <si>
    <t>12 - ROSSCARROCK CENTRE</t>
  </si>
  <si>
    <t>13 - ROSSCARROCK W</t>
  </si>
  <si>
    <t>14 - WAKEFIELD</t>
  </si>
  <si>
    <t>15 - WESKATENAU</t>
  </si>
  <si>
    <t>16 - WESTWOOD TERRACE</t>
  </si>
  <si>
    <t>17 - ROSSCARROCK S</t>
  </si>
  <si>
    <t>18 - WESTBROOK</t>
  </si>
  <si>
    <t>19 - SHAGANAPPI W</t>
  </si>
  <si>
    <t>20 - SHAGANAPPI</t>
  </si>
  <si>
    <t>21 - UPPER SCARBORO</t>
  </si>
  <si>
    <t>22/23 - PUMPHOUSE/SUNALTA N</t>
  </si>
  <si>
    <t>24/26 - SUNALTA NE/SUNALTA W</t>
  </si>
  <si>
    <t>25 - SUNALTA CENTRE</t>
  </si>
  <si>
    <t>27 - CHANCELLOR</t>
  </si>
  <si>
    <t>28 - SHARON</t>
  </si>
  <si>
    <t>29 - SCARBORO</t>
  </si>
  <si>
    <t>30 - KNOB HILL W</t>
  </si>
  <si>
    <t>31 - KNOB HILL E</t>
  </si>
  <si>
    <t>32/33 - BANKVIEW NW/BELLA VISTA</t>
  </si>
  <si>
    <t>34 - BANKVIEW E</t>
  </si>
  <si>
    <t>35 - BANKVIEW CENTRE E</t>
  </si>
  <si>
    <t>36/37 - BANKVIEW SE/CENTRE S</t>
  </si>
  <si>
    <t>38/39 - BUCKMASTER/BANKVIEW S</t>
  </si>
  <si>
    <t>40 - BANKVIEW SW</t>
  </si>
  <si>
    <t>41 - KNOB HILL</t>
  </si>
  <si>
    <t>42 - RICHMOND</t>
  </si>
  <si>
    <t>43 - RICHMOND CENTRE</t>
  </si>
  <si>
    <t>44 - RICHMOND S</t>
  </si>
  <si>
    <t>45 - RICHMOND GREEN</t>
  </si>
  <si>
    <t>46 - KILLARNEY SE</t>
  </si>
  <si>
    <t>47 - KILLARNEY E</t>
  </si>
  <si>
    <t>48 - KILLARNEY CENTRE E</t>
  </si>
  <si>
    <t>49 - KILLARNEY CENTRE NE</t>
  </si>
  <si>
    <t>50/52 - CASEL/KILLARNEY N</t>
  </si>
  <si>
    <t>51 - GLENGARY COURT</t>
  </si>
  <si>
    <t>53 - KILLARNEY GARDENS</t>
  </si>
  <si>
    <t>54 - KILLARNEY CENTRE W</t>
  </si>
  <si>
    <t>55 - KILLARNEY CENTRE S</t>
  </si>
  <si>
    <t>56 - KILLARNEY S</t>
  </si>
  <si>
    <t>57 - KILLARNEY GLEN</t>
  </si>
  <si>
    <t>58 - KILDARE</t>
  </si>
  <si>
    <t>59 - KILLARNEY CENTRE SW</t>
  </si>
  <si>
    <t>60 - VERIDAN</t>
  </si>
  <si>
    <t>61 - GLENDALE COURT</t>
  </si>
  <si>
    <t>62 - GLENDALE E</t>
  </si>
  <si>
    <t>63 - GLENDALE CENTRE</t>
  </si>
  <si>
    <t>64 - GEORGIA</t>
  </si>
  <si>
    <t>65 - GLENSIDE</t>
  </si>
  <si>
    <t>66 - WESTWINDS</t>
  </si>
  <si>
    <t>67 - GLENMEADOWS GARDENS</t>
  </si>
  <si>
    <t>68 - GRAHAM</t>
  </si>
  <si>
    <t>69 - GLENBROOK CENTRE</t>
  </si>
  <si>
    <t>70 - GLEN PARK</t>
  </si>
  <si>
    <t>71 - GLENBROOK E</t>
  </si>
  <si>
    <t>72 - SHERWOOD ACRES</t>
  </si>
  <si>
    <t>73 - GLENPATRICK</t>
  </si>
  <si>
    <t>74 - GLENGROVE</t>
  </si>
  <si>
    <t>75 - GLENBROOK ESTATES</t>
  </si>
  <si>
    <t>76 - RICHMOND MEADOWS</t>
  </si>
  <si>
    <t>77 - REGENT GARDENS</t>
  </si>
  <si>
    <t>78 - RICHMOND PARK W</t>
  </si>
  <si>
    <t>79 - RUTLAND PARK W</t>
  </si>
  <si>
    <t>80 - RUTLAND PARK</t>
  </si>
  <si>
    <t>81/83 - CFB CURRIE W/CFB CURRIE</t>
  </si>
  <si>
    <t>82 - CFB CURRIE SW</t>
  </si>
  <si>
    <t>85 - MOBILE-SHALEM MANOR</t>
  </si>
  <si>
    <t>86 - MOBILE-CEDARS VILLA/SARCEE</t>
  </si>
  <si>
    <t>87 - ADVANCE-WESTBROOK MALL</t>
  </si>
  <si>
    <t>CESAR
CALA
NDP</t>
  </si>
  <si>
    <t>WILLIAM
CARNEGIE
GPA</t>
  </si>
  <si>
    <t>GAR
GAR
AP</t>
  </si>
  <si>
    <t>MICHELLE
ROBINSON
LIB</t>
  </si>
  <si>
    <t>PETER
SINGH
UCP</t>
  </si>
  <si>
    <t>JONATHAN
TRAUTMAN
CP-A</t>
  </si>
  <si>
    <t>1 - ERIN TOWN COURT SW</t>
  </si>
  <si>
    <t>2 - ERIN WOODS RIDGE S</t>
  </si>
  <si>
    <t>3 - ERIN WOODS GREEN S</t>
  </si>
  <si>
    <t>4 - ERIN WOODS SOUTH</t>
  </si>
  <si>
    <t>5 - ERIN GROVE SE</t>
  </si>
  <si>
    <t>6 - ERIN WOODS EAST</t>
  </si>
  <si>
    <t>7 - ERIN MEADOWS EAST</t>
  </si>
  <si>
    <t>8 - ERIN PARK EAST</t>
  </si>
  <si>
    <t>9 - ERIN MOUNT TRACKS</t>
  </si>
  <si>
    <t>10 - DOVER EAST</t>
  </si>
  <si>
    <t>11 - ERIN CROFT CENTRAL</t>
  </si>
  <si>
    <t>12 - ERIN WOODS NORTH</t>
  </si>
  <si>
    <t>13 - DOVER CENTURY NORTH</t>
  </si>
  <si>
    <t>14 - DOVER TRACKS CENTRAL</t>
  </si>
  <si>
    <t>15 - DOVERCLIFFE WEST</t>
  </si>
  <si>
    <t>16 - DOVER MEWS NORTH</t>
  </si>
  <si>
    <t>17 - DOVER NORTH EAST</t>
  </si>
  <si>
    <t>18 - SOUTHVIEW WEST</t>
  </si>
  <si>
    <t>19 - SOUTHVIEW W CENTRAL</t>
  </si>
  <si>
    <t>20 - SOUTHVIEW E CENTRAL</t>
  </si>
  <si>
    <t>21 - SOUTHVIEW E</t>
  </si>
  <si>
    <t>22 - FOREST LAWN SOUTH WEST</t>
  </si>
  <si>
    <t>23 - FOREST LAWN SOUTH</t>
  </si>
  <si>
    <t>24 - FOREST LAWN SE</t>
  </si>
  <si>
    <t>25/26 - FOREST LAWN HUBALTA E/
               FOREST LAWN PLAZA</t>
  </si>
  <si>
    <t>27 - FOREST LAWN CENTRE</t>
  </si>
  <si>
    <t>28 - FOREST LAWN MAIN</t>
  </si>
  <si>
    <t>29 - FOREST LAWN WEST</t>
  </si>
  <si>
    <t>30 - FOREST LAWN BLOCK NORTH</t>
  </si>
  <si>
    <t>31 - FOREST LAWN EAST</t>
  </si>
  <si>
    <t>32 - PENBROOKE SW</t>
  </si>
  <si>
    <t>33 - PENBROOKE S</t>
  </si>
  <si>
    <t>34 - ELLISTON PARK PHASE 3</t>
  </si>
  <si>
    <t>35 - ELLISTON PARK PHASE 1,2</t>
  </si>
  <si>
    <t>36 - MOUNTAIN VIEW M.H. PARK</t>
  </si>
  <si>
    <t>37 - APPLECROFT SOUTH WEST</t>
  </si>
  <si>
    <t>38 - APPLEWOOD PT SW</t>
  </si>
  <si>
    <t>39 - APPLE STONE SE</t>
  </si>
  <si>
    <t>40 - APPLE FIELD SOUTH CENTRAL</t>
  </si>
  <si>
    <t>41 - APPLE VILLAGE SW</t>
  </si>
  <si>
    <t>42 - RED CARPET M.H. COURT SW</t>
  </si>
  <si>
    <t>43 - PENBROOKE SE</t>
  </si>
  <si>
    <t>44 - PENRITH SOUTH CENTRAL</t>
  </si>
  <si>
    <t>45 - PENSACOLA SW</t>
  </si>
  <si>
    <t>46 - PENSDALE SW</t>
  </si>
  <si>
    <t>47 - FOREST HEIGHTS SE</t>
  </si>
  <si>
    <t>48 - TREVELLA PARK NW</t>
  </si>
  <si>
    <t>49 - FOREST LAWN NW</t>
  </si>
  <si>
    <t>50 - FOREST HTS NW</t>
  </si>
  <si>
    <t>51 - FOREST HTS EAST CENTRAL</t>
  </si>
  <si>
    <t>52 - FOREST HTS NW MEMORIAL</t>
  </si>
  <si>
    <t>53 - FOREST HTS S</t>
  </si>
  <si>
    <t>54 - FOREST HTS W CENTRAL</t>
  </si>
  <si>
    <t>55 - FOREST HTS N</t>
  </si>
  <si>
    <t>56 - FOREST HTS SW</t>
  </si>
  <si>
    <t>57 - FOREST HTS E</t>
  </si>
  <si>
    <t>58 - FOREST HTS NE</t>
  </si>
  <si>
    <t>59 - FOREST HTS SE</t>
  </si>
  <si>
    <t>60 - PENMEADOWS E</t>
  </si>
  <si>
    <t>61 - PENMEADOWS W</t>
  </si>
  <si>
    <t>62/63 - PENBROOKE CENTRE E/W</t>
  </si>
  <si>
    <t>64 - PENBROOKE 4 AVE SE</t>
  </si>
  <si>
    <t>65 - PENNSYLVANIA S</t>
  </si>
  <si>
    <t>66 - PENNSYLVANIA N</t>
  </si>
  <si>
    <t>67 - PENWORTH W</t>
  </si>
  <si>
    <t>68 - PENWORTH E</t>
  </si>
  <si>
    <t>69 - PENSWOOD W</t>
  </si>
  <si>
    <t>70 - PENSWOOD WAY W</t>
  </si>
  <si>
    <t>71 - APPLECREST</t>
  </si>
  <si>
    <t>72 - APPLEWOOD W</t>
  </si>
  <si>
    <t>73 - APPLEWOOD CENTRE</t>
  </si>
  <si>
    <t>74/87 - APPLEWOOD E/
               GARDEN HEIGHTS</t>
  </si>
  <si>
    <t>75 - ABBERCOVE W</t>
  </si>
  <si>
    <t>76 - APPLEGLEN CENTRAL</t>
  </si>
  <si>
    <t>77 - ABALONE CENTRAL</t>
  </si>
  <si>
    <t>78 - ABERDARE CENTRAL</t>
  </si>
  <si>
    <t>79 - ABINGER W</t>
  </si>
  <si>
    <t>80 - ABERGALE NW</t>
  </si>
  <si>
    <t>81 - ABOYNE NW</t>
  </si>
  <si>
    <t>82 - ABERFOYLE NE</t>
  </si>
  <si>
    <t>83 - CHATEAU EST. PARK S</t>
  </si>
  <si>
    <t>84 - ABADAN NE</t>
  </si>
  <si>
    <t>85 - ABINGDON NE</t>
  </si>
  <si>
    <t>86 - CHATEAU EST. PARK N</t>
  </si>
  <si>
    <t>88 - SPECIAL BALLOT</t>
  </si>
  <si>
    <t>89 - MOBILE-VALLEYVIEW LODGE</t>
  </si>
  <si>
    <t>90 - ADVANCE-RETURNING OFFICE</t>
  </si>
  <si>
    <t>JOANNE
GUI
AP</t>
  </si>
  <si>
    <t>JULIA
HAYTER
NDP</t>
  </si>
  <si>
    <t>TOMASZ
KOCHANOWICZ
AIP</t>
  </si>
  <si>
    <t>GRAEME
MAITLAND 
LIB</t>
  </si>
  <si>
    <t>PRASAD
PANDA
UCP</t>
  </si>
  <si>
    <t>CARL
SVOBODA
GPA</t>
  </si>
  <si>
    <t>1/2 - BELLE/DALTON PARK</t>
  </si>
  <si>
    <t>3/4 - DALGETTY VILLAGE/
          DALHOUSIE STATION</t>
  </si>
  <si>
    <t>5 - DALFORD</t>
  </si>
  <si>
    <t>6 - DALGETTY HILL</t>
  </si>
  <si>
    <t>7 - DALMEAD</t>
  </si>
  <si>
    <t>8 - DALMARNOCK</t>
  </si>
  <si>
    <t>9 - DALHART</t>
  </si>
  <si>
    <t>10 - DALHURST</t>
  </si>
  <si>
    <t>11 - DALMENY HILL</t>
  </si>
  <si>
    <t>12 - DALHART HILL</t>
  </si>
  <si>
    <t>13 - DALCASTLE N</t>
  </si>
  <si>
    <t>14 - DALRYMPLE</t>
  </si>
  <si>
    <t>15 - BUCKBOARD</t>
  </si>
  <si>
    <t>16 - DALCASTLE S</t>
  </si>
  <si>
    <t>17 - RANCHVIEW CRES</t>
  </si>
  <si>
    <t>18 - RANCHLAND COURTS</t>
  </si>
  <si>
    <t>19 - RANCHVIEW CLOSE</t>
  </si>
  <si>
    <t>20 - RANCH GLEN</t>
  </si>
  <si>
    <t>21 - RANCHERO GREEN</t>
  </si>
  <si>
    <t>22 - RANCHLANDS WAY</t>
  </si>
  <si>
    <t>23 - RANGE</t>
  </si>
  <si>
    <t>24 - RANCHERO PARK</t>
  </si>
  <si>
    <t>25 - RANCHRIDGE COURT</t>
  </si>
  <si>
    <t>26 - RANCH RIDGE CRESENT</t>
  </si>
  <si>
    <t>27 - RANCH ESTATES ROAD</t>
  </si>
  <si>
    <t>28 - RANCH VIEW MEWS</t>
  </si>
  <si>
    <t>29 - RANCH ESTATES DRIVE</t>
  </si>
  <si>
    <t>30 - HAWKCLIFFE</t>
  </si>
  <si>
    <t>31 - HAWKLEY VALLEY</t>
  </si>
  <si>
    <t>32 - HAWKSIDE</t>
  </si>
  <si>
    <t>33 - HAWKWOOD</t>
  </si>
  <si>
    <t>34 - HAWKFIELD</t>
  </si>
  <si>
    <t>35 - HAWKDALE</t>
  </si>
  <si>
    <t>36 - HAWKVIEW MANOR</t>
  </si>
  <si>
    <t>37 - HAWKHILL</t>
  </si>
  <si>
    <t>38 - HAWKFORD</t>
  </si>
  <si>
    <t>39 - HAWKSTONE</t>
  </si>
  <si>
    <t>40 - HAWKBURY</t>
  </si>
  <si>
    <t>41 - HAWKVILLE</t>
  </si>
  <si>
    <t>42 - HAWKLAND</t>
  </si>
  <si>
    <t>43 - HAWKMOUNT</t>
  </si>
  <si>
    <t>44 - HAWKTREEE W</t>
  </si>
  <si>
    <t>45 - HAWKTREE E</t>
  </si>
  <si>
    <t>46 - EDGEHILL</t>
  </si>
  <si>
    <t>47 - EDGEDALE</t>
  </si>
  <si>
    <t>48 - EDGEWOOD</t>
  </si>
  <si>
    <t>49 - EDGELAND ROAD</t>
  </si>
  <si>
    <t>50 - EDGELAND RISE</t>
  </si>
  <si>
    <t>51 - EDGEMONT ESTATES</t>
  </si>
  <si>
    <t>52 - EDGEMONT BAY</t>
  </si>
  <si>
    <t>53 - EDELWEISS</t>
  </si>
  <si>
    <t>54 - EDENSTONE</t>
  </si>
  <si>
    <t>55 - EDCATH</t>
  </si>
  <si>
    <t>56 - EDENWOLD</t>
  </si>
  <si>
    <t>57 - EDFORTH</t>
  </si>
  <si>
    <t>58 - EDGEVIEW</t>
  </si>
  <si>
    <t>59 - EDGEVALLEY</t>
  </si>
  <si>
    <t>60 - EDGEBANK</t>
  </si>
  <si>
    <t>61 - EDGEBROOK</t>
  </si>
  <si>
    <t>62 - EDGEBROOK CLOSE</t>
  </si>
  <si>
    <t>63 - EDGEVALLEY MEWS</t>
  </si>
  <si>
    <t>64 - EDGEVALLEY LANDING</t>
  </si>
  <si>
    <t>65 - EDGEBURNE</t>
  </si>
  <si>
    <t>66 - EDGEPARK</t>
  </si>
  <si>
    <t>67 - EDGERIDGE</t>
  </si>
  <si>
    <t>68 - EDGERIDGE TERRACE</t>
  </si>
  <si>
    <t>69 - EDGEBROOK COVE</t>
  </si>
  <si>
    <t>70 - EDGEBROOK PARK</t>
  </si>
  <si>
    <t>71 - EDGERIDGE VIEW</t>
  </si>
  <si>
    <t>72 - HAMPSTEAD TERRACE</t>
  </si>
  <si>
    <t>73 - HAMPSTEAD ROAD</t>
  </si>
  <si>
    <t>74 - HAMPSTEAD WAY</t>
  </si>
  <si>
    <t>75 - HAMPSTEAD CIRCLE</t>
  </si>
  <si>
    <t>76 - HAMPTON HEATH</t>
  </si>
  <si>
    <t>77 - HAMPSHIRE CLOSE</t>
  </si>
  <si>
    <t>78/79 - HAMPSHIRE GROVE/
               CITADEL</t>
  </si>
  <si>
    <t>80 - HAMPTON CLOSE</t>
  </si>
  <si>
    <t>81 - HAMPTON TERRACE</t>
  </si>
  <si>
    <t>82 - HAMPTON LINK</t>
  </si>
  <si>
    <t>83 - HAMPTON HEIGHTS</t>
  </si>
  <si>
    <t>84 - HAMPTON WAY</t>
  </si>
  <si>
    <t>86 - MOBILE-EDGEMONT RETIREMENT</t>
  </si>
  <si>
    <t>87 - ADVANCE-NORTHLAND MALL</t>
  </si>
  <si>
    <t>88 - SMP-FOOTHILLS ALLIANCE CHURCH</t>
  </si>
  <si>
    <t>GREG
CLARK
AP</t>
  </si>
  <si>
    <t>JANET
EREMENKO
NDP</t>
  </si>
  <si>
    <t>ROBIN
MACKINTOSH
LIB</t>
  </si>
  <si>
    <t>QUINN
RUPERT
GPA</t>
  </si>
  <si>
    <t>DOUG
SCHWEITZER
UCP</t>
  </si>
  <si>
    <t>1 - BAGOT NORTH</t>
  </si>
  <si>
    <t>2 - CAMERON NORTH</t>
  </si>
  <si>
    <t>3 - DEVENISH SOUTH</t>
  </si>
  <si>
    <t>4 - MOUNT ROYAL VILLAGE SOUTH</t>
  </si>
  <si>
    <t>5 - MOUNT ROYAL ESTATE</t>
  </si>
  <si>
    <t>6 - LOWER MOUNT ROYAL</t>
  </si>
  <si>
    <t>7 - MOUNT ROYAL STATION</t>
  </si>
  <si>
    <t>8 - COLBOURNE</t>
  </si>
  <si>
    <t>9 - SOUTH MOUNT ROYAL</t>
  </si>
  <si>
    <t>10 - UPPER MOUNT ROYAL</t>
  </si>
  <si>
    <t>11 - RIDEAU PARK</t>
  </si>
  <si>
    <t>12 - ROXBORO PARK</t>
  </si>
  <si>
    <t>13 - LINDSAY PARK</t>
  </si>
  <si>
    <t>14 - ERLTON NORTH</t>
  </si>
  <si>
    <t>15 - ERLTON S</t>
  </si>
  <si>
    <t>16 - PARKHILL</t>
  </si>
  <si>
    <t>17 - ELBOW PARK E</t>
  </si>
  <si>
    <t>18 - ELBOW PARK</t>
  </si>
  <si>
    <t>19 - ELBOW PARK N</t>
  </si>
  <si>
    <t>20 - ELBOW PARK NW</t>
  </si>
  <si>
    <t>21 - SOUTH CALGARY E</t>
  </si>
  <si>
    <t>22 - SOUTH CALGARY NE</t>
  </si>
  <si>
    <t>23 - SOUTH CALGARY N</t>
  </si>
  <si>
    <t>24 - SOUTH CALGARY</t>
  </si>
  <si>
    <t>25 - SOUTH CALGARY NW</t>
  </si>
  <si>
    <t>26 - SOUTH CALGARY WEST</t>
  </si>
  <si>
    <t>27 - ALTADORE NORTH</t>
  </si>
  <si>
    <t>28 - MARDA LOOP EAST</t>
  </si>
  <si>
    <t>29 - MARDA LOOP</t>
  </si>
  <si>
    <t>30 - GARRISION WOODS N</t>
  </si>
  <si>
    <t>31 - GARRISON WOODS</t>
  </si>
  <si>
    <t>32 - GARRISON WOODS E</t>
  </si>
  <si>
    <t>33 - ALTADORE</t>
  </si>
  <si>
    <t>34 - ALTADORE E</t>
  </si>
  <si>
    <t>35 - ALTADORE NE</t>
  </si>
  <si>
    <t>36 - ELBOW PARK W</t>
  </si>
  <si>
    <t>37 - RIVERDALE</t>
  </si>
  <si>
    <t>38 - ELBOYA N</t>
  </si>
  <si>
    <t>39 - STANLEY PARK</t>
  </si>
  <si>
    <t>40 - STANLEY PARK S</t>
  </si>
  <si>
    <t>41 - ELBOYA S</t>
  </si>
  <si>
    <t>42 - WINDSOR PARK N</t>
  </si>
  <si>
    <t>43 - WINDSOR PARK E</t>
  </si>
  <si>
    <t>44 - WINDSOR PARK</t>
  </si>
  <si>
    <t>45 - CHINOOK E</t>
  </si>
  <si>
    <t>46 - WINDSOR PARK S</t>
  </si>
  <si>
    <t>47 - CHINOOK W</t>
  </si>
  <si>
    <t>48 - MEADOWLARK PARK</t>
  </si>
  <si>
    <t>49 - MAYFAIR</t>
  </si>
  <si>
    <t>50 - BELAIRE</t>
  </si>
  <si>
    <t>51 - BRITANNIA</t>
  </si>
  <si>
    <t>52 - ALTADORE SE</t>
  </si>
  <si>
    <t>53 - ALTADORE S</t>
  </si>
  <si>
    <t>54 - FLANDERS</t>
  </si>
  <si>
    <t>55 - GARRISON WOODS S</t>
  </si>
  <si>
    <t>56 - ALTADORE SW</t>
  </si>
  <si>
    <t>57 - RESERVOIR N</t>
  </si>
  <si>
    <t>58 - LINCOLN PARK</t>
  </si>
  <si>
    <t>59 - LINCOLN PARK E</t>
  </si>
  <si>
    <t>60 - LAKEVIEW EAST</t>
  </si>
  <si>
    <t>61 - LINCOLN PARK S</t>
  </si>
  <si>
    <t>62 - LINCOLN PARK W</t>
  </si>
  <si>
    <t>63 - RICHARD E</t>
  </si>
  <si>
    <t>64 - RICHARD</t>
  </si>
  <si>
    <t>65/66 - MRU/RUTLAND PARK S</t>
  </si>
  <si>
    <t>67 - LINCOLN PARK N</t>
  </si>
  <si>
    <t>68 - GREENWOOD</t>
  </si>
  <si>
    <t>69 - GLAMORGAN SE</t>
  </si>
  <si>
    <t>70 - GLAMORGAN S</t>
  </si>
  <si>
    <t>71 - GLAMORGAN SW</t>
  </si>
  <si>
    <t>72/73 - GLAMORGAN CENTRAL/NW</t>
  </si>
  <si>
    <t>74 - GLAMORGAN WEST</t>
  </si>
  <si>
    <t>75 - GLAMORGAN</t>
  </si>
  <si>
    <t>76 - GLAMORGAN E</t>
  </si>
  <si>
    <t>77 - GRAFTON PARK</t>
  </si>
  <si>
    <t>78 - GAINSBOROUGH</t>
  </si>
  <si>
    <t>79 - GLOUCESTER</t>
  </si>
  <si>
    <t>80 - SPECIAL BALLOT</t>
  </si>
  <si>
    <t>81 - MOBILE-CAREWEST ROYAL PARK</t>
  </si>
  <si>
    <t>82 - MOBILE-MANOR VILLAGE</t>
  </si>
  <si>
    <t>83 - MOBILE-CAREWEST GARRISON</t>
  </si>
  <si>
    <t>84 - MOBILE-MT ROYAL CARE CENTRE</t>
  </si>
  <si>
    <t>85 - ADVANCE-MT ROYAL UNIVERSITY</t>
  </si>
  <si>
    <t>86 - SMP-MARDA LOOP COMM ASSOC</t>
  </si>
  <si>
    <t>PARMEET
SINGH
BOPARAI
NDP</t>
  </si>
  <si>
    <t>JASBIR
SINGH
DHARI
AP</t>
  </si>
  <si>
    <t>DEEPAK
SHARMA
LIB</t>
  </si>
  <si>
    <t>DEVINDER
TOOR
UCP</t>
  </si>
  <si>
    <t>1 - WHITMAN</t>
  </si>
  <si>
    <t>2 - WHITNEL</t>
  </si>
  <si>
    <t>3 - WHITEVIEW</t>
  </si>
  <si>
    <t>4 - WHITESTONE</t>
  </si>
  <si>
    <t>5 - TEMPLE SW</t>
  </si>
  <si>
    <t>6 - TEMPLESIDE</t>
  </si>
  <si>
    <t>7 - TEMPLEVIEW</t>
  </si>
  <si>
    <t>8 - TEMPLETON</t>
  </si>
  <si>
    <t>9 - TEMPLESON</t>
  </si>
  <si>
    <t>10 - TEMPLEGREEN</t>
  </si>
  <si>
    <t>11 - TEMPLEHILL</t>
  </si>
  <si>
    <t>12 - TEMPLEWOOD</t>
  </si>
  <si>
    <t>13 - WHITESIDE</t>
  </si>
  <si>
    <t>14 - WHITEHORN CENTRAL</t>
  </si>
  <si>
    <t>15 - WHITEFIELD</t>
  </si>
  <si>
    <t>16 - WHITAKER</t>
  </si>
  <si>
    <t>17 - WHITERAM</t>
  </si>
  <si>
    <t>18 - WHITERIDGE</t>
  </si>
  <si>
    <t>19 - TEMPLEWOOD NORTH</t>
  </si>
  <si>
    <t>20 - TEMPLERIDGE</t>
  </si>
  <si>
    <t>21 - TEMPLEVALE</t>
  </si>
  <si>
    <t>22 - TEMPLEBY EAST</t>
  </si>
  <si>
    <t>23 - TEMPLEBY WEST</t>
  </si>
  <si>
    <t>24 - TEMPLEBOW</t>
  </si>
  <si>
    <t>25 - TEMPLEMONT</t>
  </si>
  <si>
    <t>26 - WHITEMONT</t>
  </si>
  <si>
    <t>27 - WHITEHILL</t>
  </si>
  <si>
    <t>28 - WHITEHAVEN</t>
  </si>
  <si>
    <t>29 - WHITFORD</t>
  </si>
  <si>
    <t>30 - FALSBRIDGE</t>
  </si>
  <si>
    <t>31 - FALSWATER</t>
  </si>
  <si>
    <t>32 - FALBURY</t>
  </si>
  <si>
    <t>33 - CORAL SANDS</t>
  </si>
  <si>
    <t>34 - CORAL SHORES EAST</t>
  </si>
  <si>
    <t>35 - CORAL SHORES WEST</t>
  </si>
  <si>
    <t>36 - FALTON</t>
  </si>
  <si>
    <t>37 - FALCHURCH</t>
  </si>
  <si>
    <t>38 - FALLINGWORTH</t>
  </si>
  <si>
    <t>39 - FALWORTH</t>
  </si>
  <si>
    <t>40 - FALSBY</t>
  </si>
  <si>
    <t>41 - CASTLEFALL</t>
  </si>
  <si>
    <t>42 - CASTLEBROOK</t>
  </si>
  <si>
    <t>43 - CASTLEGROVE</t>
  </si>
  <si>
    <t>44 - CASTLEGLEN</t>
  </si>
  <si>
    <t>45 - CASTLEDALE</t>
  </si>
  <si>
    <t>46 - CASTLEGREEN</t>
  </si>
  <si>
    <t>47 - FALMERE</t>
  </si>
  <si>
    <t>48 - FALSHIRE</t>
  </si>
  <si>
    <t>49 - CORAL KEYS</t>
  </si>
  <si>
    <t>50 - CORAL SPRINGS</t>
  </si>
  <si>
    <t>51 - CORAL REEF</t>
  </si>
  <si>
    <t>52 - CORAL MANOR</t>
  </si>
  <si>
    <t>53 - CORAL MEWS</t>
  </si>
  <si>
    <t>54 - TARRINGTON</t>
  </si>
  <si>
    <t>55 - TARRINGTON GARDENS</t>
  </si>
  <si>
    <t>56 - TARALAKE</t>
  </si>
  <si>
    <t>57 - TARALAKE COMMONS</t>
  </si>
  <si>
    <t>58 - SPECIAL BALLOT</t>
  </si>
  <si>
    <t>59 - MOBILE-WHITEHORN VILLAGE</t>
  </si>
  <si>
    <t>60 - ADVANCE-WHITEHORN COMM CTR</t>
  </si>
  <si>
    <t>REBECCA
BOUNSALL
NDP</t>
  </si>
  <si>
    <t>RICHARD
GOTFRIED
UCP</t>
  </si>
  <si>
    <t>TOMAS
MANASEK
AIP</t>
  </si>
  <si>
    <t>JOHN
ROGGEVEEN
LIB</t>
  </si>
  <si>
    <t>TAYLOR
STASILA
GPA</t>
  </si>
  <si>
    <t>ROBERT
TREMBLAY
AP</t>
  </si>
  <si>
    <t>1 - GATEWAY</t>
  </si>
  <si>
    <t>2 - BONAVISTA VILLAGE</t>
  </si>
  <si>
    <t>3 - AVENIDA</t>
  </si>
  <si>
    <t>4 - SAM LIVINGSTON</t>
  </si>
  <si>
    <t>5 - LAKE LINNET</t>
  </si>
  <si>
    <t>6 - LAKE EMERALD</t>
  </si>
  <si>
    <t>7 - LAKE WAPTA</t>
  </si>
  <si>
    <t>8 - BONAVISTA DOWNS NORTH</t>
  </si>
  <si>
    <t>9 - DIAMOND COVE NORTH</t>
  </si>
  <si>
    <t>10 - DIAMOND COVE SOUTH</t>
  </si>
  <si>
    <t>11 - QUEEN TAMARA</t>
  </si>
  <si>
    <t>12 - BONAVISTA DOWNS SOUTH</t>
  </si>
  <si>
    <t>13 - LAKE CHRISTINA</t>
  </si>
  <si>
    <t>14 - LAKE SUNDANCE</t>
  </si>
  <si>
    <t>15 - LAKE TWINTREE</t>
  </si>
  <si>
    <t>16 - BONAVISTA LAKE AREA</t>
  </si>
  <si>
    <t>17 - BONAVISTA ESTATES NORTH</t>
  </si>
  <si>
    <t>18 - LAKE FRASER</t>
  </si>
  <si>
    <t>19 - BONAVISTA ESTATES SOUTH</t>
  </si>
  <si>
    <t>20 - LAKE SIMCOE</t>
  </si>
  <si>
    <t>21 - LAKE PLACID</t>
  </si>
  <si>
    <t>22 - LAKE ARROW</t>
  </si>
  <si>
    <t>23 - ANDREW SIBBALD</t>
  </si>
  <si>
    <t>24 - QUEEN ALEXANDRA</t>
  </si>
  <si>
    <t>25 - QUEENSLAND HAULTAIN</t>
  </si>
  <si>
    <t>26 - QUEEN ANNE</t>
  </si>
  <si>
    <t>27 - DEER RIVER ESTATES</t>
  </si>
  <si>
    <t>28 - QUEENSTON</t>
  </si>
  <si>
    <t>29 - QUEEN CHARLOTTE</t>
  </si>
  <si>
    <t>30 - QUEENSLAND HILL</t>
  </si>
  <si>
    <t>31 - QUEENSLAND ESTATES</t>
  </si>
  <si>
    <t>32 - LAKE LUCERNE</t>
  </si>
  <si>
    <t>33 - PARKWOOD</t>
  </si>
  <si>
    <t>34 - PRINCE OF WALES</t>
  </si>
  <si>
    <t>35 - DEER VALLEY</t>
  </si>
  <si>
    <t>36 - DON BOSCO</t>
  </si>
  <si>
    <t>37 - DEER CLIFF</t>
  </si>
  <si>
    <t>38 - DEER RUN MEADOWBROOK</t>
  </si>
  <si>
    <t>39 - DEER CROSS</t>
  </si>
  <si>
    <t>40 - DEERMONT</t>
  </si>
  <si>
    <t>41 - DEER RIDGE</t>
  </si>
  <si>
    <t>42 - DEER PATH</t>
  </si>
  <si>
    <t>43 - PARKSIDE</t>
  </si>
  <si>
    <t>44 - MIDRIDGE</t>
  </si>
  <si>
    <t>45 - BANNISTER</t>
  </si>
  <si>
    <t>46 - MIDLAWN</t>
  </si>
  <si>
    <t>47 - MIDCREST</t>
  </si>
  <si>
    <t>48 - MIDRIDGE CRESCENT</t>
  </si>
  <si>
    <t>49 - MIDGLEN TERRACE/GARDENS</t>
  </si>
  <si>
    <t>50 - MIDGLEN PLACE</t>
  </si>
  <si>
    <t>51 - PARKVIEW</t>
  </si>
  <si>
    <t>52 - PARKVALLEY</t>
  </si>
  <si>
    <t>53 - DEER BOWSAX</t>
  </si>
  <si>
    <t>54 - DEER FIELD</t>
  </si>
  <si>
    <t>55 - DEER LANE</t>
  </si>
  <si>
    <t>56 - DEER BROOK</t>
  </si>
  <si>
    <t>57 - DEER CROFT</t>
  </si>
  <si>
    <t>58 - DEER SIDE</t>
  </si>
  <si>
    <t>59 - DEER RUN</t>
  </si>
  <si>
    <t>60 - PARKVISTA</t>
  </si>
  <si>
    <t>61 - PARKRIDGE</t>
  </si>
  <si>
    <t>62 - MIDVALLEY WAY</t>
  </si>
  <si>
    <t>63 - MIDPARK DRIVE</t>
  </si>
  <si>
    <t>64 - MIDBEND</t>
  </si>
  <si>
    <t>65 - MIDNAPORE LAKE</t>
  </si>
  <si>
    <t>66 - MIDVALLEY CRESCENT</t>
  </si>
  <si>
    <t>67 - SUNMOUNT</t>
  </si>
  <si>
    <t>68 - SUN CANYON</t>
  </si>
  <si>
    <t>69 - SUNRISE</t>
  </si>
  <si>
    <t>70 - SUNHAVEN</t>
  </si>
  <si>
    <t>71 - SUNHURST</t>
  </si>
  <si>
    <t>72 - SUNBANK</t>
  </si>
  <si>
    <t>73 - SUNVALE CRESCENT</t>
  </si>
  <si>
    <t>74 - SUNDOWN/SUNVALE</t>
  </si>
  <si>
    <t>75 - SUNSET</t>
  </si>
  <si>
    <t>76 - SUNCASTLE</t>
  </si>
  <si>
    <t>77 - SUNWOOD</t>
  </si>
  <si>
    <t>78 - SUN HARBOUR</t>
  </si>
  <si>
    <t>79 - SUNLAKE/VISTA</t>
  </si>
  <si>
    <t>80 - SUNMEADOWS/VISTA</t>
  </si>
  <si>
    <t>81 - SUNLAKE WAY</t>
  </si>
  <si>
    <t>82 - SUNDOWN</t>
  </si>
  <si>
    <t>83 - SPECIAL BALLOT</t>
  </si>
  <si>
    <t>84 - MOBILE-TEAM #1</t>
  </si>
  <si>
    <t>85 - MOBILE-TEAM #2</t>
  </si>
  <si>
    <t>86 - MOBILE-TEAM #3</t>
  </si>
  <si>
    <t>87 - ADVANCE-RETURNING OFFICE</t>
  </si>
  <si>
    <t>SAMEENA
ARIF
NDP</t>
  </si>
  <si>
    <t>ANDREA
JOYCE 
LIB</t>
  </si>
  <si>
    <t>JASON
LUAN
UCP</t>
  </si>
  <si>
    <t>KYLE
MILLER
AIP</t>
  </si>
  <si>
    <t>KARI
POMERLEAU
FCP</t>
  </si>
  <si>
    <t>JENNIFER
WYNESS
AP</t>
  </si>
  <si>
    <t>1 - ARBOUR GROVE</t>
  </si>
  <si>
    <t>2 - WATERGROVE</t>
  </si>
  <si>
    <t>3 - ARBOUR MEADOWS</t>
  </si>
  <si>
    <t>4 - POINT OF VIEW</t>
  </si>
  <si>
    <t>5 - ARBOUR WOOD</t>
  </si>
  <si>
    <t>6 - ARBOUR ESTATES</t>
  </si>
  <si>
    <t>7 - ARBOUR LAKE LANDING</t>
  </si>
  <si>
    <t>8 - ARBOUR STONE WEST</t>
  </si>
  <si>
    <t>9 - ARBOUR STONE EAST</t>
  </si>
  <si>
    <t>10 - ARBOUR CREST NORTH</t>
  </si>
  <si>
    <t>11 - ARBOUR CREST SOUTH</t>
  </si>
  <si>
    <t>12 - ARBOUR VISTA</t>
  </si>
  <si>
    <t>13 - ARBOUR CLIFF</t>
  </si>
  <si>
    <t>14 - ARBOUR GLEN</t>
  </si>
  <si>
    <t>15 - ARBOUR RIDGE EAST</t>
  </si>
  <si>
    <t>16 - ARBOUR RIDGE WEST</t>
  </si>
  <si>
    <t>17 - ARBOUR BUTTE</t>
  </si>
  <si>
    <t>18 - CITADEL FOREST</t>
  </si>
  <si>
    <t>19 - CITADEL BLUFF</t>
  </si>
  <si>
    <t>20 - CITADEL ESTATES</t>
  </si>
  <si>
    <t>21 - CITADEL POINT</t>
  </si>
  <si>
    <t>22 - PALISADES OF CITADEL</t>
  </si>
  <si>
    <t>23 - CITADEL TERRACE</t>
  </si>
  <si>
    <t>24 - CITADEL HILLS</t>
  </si>
  <si>
    <t>25 - CITADEL GARDENS</t>
  </si>
  <si>
    <t>26 - CITADEL PEAK</t>
  </si>
  <si>
    <t>27 - CITADEL PARK</t>
  </si>
  <si>
    <t>28 - CITADEL MANOR</t>
  </si>
  <si>
    <t>29 - CITADEL CREST</t>
  </si>
  <si>
    <t>30 - CITADEL RIDGE</t>
  </si>
  <si>
    <t>31 - CITADEL MEADOW WEST</t>
  </si>
  <si>
    <t>32 - CITADEL MEADOW NORTH</t>
  </si>
  <si>
    <t>33 - CITADEL MEADOW EAST</t>
  </si>
  <si>
    <t>34 - SHERWOOD MOUNT</t>
  </si>
  <si>
    <t>35 - SHERWOOD HILL</t>
  </si>
  <si>
    <t>36 - SHERWOOD TERRACE</t>
  </si>
  <si>
    <t>37 - KINCORA HEIGHTHS</t>
  </si>
  <si>
    <t>38 - KINCORA DRIVE SOUTH</t>
  </si>
  <si>
    <t>39 - KINCORA LANDING</t>
  </si>
  <si>
    <t>40 - KINCORA POINT</t>
  </si>
  <si>
    <t>41 - KINCORA GROVE</t>
  </si>
  <si>
    <t>42 - SHERWOOD PARK</t>
  </si>
  <si>
    <t>43 - SHERWOOD ROAD</t>
  </si>
  <si>
    <t>44/45 - SHERVIEW HEIGHTS/
               SHERWOOD SQUARE</t>
  </si>
  <si>
    <t>46/47 - KINCORA CRESCENT/
               EMERALD SKY</t>
  </si>
  <si>
    <t>48 - KINCORA GLEN RISE</t>
  </si>
  <si>
    <t>49 - KINLEA</t>
  </si>
  <si>
    <t>50/51/52 - SAGE HILL GARDENS/
                      SAGE HILL TERRACE/RISE</t>
  </si>
  <si>
    <t>53 - SAGE MEADOWS CIRCLE</t>
  </si>
  <si>
    <t>54 - EVANSVIEW GARDEN</t>
  </si>
  <si>
    <t>55 - EVANSRIDGE SOUTH</t>
  </si>
  <si>
    <t>56 - EVANSRIDGE CIRCLE</t>
  </si>
  <si>
    <t>57 - EVANSRIDGE PLACE</t>
  </si>
  <si>
    <t>58/59 - EVANSBOROUGH WAY E/W</t>
  </si>
  <si>
    <t>60/61 - SAGE BLUFF E/W</t>
  </si>
  <si>
    <t>62 - SAGE HILL GREEN</t>
  </si>
  <si>
    <t>63 - SAGE VALLEY CLOSE</t>
  </si>
  <si>
    <t>64 - SAGE VALLEY GREEN</t>
  </si>
  <si>
    <t>65/66 - SAGE VALLEY CIRCLE/
               SAGE BERRY</t>
  </si>
  <si>
    <t>67 - SAGE BANK GROVE NORTH</t>
  </si>
  <si>
    <t>68 - SAGE BANK GROVE SOUTH</t>
  </si>
  <si>
    <t>69 - NOLANFIELD LANE</t>
  </si>
  <si>
    <t>70/71 - NOLANCLIFF CRESC S/
               NOLANCREST CIRCLE</t>
  </si>
  <si>
    <t>72/73 - NOLANHURST PLACE/
               NOLANCREST MANOR</t>
  </si>
  <si>
    <t>74/78 - NOLANCREST RISE/
               NOLANHURST GARDENS</t>
  </si>
  <si>
    <t>75/76 - NOLANFIELD HEIGHTS/
               NOLANFIELD CRESCENT</t>
  </si>
  <si>
    <t>77 - NOLAN LAKE</t>
  </si>
  <si>
    <t>79 - SPECIAL BALLOT</t>
  </si>
  <si>
    <t>80 - MOBILE-ARBOUR LAKE RETIREMENT</t>
  </si>
  <si>
    <t>81 - ADVANCE-RETURNING OFFICE</t>
  </si>
  <si>
    <t>SCOTT
APPLEBY
AP</t>
  </si>
  <si>
    <t>WHITNEY
ISSIK
UCP</t>
  </si>
  <si>
    <t>RAFAEL
KRUKOWSKI
AIP</t>
  </si>
  <si>
    <t>SHIRLEY
KSIENSKI
LIB</t>
  </si>
  <si>
    <t>DEJAN
RISTIC
FCP</t>
  </si>
  <si>
    <t>JORDAN
STEIN
NDP</t>
  </si>
  <si>
    <t>ALLIE
TULICK
GPA</t>
  </si>
  <si>
    <t>1 - WOODGREEN</t>
  </si>
  <si>
    <t>2 - WOODOAK</t>
  </si>
  <si>
    <t>3 - WOODRIDGE</t>
  </si>
  <si>
    <t>4 - WOODACRES</t>
  </si>
  <si>
    <t>5 - WOODHAVEN</t>
  </si>
  <si>
    <t>6 - WOODVALLEY</t>
  </si>
  <si>
    <t>7 - WOODFIELD ROAD</t>
  </si>
  <si>
    <t>8 - WOODFIELD</t>
  </si>
  <si>
    <t>9 - WOODMONT</t>
  </si>
  <si>
    <t>10 - WOODFIELD CRESENT</t>
  </si>
  <si>
    <t>11 - WOODMARK</t>
  </si>
  <si>
    <t>12 - WOODPARK</t>
  </si>
  <si>
    <t>13 - WOODSIDE</t>
  </si>
  <si>
    <t>14 - WOODVALE</t>
  </si>
  <si>
    <t>15 - WOODGROVE</t>
  </si>
  <si>
    <t>16 - WOODVIEW</t>
  </si>
  <si>
    <t>17 - WOODSTOCK</t>
  </si>
  <si>
    <t>18 - WOODGLEN CIRCLE</t>
  </si>
  <si>
    <t>19 - WOODGLEN GROVE</t>
  </si>
  <si>
    <t>20 - WOODFERN</t>
  </si>
  <si>
    <t>21 - WOODBOROUGH</t>
  </si>
  <si>
    <t>22 - WOODBRIAR</t>
  </si>
  <si>
    <t>23 - WOODBROOK</t>
  </si>
  <si>
    <t>24 - WOODGLEN</t>
  </si>
  <si>
    <t>25 - WOODFORD</t>
  </si>
  <si>
    <t>26 - HULL</t>
  </si>
  <si>
    <t>27 - WOODMEADOW</t>
  </si>
  <si>
    <t>28 - BRAESIDE SOUTH EAST</t>
  </si>
  <si>
    <t>29 - BRAESIDE SOUTH</t>
  </si>
  <si>
    <t>30 - BRACEWOOD WAY</t>
  </si>
  <si>
    <t>31 - BRACEWOOD DRIVE</t>
  </si>
  <si>
    <t>32 - CEDARGROVE ROAD</t>
  </si>
  <si>
    <t>33 - CEDARBRAE SOUTH</t>
  </si>
  <si>
    <t>34 - CEDARDALE SOUTH</t>
  </si>
  <si>
    <t>35 - CEDARDALE WEST</t>
  </si>
  <si>
    <t>36 - CEDARBRAE CENTER</t>
  </si>
  <si>
    <t>37 - CEDARBROOK</t>
  </si>
  <si>
    <t>38 - CEDARBRAE EAST</t>
  </si>
  <si>
    <t>39 - BROOKPARK SOUTH</t>
  </si>
  <si>
    <t>40 - BROOKPARK CENTER</t>
  </si>
  <si>
    <t>41 - BRAESIDE CENTER</t>
  </si>
  <si>
    <t>42 - BRAESIDE EAST</t>
  </si>
  <si>
    <t>43 - BRAESIDE NORTH</t>
  </si>
  <si>
    <t>44 - BROOKPARK NORTH</t>
  </si>
  <si>
    <t>45 - BROOKPARK WEST</t>
  </si>
  <si>
    <t>46 - CEDARBRAE NORTHEAST</t>
  </si>
  <si>
    <t>47 - CEDARBRAE NORTH</t>
  </si>
  <si>
    <t>48 - CEDARBRAE WEST</t>
  </si>
  <si>
    <t>49 - CEDARILLE</t>
  </si>
  <si>
    <t>50 - OAKWOOD DRIVE</t>
  </si>
  <si>
    <t>51 - OAKMOOR CRESCENT</t>
  </si>
  <si>
    <t>52 - OAKTREE LANE</t>
  </si>
  <si>
    <t>53 - OAKMOOR DRIVE</t>
  </si>
  <si>
    <t>54 - PALISBRIAR PARK</t>
  </si>
  <si>
    <t>55 - PUMPHILL SOUTH</t>
  </si>
  <si>
    <t>56 - PUMPHILL CENTER</t>
  </si>
  <si>
    <t>57 - PALLISER SOUTHEAST</t>
  </si>
  <si>
    <t>58 - PALLISER SOUTHWEST</t>
  </si>
  <si>
    <t>59 - OAKRIDGE SOUTHEAST</t>
  </si>
  <si>
    <t>60 - OAKRIDGE SOUTH</t>
  </si>
  <si>
    <t>61 - OAKRIDGE WEST</t>
  </si>
  <si>
    <t>62 - OAKMOUNT DRIVE</t>
  </si>
  <si>
    <t>63 - OAKWOOD NORTHWEST</t>
  </si>
  <si>
    <t>64 - OAKWOOD NORTH</t>
  </si>
  <si>
    <t>65 - OAKRIDGE CENTER</t>
  </si>
  <si>
    <t>66 - OAKRIDGE NORTHEAST</t>
  </si>
  <si>
    <t>67 - BAYVIEW</t>
  </si>
  <si>
    <t>68 - PALLISER NORTHWEST</t>
  </si>
  <si>
    <t>69 - PALLISER NORTHEAST</t>
  </si>
  <si>
    <t>70 - PUMPHILL NORTH</t>
  </si>
  <si>
    <t>71 - EAGLERIDGE</t>
  </si>
  <si>
    <t>72 - CHINOOKPARK</t>
  </si>
  <si>
    <t>73 - CHINOOK CENTER</t>
  </si>
  <si>
    <t>74 - KELVIN GROVE SOUTH</t>
  </si>
  <si>
    <t>75 - KELVIN GROVE CENTER</t>
  </si>
  <si>
    <t>76 - KELVIN GROVE NORTH</t>
  </si>
  <si>
    <t>77 - KELVIN GROVE WEST</t>
  </si>
  <si>
    <t>78 - LAKEVIEW SOUTHEAST</t>
  </si>
  <si>
    <t>79 - LAKEVIEW SOUTHWEST</t>
  </si>
  <si>
    <t>80 - LAKEVIEW WEST</t>
  </si>
  <si>
    <t>81 - LAKESIDE</t>
  </si>
  <si>
    <t>82 - LAKEVIEW CENTER</t>
  </si>
  <si>
    <t>83 - LATHON</t>
  </si>
  <si>
    <t>84 - LAKEVIEW NORTHEAST</t>
  </si>
  <si>
    <t>85 - LAKEVIEW NORTH</t>
  </si>
  <si>
    <t>86 - LAKEVIEW NORTHWEST</t>
  </si>
  <si>
    <t>87 - LODGE</t>
  </si>
  <si>
    <t>88 - LASALLE</t>
  </si>
  <si>
    <t>89 - SPECIAL BALLOT</t>
  </si>
  <si>
    <t>90 - MOBILE-ROCKYVIEW HOSPITAL #1</t>
  </si>
  <si>
    <t>91 - MOBILE-ROCKYVIEW HOSPITAL #2</t>
  </si>
  <si>
    <t>92 - MOBILE-ROCKYVIEW HOSPITAL#3</t>
  </si>
  <si>
    <t>93 - MOBILE-ROCKYVIEW HOSPITAL#4</t>
  </si>
  <si>
    <t>94 - MOBILE-CHINOOK CARE CENTRE</t>
  </si>
  <si>
    <t>95 - MOBILE-MAYFAIR CARE CENTRE</t>
  </si>
  <si>
    <t>96 - MOBILE-TRINITY LODGE</t>
  </si>
  <si>
    <t>97 - ADVANCE-OAKRIDGE COOP MALL</t>
  </si>
  <si>
    <t>RICHARD WILLIAM
(RIC) MCIVER
UCP</t>
  </si>
  <si>
    <t>KENNETH
MORRICE
AIP</t>
  </si>
  <si>
    <t>CHRIS
NOWELL
AP</t>
  </si>
  <si>
    <t>TORY
TOMBLIN
NDP</t>
  </si>
  <si>
    <t>FRANCES
WOYTKIW
LIB</t>
  </si>
  <si>
    <t>1 - MT. GIBRALTAR</t>
  </si>
  <si>
    <t>2 - MT. NORQUAY</t>
  </si>
  <si>
    <t>3 - MT. CASCADE</t>
  </si>
  <si>
    <t>4 - MT. VICTORIA</t>
  </si>
  <si>
    <t>5 - MT. ROBSON</t>
  </si>
  <si>
    <t>6 - MT. SPARROWHAWK</t>
  </si>
  <si>
    <t>7 - MCKENNA</t>
  </si>
  <si>
    <t>8 - MCKINLEY</t>
  </si>
  <si>
    <t>9 - MCKENZIE LAKE BAY</t>
  </si>
  <si>
    <t>10 - MCKENZIE LAKE WAY</t>
  </si>
  <si>
    <t>11 - MCKERRELL GARDENS</t>
  </si>
  <si>
    <t>12 - MCKERRELL</t>
  </si>
  <si>
    <t>13 - ELGIN GARDENS</t>
  </si>
  <si>
    <t>14 - ELGIN VIEW</t>
  </si>
  <si>
    <t>15/16 - ELGIN TERRACE/ELGIN AVENUE</t>
  </si>
  <si>
    <t>17 - ELGIN MEADOWS</t>
  </si>
  <si>
    <t>18 - MCKENZIE TOWNE GATE</t>
  </si>
  <si>
    <t>19 - ELGIN ESTATES</t>
  </si>
  <si>
    <t>20 - INVERNESS PARK</t>
  </si>
  <si>
    <t>21 - ELGIN WAY</t>
  </si>
  <si>
    <t>22 - INVERNESS DRIVE</t>
  </si>
  <si>
    <t>23 - INVERNESS</t>
  </si>
  <si>
    <t>24 - HIGH STREET</t>
  </si>
  <si>
    <t>25 - PRESTWICK PARK</t>
  </si>
  <si>
    <t>26 - PRESTWICK POND</t>
  </si>
  <si>
    <t>27 - PRESTWICK ESTATES</t>
  </si>
  <si>
    <t>28 - PRESTWICK AVENUE</t>
  </si>
  <si>
    <t>29 - PRESTWICK COURT</t>
  </si>
  <si>
    <t>30 - ST. ALBERT CATHOLIC CHURCH</t>
  </si>
  <si>
    <t>31 - PRESTWICK DRIVE</t>
  </si>
  <si>
    <t>32 - PRESTWICK CLOSE</t>
  </si>
  <si>
    <t>33 - 130 AVENUE</t>
  </si>
  <si>
    <t>34 - MCKENZIE TOWNE SCHOOL</t>
  </si>
  <si>
    <t>35 - PRESTWICK BAY</t>
  </si>
  <si>
    <t>36 - PRESTWICK PLACE</t>
  </si>
  <si>
    <t>37 - BRIGHTONCREST GROVE</t>
  </si>
  <si>
    <t>38 - NEW BRIGHTON LANDING</t>
  </si>
  <si>
    <t>39/69 - BRIGHTONCREST GREEN/
               COPPERPOND BLVD</t>
  </si>
  <si>
    <t>40 - NEW BRIGHTON DRIVE</t>
  </si>
  <si>
    <t>41 - BRIGHTONSTONE GARDEN</t>
  </si>
  <si>
    <t>42 - NEW BRIGHTON NORTH</t>
  </si>
  <si>
    <t>43 - BRIGHTONWOODS GREEN</t>
  </si>
  <si>
    <t>44 - NEW BRIGHTON GROVE</t>
  </si>
  <si>
    <t>45 - BRIGHTONSTONE</t>
  </si>
  <si>
    <t>46 - NEW BRIGHTON</t>
  </si>
  <si>
    <t>47 - NEW BRIGHTON MANOR</t>
  </si>
  <si>
    <t>48 - BRIGHTONDALE CRESCENT</t>
  </si>
  <si>
    <t>49 - NEW BRIGHTON GARDEN</t>
  </si>
  <si>
    <t>50 - NEW BRIGHTON MCIVOR</t>
  </si>
  <si>
    <t>51 - BRIGHTONWOODS COVE</t>
  </si>
  <si>
    <t>52 - NEW BRIGHTON WEST</t>
  </si>
  <si>
    <t>53 - COPPERFIELD MCIVOR</t>
  </si>
  <si>
    <t>54 - COPPERFIELD GREEN</t>
  </si>
  <si>
    <t>55 - COPPERFIELD RISE</t>
  </si>
  <si>
    <t>56 - COPPERFIELD CRESCENT</t>
  </si>
  <si>
    <t>57 - COPPERFIELD MARQUIS</t>
  </si>
  <si>
    <t>58 - COPPERFIELD SOUTH</t>
  </si>
  <si>
    <t>59 - COPPERSTONE GATE</t>
  </si>
  <si>
    <t>60 - COPPERLEAF</t>
  </si>
  <si>
    <t>61 - COPPERSTONE CLOSE</t>
  </si>
  <si>
    <t>62 - COPPERSTONE BLVD</t>
  </si>
  <si>
    <t>63 - COPPERFIELD EAST</t>
  </si>
  <si>
    <t>64/74 - COPPERSTONE GARDENS/
               COPPERFIELD SE</t>
  </si>
  <si>
    <t>65 - COPPERPOND CLOSE</t>
  </si>
  <si>
    <t>66 - COPPERPOND POND</t>
  </si>
  <si>
    <t>67 - COPPERPOND GATE</t>
  </si>
  <si>
    <t>68 - COPPERPOND COMMON</t>
  </si>
  <si>
    <t>70/72 - COPPERPOND VILLAS/PARADE</t>
  </si>
  <si>
    <t>71/73 - COPPERPOND CONDOS/STREET</t>
  </si>
  <si>
    <t>75 - SPECIAL BALLOT</t>
  </si>
  <si>
    <t>76 - MOBILE-MCKENZIE TOWNE</t>
  </si>
  <si>
    <t>77 - ADVANCE-RETURNING OFFICE</t>
  </si>
  <si>
    <t>CW
ALEXANDER
AIP</t>
  </si>
  <si>
    <t>CRAIG
COOLAHAN
NDP</t>
  </si>
  <si>
    <t>KARA
LEVIS
AP</t>
  </si>
  <si>
    <t>MICHAEL J.
MACDONALD
LIB</t>
  </si>
  <si>
    <t>JEREMY
NIXON
UCP</t>
  </si>
  <si>
    <t>JANINE
ST. JEAN
GPA</t>
  </si>
  <si>
    <t>1 - EVERGREEN VILLAGE</t>
  </si>
  <si>
    <t>2 - THORNCLIFFE HTS NE</t>
  </si>
  <si>
    <t>3 - THORNCLIFFE HTS CENTRE</t>
  </si>
  <si>
    <t>4 - OAKHILL ESTATES</t>
  </si>
  <si>
    <t>5 - THORNCLIFFE HTS N</t>
  </si>
  <si>
    <t>6 - THORNCLIFFE HTS NW</t>
  </si>
  <si>
    <t>7 - HUNTCLIFFE CARDENS</t>
  </si>
  <si>
    <t>8 - THORNCLIFFE NE</t>
  </si>
  <si>
    <t>9 - THORNCLIFFE CENTRAL</t>
  </si>
  <si>
    <t>10 - NORTH HAVEN N</t>
  </si>
  <si>
    <t>11 - NORTH HAVEN N CENTRAL</t>
  </si>
  <si>
    <t>12 - NORTH HAVEN W</t>
  </si>
  <si>
    <t>13 - NORTH HAVEN CENTRAL</t>
  </si>
  <si>
    <t>14 - NORTH HAVEN S</t>
  </si>
  <si>
    <t>15 - NORTH HAVEN E</t>
  </si>
  <si>
    <t>16 - THORNCLIFFE S</t>
  </si>
  <si>
    <t>17 - THORNCLIFFE E</t>
  </si>
  <si>
    <t>18 - THORNCLIFFE ESTATES</t>
  </si>
  <si>
    <t>19 - THORNCLIFFE HTS SW</t>
  </si>
  <si>
    <t>20 - THORNCLIFFE HTS S</t>
  </si>
  <si>
    <t>21 - THORNCLIFFE HTS SE</t>
  </si>
  <si>
    <t>22 - GREENVIEW N</t>
  </si>
  <si>
    <t>23 - GREENVIEW INDUSTRIAL</t>
  </si>
  <si>
    <t>24 - GREENVIEW S</t>
  </si>
  <si>
    <t>25 - HIGHLAND E</t>
  </si>
  <si>
    <t>26/27 - HIGHLAND NW</t>
  </si>
  <si>
    <t>28 - HIGHWOOD N</t>
  </si>
  <si>
    <t>29 - HIGHWOOD LOWER</t>
  </si>
  <si>
    <t>30 - HIGHWOOD UPPER</t>
  </si>
  <si>
    <t>31 - HIGHWOOD W</t>
  </si>
  <si>
    <t>32 - CAMBRIAN HTS ESTATES</t>
  </si>
  <si>
    <t>33 - COLLINGWOOD E</t>
  </si>
  <si>
    <t>34 - COLLINGWOOD N</t>
  </si>
  <si>
    <t>35 - COLLINGWOOD W</t>
  </si>
  <si>
    <t>36 - COLLINGWOOD S</t>
  </si>
  <si>
    <t>37 - CAMBRIAN HGHTS W</t>
  </si>
  <si>
    <t>38 - CAMBRIAN HTS CENTRAL</t>
  </si>
  <si>
    <t>39 - ROSEMONT N</t>
  </si>
  <si>
    <t>40 - ROSEMONT S</t>
  </si>
  <si>
    <t>41 - CAMBRIAN HGHTS S</t>
  </si>
  <si>
    <t>42 - QUEENS PARK</t>
  </si>
  <si>
    <t>43 - MOUNT PLEASANT NE</t>
  </si>
  <si>
    <t>44 - HIGHLAND PARK W</t>
  </si>
  <si>
    <t>45 - HIGHLAND PARK CENTRAL</t>
  </si>
  <si>
    <t>46 - HIGHLAND INDUSTRIAL</t>
  </si>
  <si>
    <t>47 - HIGHLAND PARK E</t>
  </si>
  <si>
    <t>48 - HIGHLAND PARK S</t>
  </si>
  <si>
    <t>49 - TUXEDO PARK W</t>
  </si>
  <si>
    <t>50 - TUXEDO PARK N</t>
  </si>
  <si>
    <t>51 - TUXEDO PARK CENTRAL</t>
  </si>
  <si>
    <t>52 - TUXEDO PARK SE</t>
  </si>
  <si>
    <t>53 - MOUNT TUXEDO N</t>
  </si>
  <si>
    <t>54 - MOUNT TUXEDO CENTRAL</t>
  </si>
  <si>
    <t>55 - TUXEDO PARK S</t>
  </si>
  <si>
    <t>56 - MOUNTVIEW W</t>
  </si>
  <si>
    <t>57 - MOUNTVIEW CENTRAL</t>
  </si>
  <si>
    <t>58 - MOUNTVIEW E</t>
  </si>
  <si>
    <t>59 - MOUNTVIEW N</t>
  </si>
  <si>
    <t>60 - WINSTON HGHTS</t>
  </si>
  <si>
    <t>61 - ELKS</t>
  </si>
  <si>
    <t>62 - VISTA N</t>
  </si>
  <si>
    <t>63 - VISTA CENTRAL</t>
  </si>
  <si>
    <t>64 - VISTA W</t>
  </si>
  <si>
    <t>65 - VISTA S</t>
  </si>
  <si>
    <t>66/68 - CROSSROADS N/E</t>
  </si>
  <si>
    <t>67 - CROSSROADS W</t>
  </si>
  <si>
    <t>69 - CROSSROADS S</t>
  </si>
  <si>
    <t>70 - MAYLAND HTS NW CENTRAL</t>
  </si>
  <si>
    <t>71 - MAYLAND HTS NE CENTRAL</t>
  </si>
  <si>
    <t>72 - MAYLAND HTS N CENTRAL</t>
  </si>
  <si>
    <t>73 - MAYLAND HTS N</t>
  </si>
  <si>
    <t>74 - MAYLAND HTS NE</t>
  </si>
  <si>
    <t>75 - MAYLAND HTS SE</t>
  </si>
  <si>
    <t>76 - MAYLAND HTS CENTRAL</t>
  </si>
  <si>
    <t>77/78 - MAYLAND HTS SW</t>
  </si>
  <si>
    <t>79 - ALBERT PARK W</t>
  </si>
  <si>
    <t>80 - ALBERT PARK N</t>
  </si>
  <si>
    <t>81/82 - RADISSON HTS N</t>
  </si>
  <si>
    <t>83 - RADISSON HTS E</t>
  </si>
  <si>
    <t>84 - RADISSON HTS E CENTRAL</t>
  </si>
  <si>
    <t>85 - RADISSON HTS W CENTRAL</t>
  </si>
  <si>
    <t>86 - RADISSON HTS CENTRAL</t>
  </si>
  <si>
    <t>87 - ALBERT PARK S</t>
  </si>
  <si>
    <t>88 - RADISSON HTS S</t>
  </si>
  <si>
    <t>90 - MOBILE-PLC TEAM A</t>
  </si>
  <si>
    <t>91 - MOBILE-PLC TEAM B</t>
  </si>
  <si>
    <t>92 - MOBILE-FANNING/WING KEI</t>
  </si>
  <si>
    <t>93 - ADVANCE-RETURNING OFFICE</t>
  </si>
  <si>
    <t>94 - ADVANCE-THORNCLIFFE/GREENVIEW</t>
  </si>
  <si>
    <t>JULIA
BIETZ
NDP</t>
  </si>
  <si>
    <t>PETER
DE JONK
AIP</t>
  </si>
  <si>
    <t>LARRY R
HEATHER
IND</t>
  </si>
  <si>
    <t>JASON
KENNEY
UCP</t>
  </si>
  <si>
    <t>WILSON
MCCUTCHAN
LIB</t>
  </si>
  <si>
    <t>RACHEL
TIMMERMANS
AP</t>
  </si>
  <si>
    <t>1 - BRIDLE ESTATES</t>
  </si>
  <si>
    <t>2 - BRIDLEMEADOWS MANOR</t>
  </si>
  <si>
    <t>3 - BRIDLERIDGE GARDENS</t>
  </si>
  <si>
    <t>4 - BRIDLEWOOD COURT</t>
  </si>
  <si>
    <t>5 - BRIDLECREEK GATE</t>
  </si>
  <si>
    <t>6 - BRIDLEWOOD WAY</t>
  </si>
  <si>
    <t>7 - BRIDLEPOST</t>
  </si>
  <si>
    <t>8 - BRIDLEMEADOWS</t>
  </si>
  <si>
    <t>9 - BRIDLECREST ROAD</t>
  </si>
  <si>
    <t>10 - BRIDLECREST STREET</t>
  </si>
  <si>
    <t>11 - BRIDLECREST MANOR</t>
  </si>
  <si>
    <t>12 - BRIDLERIDGE POINTE</t>
  </si>
  <si>
    <t>13 - BRIDLERIDGE WAY</t>
  </si>
  <si>
    <t>14 - BRIDLEGLEN</t>
  </si>
  <si>
    <t>15 - BRIDLEWOOD DRIVE</t>
  </si>
  <si>
    <t>16 - EVERSTONE RISE</t>
  </si>
  <si>
    <t>17 - EVERSYDE AVENUE</t>
  </si>
  <si>
    <t>18 - EVERGLEN RISE</t>
  </si>
  <si>
    <t>19 - EVERGLEN WAY</t>
  </si>
  <si>
    <t>20 - EVERGLEN CRESCENT</t>
  </si>
  <si>
    <t>21 - EVERMEADOW ROAD</t>
  </si>
  <si>
    <t>22 - EVERRIDGE DRIVE</t>
  </si>
  <si>
    <t>23 - EVERSYDE CIRCLE</t>
  </si>
  <si>
    <t>24 - EVERSTONE ROAD</t>
  </si>
  <si>
    <t>25 - EVERWILLOW BOULEVARD</t>
  </si>
  <si>
    <t>26 - EVERWILLOW PARK</t>
  </si>
  <si>
    <t>27 - EVERSYDE</t>
  </si>
  <si>
    <t>28 - MILLRISE SQUARE</t>
  </si>
  <si>
    <t>29 - MILLVIEW WAY</t>
  </si>
  <si>
    <t>30 - MILLCREST</t>
  </si>
  <si>
    <t>31 - MILLRISE CLOSE</t>
  </si>
  <si>
    <t>32 - MILLBANK</t>
  </si>
  <si>
    <t>33 - MILLRISE POINT</t>
  </si>
  <si>
    <t>34 - MILLRISE PARK</t>
  </si>
  <si>
    <t>35 - MILLPARK</t>
  </si>
  <si>
    <t>36 - MILLRISE HILL</t>
  </si>
  <si>
    <t>37 - MILLVIEW PARK</t>
  </si>
  <si>
    <t>38 - EVERGREEN COMMON</t>
  </si>
  <si>
    <t>39 - EVERGREEN CIRCLE</t>
  </si>
  <si>
    <t>40 - EVEROAK CIRCLE</t>
  </si>
  <si>
    <t>41 - EVERBROOK WAY</t>
  </si>
  <si>
    <t>42 - EVERBROOK CRESCENT</t>
  </si>
  <si>
    <t>43 - EVERHOLLOW GREEN</t>
  </si>
  <si>
    <t>44 - EVERHOLLOW AVENUE</t>
  </si>
  <si>
    <t>45 - EVERWOODS</t>
  </si>
  <si>
    <t>46 - EVERGLADE</t>
  </si>
  <si>
    <t>47 - EVERCREEK BLUFFS</t>
  </si>
  <si>
    <t>48 - SANDERSON RIDGE</t>
  </si>
  <si>
    <t>49 - EVERGREEN LANE</t>
  </si>
  <si>
    <t>50 - EVERGREEN ESTATES</t>
  </si>
  <si>
    <t>51 - EVERGREEN COURT</t>
  </si>
  <si>
    <t>52 - EVERGREEN PLAZA</t>
  </si>
  <si>
    <t>53 - EVERRIDGE GARDENS</t>
  </si>
  <si>
    <t>54 - SHAWNEE SLOPES</t>
  </si>
  <si>
    <t>55 - SHAWNEE SOUTHSIDE</t>
  </si>
  <si>
    <t>56 - SPECIAL BALLOT</t>
  </si>
  <si>
    <t>57 - MOBILE-MILLRISE-MANOR LIFE</t>
  </si>
  <si>
    <t>58 - MOBILE-REVERA-SWAN</t>
  </si>
  <si>
    <t>59 - ADVANCE-SOUTH GATE ALLIANCE</t>
  </si>
  <si>
    <t>FAIZA
ALI
ABDI
LIB</t>
  </si>
  <si>
    <t>DON
EDMONSTONE
AIP</t>
  </si>
  <si>
    <t>JANICE
FRASER
GPA</t>
  </si>
  <si>
    <t>JASRAJ
SINGH
HALLAN
UCP</t>
  </si>
  <si>
    <t>AVINASH
SINGH
KHANGURA
AP</t>
  </si>
  <si>
    <t>IRFAN
SABIR
NDP</t>
  </si>
  <si>
    <t>LARRY
SMITH
AAP</t>
  </si>
  <si>
    <t>1 - SADDLEBROOK SOUTH</t>
  </si>
  <si>
    <t>2 - SADDLEBROOK NORTH</t>
  </si>
  <si>
    <t>3 - SADDLECREST EAST</t>
  </si>
  <si>
    <t>4 - SADDLEBROOK WEST</t>
  </si>
  <si>
    <t>5 - SADDLELAKE NORTH</t>
  </si>
  <si>
    <t>6 - SADDLELAKE SOUTH</t>
  </si>
  <si>
    <t>7 - TARALAKE NORTH</t>
  </si>
  <si>
    <t>8 - TARALAKE SOUTH</t>
  </si>
  <si>
    <t>9 - TARAVISTA EAST</t>
  </si>
  <si>
    <t>10 - TARAVISTA WEST</t>
  </si>
  <si>
    <t>11 - TARAGLEN</t>
  </si>
  <si>
    <t>12 - TARALEA EAST</t>
  </si>
  <si>
    <t>13 - TARACOVE NORTH</t>
  </si>
  <si>
    <t>14 - TARADALE</t>
  </si>
  <si>
    <t>15 - SADDLEMONT EAST</t>
  </si>
  <si>
    <t>16 - SADDLELAND</t>
  </si>
  <si>
    <t>17 - SADDLECREST PARK</t>
  </si>
  <si>
    <t>18 - SADDLECREST CENTER</t>
  </si>
  <si>
    <t>19 - SADDLECREST WEST</t>
  </si>
  <si>
    <t>20 - SADDLECREST SOUTH</t>
  </si>
  <si>
    <t>21 - SADDLEMEAD NORTH</t>
  </si>
  <si>
    <t>22 - SADDLEMEAD SOUTH</t>
  </si>
  <si>
    <t>23 - SADDLEMONT WEST</t>
  </si>
  <si>
    <t>24 - TARAWOOD</t>
  </si>
  <si>
    <t>25 - TARACOVE SOUTH</t>
  </si>
  <si>
    <t>26 - TARALEA NORTH</t>
  </si>
  <si>
    <t>27 - TARALEA SOUTH</t>
  </si>
  <si>
    <t>28 - TARARIDGE</t>
  </si>
  <si>
    <t>29 - MARTINGROVE</t>
  </si>
  <si>
    <t>30 - MARTINWOOD</t>
  </si>
  <si>
    <t>31 - GENESIS MANDELA</t>
  </si>
  <si>
    <t>32 - MARTINVALLEY</t>
  </si>
  <si>
    <t>33 - SADDLERIDGE</t>
  </si>
  <si>
    <t>34 - SADDLEHORN</t>
  </si>
  <si>
    <t>35 - SAVANNA EAST</t>
  </si>
  <si>
    <t>36 - SADDLETREE</t>
  </si>
  <si>
    <t>37 - SADDLECREEK</t>
  </si>
  <si>
    <t>38 - SAVANNA WEST</t>
  </si>
  <si>
    <t>39 - MARTHA'S MEADOW</t>
  </si>
  <si>
    <t>40 - MARTHA'S GREEN</t>
  </si>
  <si>
    <t>41 - MARTIN CROSSING NORTH</t>
  </si>
  <si>
    <t>42 - MARTINBROOK</t>
  </si>
  <si>
    <t>43 - MARTINVIEW EAST</t>
  </si>
  <si>
    <t>44 - MARTINVIEW WEST</t>
  </si>
  <si>
    <t>45 - MARTINGLEN</t>
  </si>
  <si>
    <t>46 - MARTINDALE SOUTH</t>
  </si>
  <si>
    <t>47 - MARTIN CROSSING SOUTH</t>
  </si>
  <si>
    <t>48 - MARTHA'S CROSSING</t>
  </si>
  <si>
    <t>49 - MARTINDALE NORTH</t>
  </si>
  <si>
    <t>50 - MARTHA'S HAVEN</t>
  </si>
  <si>
    <t>51 - SPECIAL BALLOT</t>
  </si>
  <si>
    <t>52 - ADVANCE-SADDLE RIDGE PLAZA</t>
  </si>
  <si>
    <t>THANA
BOONLERT
GPA</t>
  </si>
  <si>
    <t>MONICA
FRIESZ
AIP</t>
  </si>
  <si>
    <t>KATHLEEN T.
GANLEY
NDP</t>
  </si>
  <si>
    <t>DAVID
KHAN
LIB</t>
  </si>
  <si>
    <t>ANGELA
KOKOTT
AP</t>
  </si>
  <si>
    <t>JEREMY
WONG
UCP</t>
  </si>
  <si>
    <t>1 - WEST HILLHURST W</t>
  </si>
  <si>
    <t>2 - WEST HILLHURST N</t>
  </si>
  <si>
    <t>3 - WEST HILLHURST S</t>
  </si>
  <si>
    <t>4 - CROWCHILD BRIDGE</t>
  </si>
  <si>
    <t>5 - WEST HILLHURST SE</t>
  </si>
  <si>
    <t>6 - WEST HILLHURST NE</t>
  </si>
  <si>
    <t>7 - UPPER HILLHURST N</t>
  </si>
  <si>
    <t>8 - UPPER HILLHURST CENTRE</t>
  </si>
  <si>
    <t>9 - UPPER HILLHURST S</t>
  </si>
  <si>
    <t>10 - BROADVIEW</t>
  </si>
  <si>
    <t>11 - WESTMOUNT</t>
  </si>
  <si>
    <t>12 - HILLHURST W</t>
  </si>
  <si>
    <t>13 - HILLHURST CENTRE</t>
  </si>
  <si>
    <t>14 - HILLHURST E</t>
  </si>
  <si>
    <t>15 - HILLHURST S</t>
  </si>
  <si>
    <t>16 - KENSINGTON SW</t>
  </si>
  <si>
    <t>17 - KENSINGTON W</t>
  </si>
  <si>
    <t>18 - KENSINGTON CENTRE</t>
  </si>
  <si>
    <t>19/21 - KENSINGTON SE/LOUISE BRIDGE</t>
  </si>
  <si>
    <t>20 - KENSINGTON E</t>
  </si>
  <si>
    <t>22 - SUNNYSIDE S</t>
  </si>
  <si>
    <t>23 - SUNNYSIDE W</t>
  </si>
  <si>
    <t>24 - SUNNYSIDE CENTRE</t>
  </si>
  <si>
    <t>25 - SUNNYSIDE E</t>
  </si>
  <si>
    <t>26 - MCHUGH BLUFF</t>
  </si>
  <si>
    <t>27 - MEMORIAL DRIVE</t>
  </si>
  <si>
    <t>28 - CRESCENT HEIGHTS W</t>
  </si>
  <si>
    <t>29 - CRESCENT HEIGHTS CENTRE</t>
  </si>
  <si>
    <t>30 - CRESCENT HEIGHTS S</t>
  </si>
  <si>
    <t>31 - RIVER LOOKOUT</t>
  </si>
  <si>
    <t>32 - CRESCENT HEIGHTS E</t>
  </si>
  <si>
    <t>33 - EDMONTON TRAIL S</t>
  </si>
  <si>
    <t>34 - BRIDGELAND PARK</t>
  </si>
  <si>
    <t>35 - BRIDGELAND STEPS</t>
  </si>
  <si>
    <t>36 - LOWER EDMONTON TRAIL N</t>
  </si>
  <si>
    <t>37 - LOWER EDMONTON TRAIL E</t>
  </si>
  <si>
    <t>38 - LOWER EDMONTON TRAIL W</t>
  </si>
  <si>
    <t>39 - MEREDITH</t>
  </si>
  <si>
    <t>40 - MCPHERSON SQUARE</t>
  </si>
  <si>
    <t>41 - BRIDGELAND SW</t>
  </si>
  <si>
    <t>42 - BRIDGELAND W</t>
  </si>
  <si>
    <t>43 - RENFREW-BRIDGELAND</t>
  </si>
  <si>
    <t>44 - BRIDGELAND NORTH</t>
  </si>
  <si>
    <t>45 - BRIDGELAND-RIVERSIDE PARK</t>
  </si>
  <si>
    <t>46 - MCDOUGALL PARK</t>
  </si>
  <si>
    <t>47 - RIVERSIDE</t>
  </si>
  <si>
    <t>48 - BRIDGELAND E</t>
  </si>
  <si>
    <t>49 - TYNDALE PARK</t>
  </si>
  <si>
    <t>50 - REGAL TERRACE S</t>
  </si>
  <si>
    <t>51 - REGAL TERRACE W</t>
  </si>
  <si>
    <t>52 - REGAL TERRACE NE</t>
  </si>
  <si>
    <t>53 - REGAL TERRACE CENTRE</t>
  </si>
  <si>
    <t>54 - REGAL TERRACE NW</t>
  </si>
  <si>
    <t>55 - RENFREW N</t>
  </si>
  <si>
    <t>56 - UPPER EDMONTON TRAIL W</t>
  </si>
  <si>
    <t>57 - UPPER EDMONTON TRAIL E</t>
  </si>
  <si>
    <t>58 - UPPER EDMONTON TRAIL N</t>
  </si>
  <si>
    <t>59 - TRANS CANADA</t>
  </si>
  <si>
    <t>60 - CRESCENT HEIGHTS N</t>
  </si>
  <si>
    <t>61 - CRESCENT HEIGHTS PARK</t>
  </si>
  <si>
    <t>62 - ROSEDALE E</t>
  </si>
  <si>
    <t>63/67 - ROSEDALE N/SAIT</t>
  </si>
  <si>
    <t>64 - ROSEDALE S</t>
  </si>
  <si>
    <t>65 - SUNNYSIDE N</t>
  </si>
  <si>
    <t>66 - RILEY PARK</t>
  </si>
  <si>
    <t>68 - HOUNDSFIELD HEIGHTS E</t>
  </si>
  <si>
    <t>69 - HILLHURST NORTH</t>
  </si>
  <si>
    <t>70 - BRIAR HILL S</t>
  </si>
  <si>
    <t>71 - BRIAR HILL W</t>
  </si>
  <si>
    <t>72 - BRIAR HILL E</t>
  </si>
  <si>
    <t>73 - HOUNDSFIELD HEIGHTS W</t>
  </si>
  <si>
    <t>74 - CAPITOL HILL W</t>
  </si>
  <si>
    <t>75 - CAPITOL HILL SW</t>
  </si>
  <si>
    <t>76 - CAPITOL HILL SE</t>
  </si>
  <si>
    <t>77 - CAPITOL HILL E</t>
  </si>
  <si>
    <t>78 - MOUNT PLEASANT SW</t>
  </si>
  <si>
    <t>79 - MOUNT PLEASANT S</t>
  </si>
  <si>
    <t>80 - MOUNT PLEASANT SE</t>
  </si>
  <si>
    <t>81 - MOUNT PLEASANT E</t>
  </si>
  <si>
    <t>82 - MOUNT PLEASANT PARK</t>
  </si>
  <si>
    <t>83 - MOUNT PLEASANT NE</t>
  </si>
  <si>
    <t>84 - NORTH MOUNT PLEASANT E</t>
  </si>
  <si>
    <t>85 - NORTH MOUNT PLEASANT W</t>
  </si>
  <si>
    <t>86 - MOUNT PLEASANT NW</t>
  </si>
  <si>
    <t>87 - MOUNT PLEASANT W</t>
  </si>
  <si>
    <t>88 - CONFEDERATION PARK</t>
  </si>
  <si>
    <t>89 - CAPITOL HILL PARK</t>
  </si>
  <si>
    <t>90 - CAPITOL HILL CENTRE</t>
  </si>
  <si>
    <t>91 - CAPITOL HILL N</t>
  </si>
  <si>
    <t>92 - SPECIAL BALLOT</t>
  </si>
  <si>
    <t>93 - MOBILE-1</t>
  </si>
  <si>
    <t>94 - MOBILE-2</t>
  </si>
  <si>
    <t>95 - MOBILE-3</t>
  </si>
  <si>
    <t>96 - MOBILE-4</t>
  </si>
  <si>
    <t>97 - MOBILE-5</t>
  </si>
  <si>
    <t>98 - ADVANCE-REHAB SOCIETY</t>
  </si>
  <si>
    <t>99 - SMP-SAIT</t>
  </si>
  <si>
    <t>GARY
ARORA
AP</t>
  </si>
  <si>
    <t>SALIHA
HAQ
LIB</t>
  </si>
  <si>
    <t>BRAD
HOPKINS
AIP</t>
  </si>
  <si>
    <t>KELLY
MANDRYK
NDP</t>
  </si>
  <si>
    <t>MUHAMMAD
YASEEN
UCP</t>
  </si>
  <si>
    <t>1 - PANORAMA HILLS PLACE</t>
  </si>
  <si>
    <t>2 - PANORAMA HILLS</t>
  </si>
  <si>
    <t>3 - PANORAMA HILLS VIEW</t>
  </si>
  <si>
    <t>4 - PANORAMA HILLS CLOSE</t>
  </si>
  <si>
    <t>5 - PANORAMA HILLS ROAD</t>
  </si>
  <si>
    <t>6 - PANAMOUNT DRIVE</t>
  </si>
  <si>
    <t>7 - PANAMOUNT</t>
  </si>
  <si>
    <t>8 - PANAMOUNT ROAD</t>
  </si>
  <si>
    <t>9 - HIDDEN CREEK DRIVE</t>
  </si>
  <si>
    <t>10 - HIDDEN CREEK ROAD</t>
  </si>
  <si>
    <t>11 - HIDDEN CREEK WAY</t>
  </si>
  <si>
    <t>12 - HIDDEN CREEK</t>
  </si>
  <si>
    <t>13 - PANAMOUNT CIRCLE</t>
  </si>
  <si>
    <t>14 - PANAMOUNT LANE</t>
  </si>
  <si>
    <t>15 - PANAMOUNT HILL</t>
  </si>
  <si>
    <t>16 - PANAMOUNT PLACE</t>
  </si>
  <si>
    <t>17 - PANATELLA CIRCLE</t>
  </si>
  <si>
    <t>18 - PANAMOUNT RISE</t>
  </si>
  <si>
    <t>19 - PANAMOUNT MANOR</t>
  </si>
  <si>
    <t>20 - PANAMOUNT VIEW</t>
  </si>
  <si>
    <t>21 - PANTEGO LANE</t>
  </si>
  <si>
    <t>22 - PANTEGO WAY</t>
  </si>
  <si>
    <t>23 - PANTEGO</t>
  </si>
  <si>
    <t>24 - EVANSMEADE</t>
  </si>
  <si>
    <t>25 - EVANSBROOKE</t>
  </si>
  <si>
    <t>26 - EVANSCREEK</t>
  </si>
  <si>
    <t>27 - EVANSCOVE</t>
  </si>
  <si>
    <t>28 - EVANSFORD</t>
  </si>
  <si>
    <t>29 - PANTEGO CLOSE</t>
  </si>
  <si>
    <t>30 - PANTEGO LANDING</t>
  </si>
  <si>
    <t>31 - PANATELLA</t>
  </si>
  <si>
    <t>32 - PANATELLA MANOR</t>
  </si>
  <si>
    <t>33 - PANATELLA CRESCENT</t>
  </si>
  <si>
    <t>34 - PANATELLA VIEW</t>
  </si>
  <si>
    <t>35 - PANATELLA WAY</t>
  </si>
  <si>
    <t>36 - PANATELLA SQUARE</t>
  </si>
  <si>
    <t>37 - PANTON</t>
  </si>
  <si>
    <t>38 - PANTON ROAD</t>
  </si>
  <si>
    <t>39/40 - PANATELLA RISE/WEST</t>
  </si>
  <si>
    <t>41 - PANORA</t>
  </si>
  <si>
    <t>42 - PANORA STREET</t>
  </si>
  <si>
    <t>43 - PANORA RISE</t>
  </si>
  <si>
    <t>44 - EVANSDALE</t>
  </si>
  <si>
    <t>45 - EVANSPARK CIRCLE</t>
  </si>
  <si>
    <t>46 - EVANSTON</t>
  </si>
  <si>
    <t>47 - EVANSPARK</t>
  </si>
  <si>
    <t>48 - EVANSGLEN</t>
  </si>
  <si>
    <t>49 - EVANSTON MANOR</t>
  </si>
  <si>
    <t>50 - EVANSGLEN CIRCLE</t>
  </si>
  <si>
    <t>51 - EVANSWOOD</t>
  </si>
  <si>
    <t>52 - EVANSFIELD</t>
  </si>
  <si>
    <t>53/54/55/56 - EVANSFIELD CLOSE/
                             EVANSCREST/WAY/COURT</t>
  </si>
  <si>
    <t>57/58/59 - CARRINGTON/CARRINGVUE/
                      CARRINGVUE WY</t>
  </si>
  <si>
    <t>60 - SPECIAL BALLOT</t>
  </si>
  <si>
    <t>61 - MOBILE-EVANSTON GRAND VILL</t>
  </si>
  <si>
    <t>62 - MOBILE-COVENANT CARE</t>
  </si>
  <si>
    <t>63 - ADVANCE-RETURNING OFFICE</t>
  </si>
  <si>
    <t>64 - SMP-KENNETH D TAYLOR</t>
  </si>
  <si>
    <t>GURBACHAN
BRAR
NDP</t>
  </si>
  <si>
    <t>GUL
KHAN
LIB</t>
  </si>
  <si>
    <t>NATE
PIKE
AP</t>
  </si>
  <si>
    <t>RAJAN
SAWHNEY
UCP</t>
  </si>
  <si>
    <t>1/2 - HARVEST HILL/HARVEST ROSE</t>
  </si>
  <si>
    <t>3 - HARVEST GLEN SOUTH</t>
  </si>
  <si>
    <t>4 - HARVEST CREEK</t>
  </si>
  <si>
    <t>5 - HARVEST GLEN NORTH</t>
  </si>
  <si>
    <t>6 - HARVEST PARK SOUTH</t>
  </si>
  <si>
    <t>7 - HARVEST GOLD</t>
  </si>
  <si>
    <t>8 - HARVEST OAK SOUTH</t>
  </si>
  <si>
    <t>9 - HARVEST PARK NORTH</t>
  </si>
  <si>
    <t>10 - HARVEST LAKE</t>
  </si>
  <si>
    <t>11 - HARVEST WOOD</t>
  </si>
  <si>
    <t>12 - HARVEST OAK EAST</t>
  </si>
  <si>
    <t>13 - HARVEST OAK WEST</t>
  </si>
  <si>
    <t>14 - COUNTRY VILLAGE SOUTH</t>
  </si>
  <si>
    <t>15 - COVENTRY SOUTHWEST</t>
  </si>
  <si>
    <t>16 - COVENTRY SOUTHEAST</t>
  </si>
  <si>
    <t>17 - COVINGTON SOUTH</t>
  </si>
  <si>
    <t>18 - COVINGTON NORTH</t>
  </si>
  <si>
    <t>19 - COVERDALE</t>
  </si>
  <si>
    <t>20 - COVENTRY</t>
  </si>
  <si>
    <t>21 - COUNTRY VILLAGE EAST</t>
  </si>
  <si>
    <t>22/23 - COUNTRY VILLAGE/COUNTRY ESTATES</t>
  </si>
  <si>
    <t>24/25 - COUNTRY VILLAGE N/COVENTRY VIEW</t>
  </si>
  <si>
    <t>26/30 - COVENTRY NORTH/COVEPARK EAST</t>
  </si>
  <si>
    <t>27 - COVETTE</t>
  </si>
  <si>
    <t>28 - COVERTON SOUTH</t>
  </si>
  <si>
    <t>29 - COVEWOOD</t>
  </si>
  <si>
    <t>31 - COVEPARK SOUTH</t>
  </si>
  <si>
    <t>32 - COVEPARK WEST</t>
  </si>
  <si>
    <t>33/39 - COVEHAVEN EAST/COVECREEK WEST</t>
  </si>
  <si>
    <t>34 - COVEHAVEN WEST</t>
  </si>
  <si>
    <t>35 - COVEHAVEN NORTH</t>
  </si>
  <si>
    <t>36 - COVEMEADOW WEST</t>
  </si>
  <si>
    <t>37 - COVEMEADOW EAST</t>
  </si>
  <si>
    <t>38 - COVEBROOK</t>
  </si>
  <si>
    <t>40 - COVEPARK NORTH</t>
  </si>
  <si>
    <t>41 - COVEWOOD WEST</t>
  </si>
  <si>
    <t>42 - COVEWOOD EAST</t>
  </si>
  <si>
    <t>43 - COVERTON NORTH</t>
  </si>
  <si>
    <t>44 - COVILLE</t>
  </si>
  <si>
    <t>45/46 - COVECREEK EAST/COVECREEK</t>
  </si>
  <si>
    <t>47 - LIVINGSTON</t>
  </si>
  <si>
    <t>48 - REDSTONE PARK</t>
  </si>
  <si>
    <t>49/50 - REDSTONE/REDSTONE VIEW</t>
  </si>
  <si>
    <t>51 - RED EMBERS</t>
  </si>
  <si>
    <t>52 - CORNERSTONE</t>
  </si>
  <si>
    <t>53 - SKYVIEW POINT</t>
  </si>
  <si>
    <t>54 - SKYVIEW RANCH NORTH</t>
  </si>
  <si>
    <t>55 - SKYVIEW SPRINGS</t>
  </si>
  <si>
    <t>56 - SKYVIEW WAY</t>
  </si>
  <si>
    <t>57 - SKYVIEW SPRINGS GARDENS</t>
  </si>
  <si>
    <t>58 - SKYVIEW MANOR</t>
  </si>
  <si>
    <t>59 - SKYVIEW SHORES WEST</t>
  </si>
  <si>
    <t>60 - SKYVIEW SHORES EAST</t>
  </si>
  <si>
    <t>61 - SKYVIEW RANCH SOUTH</t>
  </si>
  <si>
    <t>62 - SKYVIEW PARADE</t>
  </si>
  <si>
    <t>63 - CITYSCAPE WEST</t>
  </si>
  <si>
    <t>64 - CITYSCAPE EAST</t>
  </si>
  <si>
    <t>65 - SPECIAL BALLOT</t>
  </si>
  <si>
    <t>66 - MOBILE-AGECARE SKYPOINTE</t>
  </si>
  <si>
    <t>67 - MOBILE-NEWPORT HARBOUR CARE</t>
  </si>
  <si>
    <t>68 - ADVANCE-RETURNING OFFICE</t>
  </si>
  <si>
    <t>69 - ADVANCE-VIVO</t>
  </si>
  <si>
    <t>70 - SMP-APOSTLES OF JESUS SCHOOL</t>
  </si>
  <si>
    <t>ANDREW
BRADLEY
AP</t>
  </si>
  <si>
    <t>HAFEEZ
CHISHTI
NDP</t>
  </si>
  <si>
    <t>CAM
KHAN
FCP</t>
  </si>
  <si>
    <t>PRERNA
MAHTANI 
LIB</t>
  </si>
  <si>
    <t>ROBERTA
MCDONALD
IND</t>
  </si>
  <si>
    <t>SONYA
SAVAGE
UCP</t>
  </si>
  <si>
    <t>1 - SCIMITAR W</t>
  </si>
  <si>
    <t>2 - SCIMITAR E</t>
  </si>
  <si>
    <t>3 - SCENIC RIDGE</t>
  </si>
  <si>
    <t>4 - SCANDIA</t>
  </si>
  <si>
    <t>5 - SCENIC GLEN</t>
  </si>
  <si>
    <t>6 - SCENIC W</t>
  </si>
  <si>
    <t>7 - SCENIC ACRES BLVD S</t>
  </si>
  <si>
    <t>8 - SCHILLER</t>
  </si>
  <si>
    <t>9 - SCENIC LINK</t>
  </si>
  <si>
    <t>10 - SCENIC ACRES BLVD N</t>
  </si>
  <si>
    <t>11/14 - SCENIC COVE/SCHOONER LDG</t>
  </si>
  <si>
    <t>12 - SCANLON</t>
  </si>
  <si>
    <t>13 - SCHOONER COVE</t>
  </si>
  <si>
    <t>15 - SCENIC VIEW</t>
  </si>
  <si>
    <t>16 - SCHUBERT</t>
  </si>
  <si>
    <t>17 - TUSCANY RAVINE S</t>
  </si>
  <si>
    <t>18 - TUSCANY ESTATES S</t>
  </si>
  <si>
    <t>19 - TUSCANY ESTATES N</t>
  </si>
  <si>
    <t>20 - TUSCANY MEADOWS S</t>
  </si>
  <si>
    <t>21 - TUSCANY RAVINE N</t>
  </si>
  <si>
    <t>22 - TUSCANY MEADOWS N</t>
  </si>
  <si>
    <t>23 - TUSCANY GLEN</t>
  </si>
  <si>
    <t>24 - TUSCANY VISTA</t>
  </si>
  <si>
    <t>25 - TUSCANA</t>
  </si>
  <si>
    <t>26 - TUSCANY HILLS W</t>
  </si>
  <si>
    <t>27 - TUSCANY HILLS E</t>
  </si>
  <si>
    <t>28 - TUSCANY HILLS N</t>
  </si>
  <si>
    <t>29 - TUSCANY RIDGE S</t>
  </si>
  <si>
    <t>30 - TUSCANY RIDGE E</t>
  </si>
  <si>
    <t>31 - TUSCANY RIDGE W</t>
  </si>
  <si>
    <t>32 - TUSCANY COURT</t>
  </si>
  <si>
    <t>33 - TUSCANY VALLEY S</t>
  </si>
  <si>
    <t>34 - TUSCARORA SPRINGS</t>
  </si>
  <si>
    <t>35 - TUSCARORA</t>
  </si>
  <si>
    <t>36 - TUSCARORA HEIGHTS</t>
  </si>
  <si>
    <t>37 - TUSCANY VALLEY E</t>
  </si>
  <si>
    <t>38/75 - TUSCANY VALLEY W/LYNXRIDGE</t>
  </si>
  <si>
    <t>39 - TUSCANY RIDGE N</t>
  </si>
  <si>
    <t>40 - TUSCANY RESERVE</t>
  </si>
  <si>
    <t>41 - TUSSELWOOD SPRINGS</t>
  </si>
  <si>
    <t>42 - TUSCANY SPRINGS W</t>
  </si>
  <si>
    <t>43 - TUSCANY SIERRAS</t>
  </si>
  <si>
    <t>44 - TUSCANY SPRINGS E</t>
  </si>
  <si>
    <t>45 - TUSSLEWOOD S</t>
  </si>
  <si>
    <t>46 - TUSSLEWOOD N</t>
  </si>
  <si>
    <t>47 - ROYAL VIEW</t>
  </si>
  <si>
    <t>48 - ROYAL TERRACE</t>
  </si>
  <si>
    <t>49 - ROYAL ELM</t>
  </si>
  <si>
    <t>50 - ROYAL RIDGE</t>
  </si>
  <si>
    <t>51 - ROYAL BIRCH E</t>
  </si>
  <si>
    <t>52 - ROYAL BIRCH N</t>
  </si>
  <si>
    <t>53 - ROYAL OAK POINT</t>
  </si>
  <si>
    <t>54 - ROYAL BIRCH VIEW</t>
  </si>
  <si>
    <t>55 - ROYAL BIRCH</t>
  </si>
  <si>
    <t>56 - ROYAL BIRCHDALE</t>
  </si>
  <si>
    <t>57 - ROYAL OAK W</t>
  </si>
  <si>
    <t>58 - ROYAL OAK N</t>
  </si>
  <si>
    <t>59 - ROYAL OAK E</t>
  </si>
  <si>
    <t>60 - ROYAL OAK MANOR</t>
  </si>
  <si>
    <t>61 - ROCKY VISTA S</t>
  </si>
  <si>
    <t>62 - ROCKY VISTA N</t>
  </si>
  <si>
    <t>63 - ROCKYLEDGE VIEW</t>
  </si>
  <si>
    <t>64 - ROCKY RIDGE W</t>
  </si>
  <si>
    <t>65 - ROCKY RIDGE S</t>
  </si>
  <si>
    <t>66 - ROCKY RIDGE E</t>
  </si>
  <si>
    <t>67 - ROCKY RIDGE N</t>
  </si>
  <si>
    <t>68 - ROCKBLUFF</t>
  </si>
  <si>
    <t>69 - ROCKYLEDGE</t>
  </si>
  <si>
    <t>70 - ROCKY VALLEY</t>
  </si>
  <si>
    <t>71 - ROCK LAKE</t>
  </si>
  <si>
    <t>72 - ROCKFORD</t>
  </si>
  <si>
    <t>73 - ROCKCLIFF HAVEN</t>
  </si>
  <si>
    <t>74 - ROCKYSPRING</t>
  </si>
  <si>
    <t>76 - SPECIAL BALLOT</t>
  </si>
  <si>
    <t>77 - MOBILE-SCENIC ACRES 
         RETIREMENT RESIDENCE</t>
  </si>
  <si>
    <t>78 - MOBILE-ROCKY RIDGE</t>
  </si>
  <si>
    <t>79 - ADVANCE-SACA BOARDROOM</t>
  </si>
  <si>
    <t>80 - ADVANCE-MY JOURNEY CHURCH</t>
  </si>
  <si>
    <t>SHEYNE
ESPEY
FCP</t>
  </si>
  <si>
    <t>TANYA
FIR
UCP</t>
  </si>
  <si>
    <t>JARO
GIESBRECHT
LIB</t>
  </si>
  <si>
    <t>WILL
HATCH
AIP</t>
  </si>
  <si>
    <t>JOE
PIMLOTT
NDP</t>
  </si>
  <si>
    <t>RONALD
REINHOLD
AP</t>
  </si>
  <si>
    <t>1 - MOUNTAIN PARK SSE</t>
  </si>
  <si>
    <t>2 - MOUNTAIN PARK SSW</t>
  </si>
  <si>
    <t>3 - MOUNTAIN PARK SW</t>
  </si>
  <si>
    <t>4/6 - MOUNTAIN PARK W/E</t>
  </si>
  <si>
    <t>5 - MOUNTAIN PARK SE</t>
  </si>
  <si>
    <t>7 - MOUNTAIN PARK NW</t>
  </si>
  <si>
    <t>8 - MOUNTAIN PARK NE</t>
  </si>
  <si>
    <t>9 - MOUNTAIN PARK N</t>
  </si>
  <si>
    <t>10 - DOUGLASDALE POINT</t>
  </si>
  <si>
    <t>11/12 - DOUGLAS RIDGE S/
               INDUSTRIAL-HOMELESS</t>
  </si>
  <si>
    <t>13 - DOUGLAS RIDGE W</t>
  </si>
  <si>
    <t>14 - DOUGLAS PARK</t>
  </si>
  <si>
    <t>15 - DOUGLASVIEW W</t>
  </si>
  <si>
    <t>16 - DOUGLASVIEW E</t>
  </si>
  <si>
    <t>17 - DOUGLAS RIDGE NW</t>
  </si>
  <si>
    <t>18 - DOUGLAS RIDGE E</t>
  </si>
  <si>
    <t>19 - DOUGLAS WOODS E</t>
  </si>
  <si>
    <t>20 - DOUGLAS WOODS S</t>
  </si>
  <si>
    <t>21 - DOUGLAS WOODS W</t>
  </si>
  <si>
    <t>22 - DOUGLASBANK S</t>
  </si>
  <si>
    <t>23 - DOUGLASBANK CENTRE</t>
  </si>
  <si>
    <t>24 - DOUGLAS WOODS N</t>
  </si>
  <si>
    <t>25 - DOUGLASBANK N</t>
  </si>
  <si>
    <t>26 - QUARRY NW</t>
  </si>
  <si>
    <t>27 - QUARRY SW</t>
  </si>
  <si>
    <t>28 - QUARRY CENTRE</t>
  </si>
  <si>
    <t>29/30 - QUARRY SE/SHEPARD</t>
  </si>
  <si>
    <t>31 - QUARRY E</t>
  </si>
  <si>
    <t>32 - QUARRY NE</t>
  </si>
  <si>
    <t>33 - RIVER ROCK S</t>
  </si>
  <si>
    <t>34 - RIVER ROCK W</t>
  </si>
  <si>
    <t>35 - RIVERVIEW S</t>
  </si>
  <si>
    <t>36 - RIVERVIEW W</t>
  </si>
  <si>
    <t>37 - RIVERVIEW N</t>
  </si>
  <si>
    <t>38 - RIVERWOOD</t>
  </si>
  <si>
    <t>39 - RIVER ROCK N</t>
  </si>
  <si>
    <t>40 - RIVERSTONE E</t>
  </si>
  <si>
    <t>41 - RIVERSTONE W</t>
  </si>
  <si>
    <t>42 - RIVERGLEN</t>
  </si>
  <si>
    <t>43 - RIVERBIRCH S</t>
  </si>
  <si>
    <t>44 - CARBURN S</t>
  </si>
  <si>
    <t>45 - CARBURN CENTRE</t>
  </si>
  <si>
    <t>46 - CARBURN N</t>
  </si>
  <si>
    <t>47 - RIVERBROOK</t>
  </si>
  <si>
    <t>48 - RIVERBIRCH N</t>
  </si>
  <si>
    <t>49 - RIVERCREST</t>
  </si>
  <si>
    <t>50 - OGDEN SE</t>
  </si>
  <si>
    <t>51 - OGDEN S</t>
  </si>
  <si>
    <t>52/55 - OGDEN CENTRE/LYSANDER</t>
  </si>
  <si>
    <t>53 - OGDEN SW</t>
  </si>
  <si>
    <t>54 - OGDEN W</t>
  </si>
  <si>
    <t>56/64 - LYNNOVER/LYNNVIEW N</t>
  </si>
  <si>
    <t>57 - OGDEN N</t>
  </si>
  <si>
    <t>58 - OGDEN NE</t>
  </si>
  <si>
    <t>59 - LYNNDALE</t>
  </si>
  <si>
    <t>60 - LYNNBROOK</t>
  </si>
  <si>
    <t>61 - LYNNVIEW W</t>
  </si>
  <si>
    <t>62 - LYNNVIEW S</t>
  </si>
  <si>
    <t>63 - LYNNVIEW E</t>
  </si>
  <si>
    <t>65/66 - DOVERGLEN W/DOVERGLEN SW</t>
  </si>
  <si>
    <t>67 - DOVERGLEN S</t>
  </si>
  <si>
    <t>68 - DOVERGLEN SE</t>
  </si>
  <si>
    <t>69 - DOVERGLEN E</t>
  </si>
  <si>
    <t>70 - DOVERGLEN NE</t>
  </si>
  <si>
    <t>71/72 - DOVERGLEN N/DOVERGLEN NW</t>
  </si>
  <si>
    <t>73 - DOVER SW</t>
  </si>
  <si>
    <t>74 - DOVER SE</t>
  </si>
  <si>
    <t>75/77 - DOVER NE/DOVER NW</t>
  </si>
  <si>
    <t>76 - DOVER W</t>
  </si>
  <si>
    <t>78 - SPECIAL BALLOT</t>
  </si>
  <si>
    <t>79 - MOBILE-SILVERA/BETHANY</t>
  </si>
  <si>
    <t>80 - MOBILE-RIVERVIEW VILLAGE</t>
  </si>
  <si>
    <t xml:space="preserve">81 - ADVANCE-GLENMORE INN </t>
  </si>
  <si>
    <t>998 - ADVANCE OUT of ED</t>
  </si>
  <si>
    <t>999 - SMP OUT of ED</t>
  </si>
  <si>
    <t>JAREK
BUCHOLC
AIP</t>
  </si>
  <si>
    <t>JOHN
DALY
GPA</t>
  </si>
  <si>
    <t>BRONSON
HA
AP</t>
  </si>
  <si>
    <t>VESNA
SAMARDZIJA
LIB</t>
  </si>
  <si>
    <t>REBECCA
SCHULZ
UCP</t>
  </si>
  <si>
    <t>GRAHAM
DEAN
SUCHA
NDP</t>
  </si>
  <si>
    <t>1 - SHANNON SQUARE</t>
  </si>
  <si>
    <t>2 - SHANNON HILL</t>
  </si>
  <si>
    <t>3 - SHANNON CRESCENT</t>
  </si>
  <si>
    <t>4 - SHAWCLIFFE</t>
  </si>
  <si>
    <t>5 - SHAWNESSY TERRACE</t>
  </si>
  <si>
    <t>6 - SHAWMEADOWS</t>
  </si>
  <si>
    <t>7 - SHANNON CLOSE</t>
  </si>
  <si>
    <t>8 - SHAWBROOKE CLOSE</t>
  </si>
  <si>
    <t>9 - SHANNON AVENUE</t>
  </si>
  <si>
    <t>10 - SHAWNBROOKE CIRCLE</t>
  </si>
  <si>
    <t>11 - SHAWINIGAN</t>
  </si>
  <si>
    <t>12 - SHAWFIELD ROAD</t>
  </si>
  <si>
    <t>13 - SHAWGLEN</t>
  </si>
  <si>
    <t>14 - SHAWVILLE</t>
  </si>
  <si>
    <t>15 - SOMERVALE CLOSE</t>
  </si>
  <si>
    <t>16 - SOMERCREST</t>
  </si>
  <si>
    <t>17 - SOMERSIDE PARK</t>
  </si>
  <si>
    <t>18 - SOMERCREST STREET</t>
  </si>
  <si>
    <t>19 - SOMERSET WAY</t>
  </si>
  <si>
    <t>20 - SOMERSET SQUARE</t>
  </si>
  <si>
    <t>21 - SOMERVALE POINT</t>
  </si>
  <si>
    <t>22 - SOMERVALE WAY</t>
  </si>
  <si>
    <t>23 - SOMERVALE COURT</t>
  </si>
  <si>
    <t>24 - SOMERGLEN ROAD</t>
  </si>
  <si>
    <t>25 - SOMERGLEN WAY</t>
  </si>
  <si>
    <t>26 - SOMERSIDE CRESCENT</t>
  </si>
  <si>
    <t>27 - SILVERADO RANCH</t>
  </si>
  <si>
    <t>28 - SILVERADO SKIES DRIVE</t>
  </si>
  <si>
    <t>29 - SILVERADO POND</t>
  </si>
  <si>
    <t>30 - SILVERADO RANGE</t>
  </si>
  <si>
    <t>31 - SILVERADO</t>
  </si>
  <si>
    <t>32 - SILVERADO CREST</t>
  </si>
  <si>
    <t>33 - SILVERADO BANK</t>
  </si>
  <si>
    <t>34 - SILVERADO WAY</t>
  </si>
  <si>
    <t>35 - SILVERADO PLAINS</t>
  </si>
  <si>
    <t>36 - SILVERADO COMMON</t>
  </si>
  <si>
    <t>37 - CHAPALINA WAY</t>
  </si>
  <si>
    <t>38 - CHAPARRAL COMMON</t>
  </si>
  <si>
    <t>39 - CHAPARRAL STREET</t>
  </si>
  <si>
    <t>40 - CHAPARRAL ROAD</t>
  </si>
  <si>
    <t>41 - CHAPARRAL VALLEY WAY</t>
  </si>
  <si>
    <t>42 - CHAPARRAL VALLEY SQUARE</t>
  </si>
  <si>
    <t>43 - CHAPARRAL RIDGE</t>
  </si>
  <si>
    <t>44 - CHAPMAN ROAD</t>
  </si>
  <si>
    <t>45 - CHAPARRAL LAKE</t>
  </si>
  <si>
    <t>46 - CHAPARRAL MANOR</t>
  </si>
  <si>
    <t>47 - CHAPARRAL GROVE</t>
  </si>
  <si>
    <t>48 - CHAPALINA COMMON</t>
  </si>
  <si>
    <t>49 - CHAPALINA TERRACE</t>
  </si>
  <si>
    <t>50 - CHAPALINA SQUARE</t>
  </si>
  <si>
    <t>51 - CHAPALA</t>
  </si>
  <si>
    <t>52 - CHAPMAN</t>
  </si>
  <si>
    <t>53 - CHAPARRAL VALLEY TERRACE</t>
  </si>
  <si>
    <t>54 - CHAPARRAL RAVINE</t>
  </si>
  <si>
    <t>55/63 - WALDEN ROAD/
               WALGROVE DRIVE</t>
  </si>
  <si>
    <t>56/66 - WALDEN COURT/
               WALCREST WAY</t>
  </si>
  <si>
    <t>57/62 - WALDEN GATE/
               WALGROVE WK</t>
  </si>
  <si>
    <t>58/65 - WALDEN CRESCENT/
               WALGROVE GREEN</t>
  </si>
  <si>
    <t>59/64 - WALDEN CLOSE/
               WALGROVE GARDEN</t>
  </si>
  <si>
    <t>60/61 - WALDEN PR/
               WALDEN LANE</t>
  </si>
  <si>
    <t>67/72 - LEGACY REACH/LEGACY PARK</t>
  </si>
  <si>
    <t>68/71 - LEGACY COMMON/PLACE</t>
  </si>
  <si>
    <t>69/77 - LEGACY MEWS/24 STREET</t>
  </si>
  <si>
    <t>70/75 - LEGACY GATE/LEGACY MANOR</t>
  </si>
  <si>
    <t>73/78 - LEGACY POINT/LEGACY MOUNT</t>
  </si>
  <si>
    <t>74/76 - LEGACY GREEN/LEGACY STREET</t>
  </si>
  <si>
    <t>80 - MOBILE-AGECARE/SILVERA</t>
  </si>
  <si>
    <t>81 - ADVANCE-WALDEN OFFICE BLDG</t>
  </si>
  <si>
    <t>HEATHER
EDDY
NDP</t>
  </si>
  <si>
    <t>RICHARD
FONTAINE
AIP</t>
  </si>
  <si>
    <t>RICK
FRASER
AP</t>
  </si>
  <si>
    <t>MATT
JONES
UCP</t>
  </si>
  <si>
    <t>LEILA
KEITH
LIB</t>
  </si>
  <si>
    <t>1 - CRANLEIGH MARQUIS</t>
  </si>
  <si>
    <t>2 - SILHOUETTE</t>
  </si>
  <si>
    <t>3 - CRAMOND MARQUIS</t>
  </si>
  <si>
    <t>4 - CRAMOND</t>
  </si>
  <si>
    <t>5 - CRANFIELD</t>
  </si>
  <si>
    <t>6 - WINDMILL WEST</t>
  </si>
  <si>
    <t>7 - CRANLEIGH RIDGE</t>
  </si>
  <si>
    <t>8 - CRANLEIGH</t>
  </si>
  <si>
    <t>9 - CRANWELL</t>
  </si>
  <si>
    <t>10 - WINDMILL EAST</t>
  </si>
  <si>
    <t>11 - CRANSTON DRIVE</t>
  </si>
  <si>
    <t>12 - CRANBERRY NORTH</t>
  </si>
  <si>
    <t>13 - CRANBERRY SOUTH</t>
  </si>
  <si>
    <t>14 - CRANSTON ROAD</t>
  </si>
  <si>
    <t>15 - CRANWELL POND</t>
  </si>
  <si>
    <t>16 - CRANRIDGE</t>
  </si>
  <si>
    <t>17 - CRANSTON CRESCENT</t>
  </si>
  <si>
    <t>18 - CRANARCH WAY</t>
  </si>
  <si>
    <t>19 - CRANARCH COMMON</t>
  </si>
  <si>
    <t>20 - CRANBROOK WAY</t>
  </si>
  <si>
    <t>21 - CRANBROOK CIRCLE</t>
  </si>
  <si>
    <t>22 - CRANFORD PARK</t>
  </si>
  <si>
    <t>23 - CRANARCH TERRACE</t>
  </si>
  <si>
    <t>24/25 - CRANSTON GATE/CRANFORD ROAD</t>
  </si>
  <si>
    <t>26 - CRANFORD GREEN</t>
  </si>
  <si>
    <t>27 - CRANARCH PLACE</t>
  </si>
  <si>
    <t>28 - CRANFORD GARDEN</t>
  </si>
  <si>
    <t>29 - CRANSTON AVENUE</t>
  </si>
  <si>
    <t>30 - AUBURN BAY HEIGHTS</t>
  </si>
  <si>
    <t>31 - AUBURN BAY LAKE</t>
  </si>
  <si>
    <t>32 - AUBURN BAY SETON</t>
  </si>
  <si>
    <t>33 - AUBURN CREST LANE</t>
  </si>
  <si>
    <t>34 - AUBURN CREST PARK</t>
  </si>
  <si>
    <t>35 - AUBURN CRESCENT</t>
  </si>
  <si>
    <t>36 - AUBURN SOUND VIEW</t>
  </si>
  <si>
    <t>37 - AUBURN BAY BOULEVARD</t>
  </si>
  <si>
    <t>38 - AUBURN BAY AUTUMN</t>
  </si>
  <si>
    <t>39 - AUBURN SOUND MANOR</t>
  </si>
  <si>
    <t>40 - AUBURN BAY AVENUE</t>
  </si>
  <si>
    <t>41 - AUBURN MEADOWS CRES</t>
  </si>
  <si>
    <t>42 - AUBURN MEADOWS BLVD</t>
  </si>
  <si>
    <t>43 - AUBURN MEADOWS AVENUE</t>
  </si>
  <si>
    <t>44 - AUBURN MEADOWS PLACE</t>
  </si>
  <si>
    <t>45 - AUBURN GLEN CL</t>
  </si>
  <si>
    <t>46 - AUBURN GLEN DRIVE</t>
  </si>
  <si>
    <t>47 - AUTUMN GLEN</t>
  </si>
  <si>
    <t>48 - AUTUMN MARQUIS</t>
  </si>
  <si>
    <t>49 - AUBURN GREEN</t>
  </si>
  <si>
    <t>50 - MAHOGANY WEST</t>
  </si>
  <si>
    <t>51 - MAHOGANY HEIGHTS</t>
  </si>
  <si>
    <t>52 - MAHOGANY WAY</t>
  </si>
  <si>
    <t>53 - MARQUIS COMMON</t>
  </si>
  <si>
    <t>54 - MARQUIS GARDEN</t>
  </si>
  <si>
    <t>55 - MARQUIS CRESCENT</t>
  </si>
  <si>
    <t>56 - MASTERS CRESCENT</t>
  </si>
  <si>
    <t>57/58 - MASTERS RISE/MARQUIS VIEW</t>
  </si>
  <si>
    <t>59 - MARQUIS POINT</t>
  </si>
  <si>
    <t>60 - MASTERS POINT</t>
  </si>
  <si>
    <t>61/63 - MASTERS COVE/
               MAHOGANY BLVD-
               WESTMAN VILLAGE</t>
  </si>
  <si>
    <t>62 - MAHOGANY MANOR</t>
  </si>
  <si>
    <t>64 - MAHOGANY MEWS</t>
  </si>
  <si>
    <t>65 - MAHOGANY PASSAGE</t>
  </si>
  <si>
    <t>66 - FRONT STREET</t>
  </si>
  <si>
    <t>67 - SPECIAL BALLOT</t>
  </si>
  <si>
    <t>68 - MOBILE-SOUTH HEALTH CAMPUS</t>
  </si>
  <si>
    <t>69 - MOBILE-SOUTH HEALTH CAMPUS</t>
  </si>
  <si>
    <t>70 - MOBILE-RETIREMENT RESIDENCE</t>
  </si>
  <si>
    <t>71 - ADVANCE-SETON YMCA</t>
  </si>
  <si>
    <t>BETH
BARBERREE
AP</t>
  </si>
  <si>
    <t>RYAN
CAMPBELL
LIB</t>
  </si>
  <si>
    <t>CHERYLE
CHAGNON-GREYEYES
GPA</t>
  </si>
  <si>
    <t>JASON
COPPING
UCP</t>
  </si>
  <si>
    <t>CHRIS
MCANDREW
AIP</t>
  </si>
  <si>
    <t>ANNE
MCGRATH
NDP</t>
  </si>
  <si>
    <t>1 - SILVER VIEW</t>
  </si>
  <si>
    <t>2 - SILVERVALLEY</t>
  </si>
  <si>
    <t>3 - SILVER SPRINGS RD.W.</t>
  </si>
  <si>
    <t>4 - SILVER CREEK</t>
  </si>
  <si>
    <t>5 - SILVERTHORN</t>
  </si>
  <si>
    <t>6 - SILVER GROVE S.</t>
  </si>
  <si>
    <t>7 - SILVER GROVE N.</t>
  </si>
  <si>
    <t>8 - SILVER RIDGE N.</t>
  </si>
  <si>
    <t>9 - SILVER STONE</t>
  </si>
  <si>
    <t>10 - SILVER RIDGE S.</t>
  </si>
  <si>
    <t>11 - SILVER HILL</t>
  </si>
  <si>
    <t>12 - SILVER RIDGE</t>
  </si>
  <si>
    <t>13 - SILVER MEAD</t>
  </si>
  <si>
    <t>14 - SILVER BROOK</t>
  </si>
  <si>
    <t>15 - SILVER SPRINGS RD. E.</t>
  </si>
  <si>
    <t>16 - SILVER DALE</t>
  </si>
  <si>
    <t>17 - VARSITY BOW</t>
  </si>
  <si>
    <t>18 - BOWMONT VARSITY</t>
  </si>
  <si>
    <t>19 - VARSITY NW</t>
  </si>
  <si>
    <t>20 - VARSITY VIEW</t>
  </si>
  <si>
    <t>21 - VARSITY RISE</t>
  </si>
  <si>
    <t>22 - VARSITY CROWCHILD</t>
  </si>
  <si>
    <t>23 - VALHALLA</t>
  </si>
  <si>
    <t>24 - VICEROY</t>
  </si>
  <si>
    <t>25 - VANDOOS</t>
  </si>
  <si>
    <t>26 - VALLANCE</t>
  </si>
  <si>
    <t>27 - VALIANT N</t>
  </si>
  <si>
    <t>28 - VALIANT S.</t>
  </si>
  <si>
    <t>29 - VARSCLIFFE</t>
  </si>
  <si>
    <t>30 - VARSITY VILLAGE W</t>
  </si>
  <si>
    <t>31 - MARKET MALL</t>
  </si>
  <si>
    <t>32 - LANDMARK ESTATES</t>
  </si>
  <si>
    <t>33 - VARMOOR</t>
  </si>
  <si>
    <t>34 - VARDELL VINCENT</t>
  </si>
  <si>
    <t>35 - VARDANA</t>
  </si>
  <si>
    <t>36 - SHAGANAPPI VILLAGE</t>
  </si>
  <si>
    <t>37 - VARSITY LANE E</t>
  </si>
  <si>
    <t>38 - VISCOUNT</t>
  </si>
  <si>
    <t>39 - VANCOUVER</t>
  </si>
  <si>
    <t>40 - VARSITY MCLAURIN</t>
  </si>
  <si>
    <t>41 - RESEARCH PARK</t>
  </si>
  <si>
    <t>42 - BRENTWOOD NORTHLAND</t>
  </si>
  <si>
    <t>43 - BRENNER PARK</t>
  </si>
  <si>
    <t>44 - BRENTWOOD HEIGHTS</t>
  </si>
  <si>
    <t>45 - BRENTWOOD PALLISER</t>
  </si>
  <si>
    <t>46 - BOULTON</t>
  </si>
  <si>
    <t>47 - BROWN - BADEN</t>
  </si>
  <si>
    <t>48 - BROCKINGTON</t>
  </si>
  <si>
    <t>49 - CARNEY</t>
  </si>
  <si>
    <t>50 - CLARET</t>
  </si>
  <si>
    <t>51 - BAKER - BENNETT</t>
  </si>
  <si>
    <t>52 - BLAKISTON</t>
  </si>
  <si>
    <t>53 - BRECKEN</t>
  </si>
  <si>
    <t>54 - CARRAGANA</t>
  </si>
  <si>
    <t>55 - CHAPEL</t>
  </si>
  <si>
    <t>56 - CHATHAM - CHISHOLM</t>
  </si>
  <si>
    <t>57 - TRIWOOD</t>
  </si>
  <si>
    <t>58 - CHILCOTIN</t>
  </si>
  <si>
    <t>59 - CHARLEBOIS - BRIGHTON</t>
  </si>
  <si>
    <t>60 - MORLEY - UNIVERSITY</t>
  </si>
  <si>
    <t>61 - BANFF TRAIL</t>
  </si>
  <si>
    <t>62 - EXSHAW E</t>
  </si>
  <si>
    <t>63 - CRESTON CAPITAL HILL</t>
  </si>
  <si>
    <t>64/65 - CAMPUS/UNIVERSITY HGTS N</t>
  </si>
  <si>
    <t>66 - UNIVERSITY HEIGHTS E</t>
  </si>
  <si>
    <t>67 - CAPITAL HILL MCMAHON</t>
  </si>
  <si>
    <t>68 - CAPITAL HILL CENTRE</t>
  </si>
  <si>
    <t>69 - CAPITAL HILL BRANTON</t>
  </si>
  <si>
    <t>70 - CAPITAL HILL STATION</t>
  </si>
  <si>
    <t>71 - UNIVERSITY HEIGHTS C.</t>
  </si>
  <si>
    <t>72 - PATRICIAN VILLAGE</t>
  </si>
  <si>
    <t>73 - UNIVERSITY HEIGHTS S.</t>
  </si>
  <si>
    <t>74 - PARKDALE</t>
  </si>
  <si>
    <t>75 - FOOTHILLS HOSPITAL</t>
  </si>
  <si>
    <t>76 - ST. ANDREWS HEIGHTS N</t>
  </si>
  <si>
    <t>77 - ST. ANDREWS HEIGHTS E</t>
  </si>
  <si>
    <t>78 - ST. ANDREWS HEIGHTS W</t>
  </si>
  <si>
    <t>79 - PARKDALE N.</t>
  </si>
  <si>
    <t>80 - PARKDALE S.</t>
  </si>
  <si>
    <t>81 - POINT MCKAY E.</t>
  </si>
  <si>
    <t>82 - POINT MCKAY W</t>
  </si>
  <si>
    <t>83 - RIVERSIDE TOWERS</t>
  </si>
  <si>
    <t>85 - MOBILE-BRENTVIEW TOWERS</t>
  </si>
  <si>
    <t>86 - MOBILE-COLONEL BELCHER</t>
  </si>
  <si>
    <t>87 - MOBILE-FOOTHILLS MEDICAL CTR</t>
  </si>
  <si>
    <t>88 - MOBILE-CARROLL PLACE</t>
  </si>
  <si>
    <t>89 - MOBILE-FOOTHILLS MEDICAL CTR 2</t>
  </si>
  <si>
    <t>GULSHAN
AKTER
NDP</t>
  </si>
  <si>
    <t>MIKE
ELLIS
UCP</t>
  </si>
  <si>
    <t>YASNA
OLUIC-KOVACEVIC
LIB</t>
  </si>
  <si>
    <t>FRANK
PENKALA
AP</t>
  </si>
  <si>
    <t>1 - STRADWICK</t>
  </si>
  <si>
    <t>2 - STRATHBURY</t>
  </si>
  <si>
    <t>3 - STRADDOCK</t>
  </si>
  <si>
    <t>4 - STRATHAVEN</t>
  </si>
  <si>
    <t>5 - STRATTON</t>
  </si>
  <si>
    <t>6 - STRATHCONA NORTH</t>
  </si>
  <si>
    <t>7 - STRATHCONA SOUTH</t>
  </si>
  <si>
    <t>8 - STRATHLORNE</t>
  </si>
  <si>
    <t>9 - STRADBROOKE</t>
  </si>
  <si>
    <t>10 - CHRISTIE KNOLL</t>
  </si>
  <si>
    <t>11 - CHRISTIE BRIAR</t>
  </si>
  <si>
    <t>12 - CHRISTIE PARK SOUTH</t>
  </si>
  <si>
    <t>13 - CHRISTIE GARDENS</t>
  </si>
  <si>
    <t>14 - SIMCOE WESTSIDE REC</t>
  </si>
  <si>
    <t>15 - SIMCOE SOUTH</t>
  </si>
  <si>
    <t>16 - SIGNATURE</t>
  </si>
  <si>
    <t>17 - SIGNATURE VIEW</t>
  </si>
  <si>
    <t>18 - SIROCCO PLACE</t>
  </si>
  <si>
    <t>19 - SIGNAL HILL GREEN</t>
  </si>
  <si>
    <t>20 - SIGNAL HILL CIRCLE</t>
  </si>
  <si>
    <t>21 - SIGNAL RIDGE</t>
  </si>
  <si>
    <t>22 - SIENNA HEIGHTS</t>
  </si>
  <si>
    <t>23 - SIENNA PARK WEST</t>
  </si>
  <si>
    <t>24 - SIENNA PARK EAST</t>
  </si>
  <si>
    <t>25 - SIENNA HILLS</t>
  </si>
  <si>
    <t>26 - SIGNAL HILL HTS</t>
  </si>
  <si>
    <t>27 - SIERRA MORENA CIRCLE</t>
  </si>
  <si>
    <t>28 - SIGNAL HILL SOUTH</t>
  </si>
  <si>
    <t>29 - SIERRA VISTA</t>
  </si>
  <si>
    <t>30 - SIERRA MORENA GREEN</t>
  </si>
  <si>
    <t>31 - SIERRA MADRE</t>
  </si>
  <si>
    <t>32 - SIERRA MORENA CLOSE</t>
  </si>
  <si>
    <t>33 - SIERRA NEVADA</t>
  </si>
  <si>
    <t>34 - SIERRA NEVADA PLACE</t>
  </si>
  <si>
    <t>35 - SIERRA MORENA LANDING</t>
  </si>
  <si>
    <t>36 - DISCOVERY VALLEY</t>
  </si>
  <si>
    <t>37 - DISCOVERY RIDGE EAST</t>
  </si>
  <si>
    <t>38 - DISCOVERY RIDGE WAY</t>
  </si>
  <si>
    <t>39 - WEDGEWOODS EAST</t>
  </si>
  <si>
    <t>40 - DISCOVERY RIDGE LANE</t>
  </si>
  <si>
    <t>41 - DISCOVERY RIDGE WEST</t>
  </si>
  <si>
    <t>42 - SLOPEVIEW</t>
  </si>
  <si>
    <t>43 - SPRINGBANK FORTRESS</t>
  </si>
  <si>
    <t>44 - LOWER SPRINGBANK HILL</t>
  </si>
  <si>
    <t>45 - SPRINGBANK WAY</t>
  </si>
  <si>
    <t>46 - SPRINGBANK GATE</t>
  </si>
  <si>
    <t>47 - SPRING BLUFF</t>
  </si>
  <si>
    <t>48 - ELMONT</t>
  </si>
  <si>
    <t>49 - SPRINGBOROUGH WAY</t>
  </si>
  <si>
    <t>50 - SPRINGBOROUGH WEST</t>
  </si>
  <si>
    <t>51 - SPRINGVALLEY EAST</t>
  </si>
  <si>
    <t>52 - SPRINGVALLEY WEST</t>
  </si>
  <si>
    <t>53 - TREMBLANT WAY</t>
  </si>
  <si>
    <t>54 - VAL GARDENA</t>
  </si>
  <si>
    <t>55 - ST. MORITZ</t>
  </si>
  <si>
    <t>56 - TREMBLANT WEST</t>
  </si>
  <si>
    <t>57 - ASPEN MEADOWS</t>
  </si>
  <si>
    <t>58 - ASPEN RIDGE SOUTH</t>
  </si>
  <si>
    <t>59 - ASPEN DALE</t>
  </si>
  <si>
    <t>60 - ASPEN STONE SOUTH</t>
  </si>
  <si>
    <t>61 - ASPEN HILLS CLOSE</t>
  </si>
  <si>
    <t>62 - ASPEN HILLS WAY</t>
  </si>
  <si>
    <t>63 - ASPEN STONE NORTH</t>
  </si>
  <si>
    <t>64 - ASPEN SUMMIT</t>
  </si>
  <si>
    <t>65 - ASPEN RIDGE NORTH</t>
  </si>
  <si>
    <t>66 - STRATHRIDGE</t>
  </si>
  <si>
    <t>67 - STRATHLEA EAST</t>
  </si>
  <si>
    <t>68 - STRATHLEA WEST</t>
  </si>
  <si>
    <t>69 - ASPEN SHIRE NORTH</t>
  </si>
  <si>
    <t>70 - ASPEN SHIRE SOUTH</t>
  </si>
  <si>
    <t>71 - ASCOT</t>
  </si>
  <si>
    <t>72 - ASPENSHIRE WEBBER</t>
  </si>
  <si>
    <t>75 - MOBILE-AMICA</t>
  </si>
  <si>
    <t>76 - ADVANCE-FIRST LUTHERAN CHURCH</t>
  </si>
  <si>
    <t>77 - ADVANCE-AMBROSE UNIVERSITY</t>
  </si>
  <si>
    <t>DERON
BILOUS
NDP</t>
  </si>
  <si>
    <t>PAUL A.
BURTS
AIP</t>
  </si>
  <si>
    <t>DAVID
EGAN
UCP</t>
  </si>
  <si>
    <t>ANDY ANDRZEJ
GUDANOWSKI
IND</t>
  </si>
  <si>
    <t>MICHAEL
HUNTER
GPA</t>
  </si>
  <si>
    <t>SHADEA
HUSSEIN
LIB</t>
  </si>
  <si>
    <t>JEFF
WALTERS
AP</t>
  </si>
  <si>
    <t>1 - RUNDLE HEIGHTS S</t>
  </si>
  <si>
    <t>2 - RUNDLE VALLEY S</t>
  </si>
  <si>
    <t>3 - RUNDLE HEIGHTS</t>
  </si>
  <si>
    <t>4 - BEVERLY S</t>
  </si>
  <si>
    <t>5 - BEVERLY W</t>
  </si>
  <si>
    <t>6 - RUNDLE HEIGHTS N</t>
  </si>
  <si>
    <t>7 - RUNDLE VALLEY W</t>
  </si>
  <si>
    <t>8 - RUNDLE VALLEY</t>
  </si>
  <si>
    <t>9 - RUNDLE VALLEY N</t>
  </si>
  <si>
    <t>10 - BEVERLY E</t>
  </si>
  <si>
    <t>11 - BEVERLY N</t>
  </si>
  <si>
    <t>12 - MOUNT ROYAL E</t>
  </si>
  <si>
    <t>13 - MOUNT ROYAL</t>
  </si>
  <si>
    <t>14 - BEACON SE</t>
  </si>
  <si>
    <t>15 - BEACON S</t>
  </si>
  <si>
    <t>16 - JUBILEE</t>
  </si>
  <si>
    <t>17 - BERNADETTE</t>
  </si>
  <si>
    <t>18 - ABBOTT</t>
  </si>
  <si>
    <t>19 - ABBOTT E</t>
  </si>
  <si>
    <t>20 - ABBOTT N</t>
  </si>
  <si>
    <t>21 - ABBOTT NW</t>
  </si>
  <si>
    <t>22 - BERNADETTE N</t>
  </si>
  <si>
    <t>23 - BEACON</t>
  </si>
  <si>
    <t>24 - BEACON N</t>
  </si>
  <si>
    <t>25 - YELLOWHEAD</t>
  </si>
  <si>
    <t>26 - ST FRANCIS SCHOOL SE</t>
  </si>
  <si>
    <t>27 - ST FRANCIS SCHOOL E</t>
  </si>
  <si>
    <t>28 - BELVEDERE S</t>
  </si>
  <si>
    <t>29 - BELVEDERE</t>
  </si>
  <si>
    <t>30 - BELVEDERE W</t>
  </si>
  <si>
    <t>31 - BELVEDERE NW</t>
  </si>
  <si>
    <t>32 - BELVEDERE N</t>
  </si>
  <si>
    <t>33 - BELVEDERE NE</t>
  </si>
  <si>
    <t>34/35 - STATION/MAINSTREET</t>
  </si>
  <si>
    <t>36 - SIFTON W</t>
  </si>
  <si>
    <t>37 - HABITAT</t>
  </si>
  <si>
    <t>38 - HOMESTEADER</t>
  </si>
  <si>
    <t>39 - HARRISON</t>
  </si>
  <si>
    <t>40 - HENRY</t>
  </si>
  <si>
    <t>41 - HOMESTEAD</t>
  </si>
  <si>
    <t>42 - OVERLANDERS</t>
  </si>
  <si>
    <t>43 - OVERLANDERS S</t>
  </si>
  <si>
    <t>44 - HYNDMAN W</t>
  </si>
  <si>
    <t>45 - HYNDMAN E</t>
  </si>
  <si>
    <t>46 - HOOKE ROAD S</t>
  </si>
  <si>
    <t>47 - HOOKE ROAD N</t>
  </si>
  <si>
    <t>48 - HOOKE</t>
  </si>
  <si>
    <t>49 - HOOPER</t>
  </si>
  <si>
    <t>50 - SETON S</t>
  </si>
  <si>
    <t>51 - RAVINE</t>
  </si>
  <si>
    <t>52 - RIVER</t>
  </si>
  <si>
    <t>53 - CLAREVIEW ROAD</t>
  </si>
  <si>
    <t>54 - BELMONT S</t>
  </si>
  <si>
    <t>55 - BELMONT SE</t>
  </si>
  <si>
    <t>56 - CLAREVIEW</t>
  </si>
  <si>
    <t>57 - KERNOHAN</t>
  </si>
  <si>
    <t>58 - BELMONT</t>
  </si>
  <si>
    <t>59 - SETON</t>
  </si>
  <si>
    <t>60 - SIFTON</t>
  </si>
  <si>
    <t>61 - SIFTON N</t>
  </si>
  <si>
    <t>62 - SETON N</t>
  </si>
  <si>
    <t>63 - BELMONT N</t>
  </si>
  <si>
    <t>64 - FITZGERALD</t>
  </si>
  <si>
    <t>65 - FITZGERALD E</t>
  </si>
  <si>
    <t>66 - BANNERMAN SE</t>
  </si>
  <si>
    <t>67 - BANNERMAN S</t>
  </si>
  <si>
    <t>68/78 - BANNERMAN W/NE</t>
  </si>
  <si>
    <t>69 - HAIRSINE S</t>
  </si>
  <si>
    <t>70 - CLAREVIEW COURT</t>
  </si>
  <si>
    <t>71 - STATION VIEW</t>
  </si>
  <si>
    <t>72 - POINT</t>
  </si>
  <si>
    <t>73 - HAIRSINE</t>
  </si>
  <si>
    <t>74 - HAIRSINE NE</t>
  </si>
  <si>
    <t>75 - HAIRSINE N</t>
  </si>
  <si>
    <t>76 - BANNERMAN N</t>
  </si>
  <si>
    <t>77 - BANNERMAN NW</t>
  </si>
  <si>
    <t>80 - MOBILE POLL</t>
  </si>
  <si>
    <t>81 - ADVANCE-CLAREVIEW REC CENTRE</t>
  </si>
  <si>
    <t>ED
AMMAR
UCP</t>
  </si>
  <si>
    <t>THOMAS
DEAK
LIB</t>
  </si>
  <si>
    <t>NICOLE
GOEHRING
NDP</t>
  </si>
  <si>
    <t>MOE
RAHALL
AP</t>
  </si>
  <si>
    <t>TODD
WAYNE
AIP</t>
  </si>
  <si>
    <t>1 - BEAUMARIS S</t>
  </si>
  <si>
    <t>2 - BEAUMARIS E</t>
  </si>
  <si>
    <t>3 - BEAUMARIS CENTRAL</t>
  </si>
  <si>
    <t>4/5 - LAKE BEAUMARIS E/LAKESIDE</t>
  </si>
  <si>
    <t>6 - LAKE BEAUMARIS</t>
  </si>
  <si>
    <t>7 - STIRLING</t>
  </si>
  <si>
    <t>8 - LORELEI BEAUMARIS</t>
  </si>
  <si>
    <t>9 - LORELEI S</t>
  </si>
  <si>
    <t>10 - LORELEI E</t>
  </si>
  <si>
    <t>11 - LORELEI NE</t>
  </si>
  <si>
    <t>12 - LORELEI N</t>
  </si>
  <si>
    <t>13 - LORELEI W</t>
  </si>
  <si>
    <t>14 - LAKE BEAUMARIS NW</t>
  </si>
  <si>
    <t>15 - LAKE BEAUMARIS W</t>
  </si>
  <si>
    <t>16 - LANCASTER PARK S</t>
  </si>
  <si>
    <t>17 - LANCASTER PARK N</t>
  </si>
  <si>
    <t>18 - NORTH PARK</t>
  </si>
  <si>
    <t>19 - CASTLE VIEW E</t>
  </si>
  <si>
    <t>20 - CASTLE VIEW W</t>
  </si>
  <si>
    <t>21 - ORVAL ALLEN PARK</t>
  </si>
  <si>
    <t>22 - WARWICK W</t>
  </si>
  <si>
    <t>23 - HERB LINK PARK</t>
  </si>
  <si>
    <t>24 - DUNLUCE W</t>
  </si>
  <si>
    <t>25 - DUNLUCE CENTRAL</t>
  </si>
  <si>
    <t>26 - DUNLUCE E</t>
  </si>
  <si>
    <t>27 - DUNLUCE N</t>
  </si>
  <si>
    <t>28 - CANOSSA SE</t>
  </si>
  <si>
    <t>29 - CANOSSA CENTRAL</t>
  </si>
  <si>
    <t>30 - CANOSSA SW</t>
  </si>
  <si>
    <t>31 - CANOSSA W</t>
  </si>
  <si>
    <t>32 - CANOSSA NW</t>
  </si>
  <si>
    <t>33 - CANOSSA N</t>
  </si>
  <si>
    <t>34 - CANOSSA N CENTRAL</t>
  </si>
  <si>
    <t>35 - CANOSSA NE</t>
  </si>
  <si>
    <t>36 - BATURYN NW</t>
  </si>
  <si>
    <t>37 - BATURYN SW</t>
  </si>
  <si>
    <t>38 - BATURYN W</t>
  </si>
  <si>
    <t>39 - BATURYN CENTRAL</t>
  </si>
  <si>
    <t>40 - BATURYN E</t>
  </si>
  <si>
    <t>41 - BATURYN SE</t>
  </si>
  <si>
    <t>42 - BATURYN NE</t>
  </si>
  <si>
    <t>43 - BATURYN N CENTRAL</t>
  </si>
  <si>
    <t>44 - CHAMBRAY S</t>
  </si>
  <si>
    <t>45 - ELSINORE S</t>
  </si>
  <si>
    <t>46 - ELSINORE E</t>
  </si>
  <si>
    <t>47 - ELSINORE W</t>
  </si>
  <si>
    <t>48 - CHAMBRAY W</t>
  </si>
  <si>
    <t>49 - CHAMBRAY N</t>
  </si>
  <si>
    <t>50 - ELSINORE N</t>
  </si>
  <si>
    <t>51 - LAGO LINDO N</t>
  </si>
  <si>
    <t>52/55 - POPLAR LAKE N/LAGO LINDO NE</t>
  </si>
  <si>
    <t>53 - POPLAR LAKE</t>
  </si>
  <si>
    <t>54 - POPLAR LAKE W</t>
  </si>
  <si>
    <t>56 - LAGO LINDO CENTRAL</t>
  </si>
  <si>
    <t>57 - LAGO LINDO NW</t>
  </si>
  <si>
    <t>58 - LAGO LINDO SW</t>
  </si>
  <si>
    <t>59 - LAGO LINDO SE</t>
  </si>
  <si>
    <t>60 - LAGO LINDO E</t>
  </si>
  <si>
    <t>61 - KLARVATTEN LAKE NW</t>
  </si>
  <si>
    <t>62 - KLARVATTEN LAKE W</t>
  </si>
  <si>
    <t>63 - KLARVATTEN LAKE</t>
  </si>
  <si>
    <t>64 - KLARVATTEN LAKE E</t>
  </si>
  <si>
    <t>65 - KLARVATTEN LAKE N</t>
  </si>
  <si>
    <t>66/69 - SCHONSEE N/SCHONSEE E</t>
  </si>
  <si>
    <t>67 - SCHONSEE W</t>
  </si>
  <si>
    <t>68 - SCHONSEE CENTRAL</t>
  </si>
  <si>
    <t>70 - LAKE DISTRICT</t>
  </si>
  <si>
    <t>71 - CRYSTALLINA NERA W</t>
  </si>
  <si>
    <t>72 - SPECIAL BALLOT</t>
  </si>
  <si>
    <t>73 - MOBILE-POLL</t>
  </si>
  <si>
    <t>74 - ADVANCE - RETURNING OFFICE</t>
  </si>
  <si>
    <t>CHRIS
ALDERS
GPA</t>
  </si>
  <si>
    <t>BLAKE N.
DICKSON
IND</t>
  </si>
  <si>
    <t>LILY
LE
UCP</t>
  </si>
  <si>
    <t>JOHN R.
MORTON
AIP</t>
  </si>
  <si>
    <t>BOB
PHILP
AP</t>
  </si>
  <si>
    <t>DAVID
SHEPHERD
NDP</t>
  </si>
  <si>
    <t>1 - WESTWOOD N</t>
  </si>
  <si>
    <t>2 - WESTWOOD E</t>
  </si>
  <si>
    <t>3 - WESTWOOD-NAIT</t>
  </si>
  <si>
    <t>4 - WESTWOOD S</t>
  </si>
  <si>
    <t>5 - WESTWOOD SE</t>
  </si>
  <si>
    <t>6 - SPRUCE AVENUE</t>
  </si>
  <si>
    <t>7 - KINGSWAY MALL</t>
  </si>
  <si>
    <t>8 - SPRUCE-GLENROSE</t>
  </si>
  <si>
    <t>9/11 - ROYAL ALEXANDRA/ARMOURY S</t>
  </si>
  <si>
    <t>10 - CENTRAL MCDOUGALL W CENTR</t>
  </si>
  <si>
    <t>12 - ARMOURY</t>
  </si>
  <si>
    <t>13 - CENTRAL MCDOUGALL N</t>
  </si>
  <si>
    <t>14/15 - CENTRAL MCDOUGALL W/
               ST. JOSEPH SCHOOL</t>
  </si>
  <si>
    <t>16 - QUEEN MARY PARK E CENTRE</t>
  </si>
  <si>
    <t>17 - QUEEN MARY PARK NE</t>
  </si>
  <si>
    <t>18 - QUEEN MARY PARK CENTRE</t>
  </si>
  <si>
    <t>19 - QUEEN MARY PARK N CENTRE</t>
  </si>
  <si>
    <t>20 - QUEEN MARY PARK NW</t>
  </si>
  <si>
    <t>21 - THE POINTE</t>
  </si>
  <si>
    <t>22 - QUEEN MARY PARK SW</t>
  </si>
  <si>
    <t>23/24 - OLIVER SQ/OLIVER SQ N</t>
  </si>
  <si>
    <t>25 - QUEEN MARY PARK SE</t>
  </si>
  <si>
    <t>26/27 - GRANT MACEWAN/RESIDENCE</t>
  </si>
  <si>
    <t>28 - CENTRAL MCDOUGALL SW</t>
  </si>
  <si>
    <t>29 - AVENUE OF NATIONS SW</t>
  </si>
  <si>
    <t>30 - ROGERS PLACE</t>
  </si>
  <si>
    <t>31/32 - CITY HALL/CHURCHILL SQUARE</t>
  </si>
  <si>
    <t>33 - DON WHEATON YMCA</t>
  </si>
  <si>
    <t>34 - BEAVER HILLS HOUSE PARK</t>
  </si>
  <si>
    <t>35 - NORQUEST COLLEGE E</t>
  </si>
  <si>
    <t>36 - NORQUEST COLLEGE</t>
  </si>
  <si>
    <t>37 - RAILTOWN E</t>
  </si>
  <si>
    <t>38 - RAILTOWN N</t>
  </si>
  <si>
    <t>39/42 - RAILTOWN S/KITCHENER PK NE</t>
  </si>
  <si>
    <t>40 - EDMONTON GENERAL N</t>
  </si>
  <si>
    <t>41 - KITCHENER PARK SE</t>
  </si>
  <si>
    <t>43 - KITCHENER PARK</t>
  </si>
  <si>
    <t>44 - ST. JOSEPH'S BASILICA N</t>
  </si>
  <si>
    <t>45 - KITCHENER PARK S</t>
  </si>
  <si>
    <t>46 - OLIVER SCHOOL E</t>
  </si>
  <si>
    <t>47 - OLIVER PLACE E</t>
  </si>
  <si>
    <t>48 - OLIVER PLACE</t>
  </si>
  <si>
    <t>49 - OLIVER SCHOOL S</t>
  </si>
  <si>
    <t>50 - OLIVER SCHOOL</t>
  </si>
  <si>
    <t>51/56 - OLIVER ARENA/PAUL KANE PK</t>
  </si>
  <si>
    <t>52 - PEACE GARDEN PARK</t>
  </si>
  <si>
    <t>53 - BETH SHALOM SYNAGOGUE</t>
  </si>
  <si>
    <t>54 - PAUL KANE PARK S</t>
  </si>
  <si>
    <t>55 - OLIVER RESIDENCES</t>
  </si>
  <si>
    <t>57 - ART GALLERY DISTRICT E</t>
  </si>
  <si>
    <t>58/61 - ART GALLERY W/THE PEARL</t>
  </si>
  <si>
    <t>59 - GAINSBOROUGH-ATHABASCA</t>
  </si>
  <si>
    <t>60 - TOP OF THE VALLEY</t>
  </si>
  <si>
    <t>62 - ILLUMINADA-FAIRMONT</t>
  </si>
  <si>
    <t>63 - VICTORIA PARK VIEW</t>
  </si>
  <si>
    <t>64 - GOLF COURSE VIEW</t>
  </si>
  <si>
    <t>65 - GRANT NOTLEY PARK</t>
  </si>
  <si>
    <t>66 - ST. JOSEPH'S BASILICA W</t>
  </si>
  <si>
    <t>67 - BRIGE VIEW PANORAMA</t>
  </si>
  <si>
    <t>68 - ST. JOSEPH'S BASILICA SW</t>
  </si>
  <si>
    <t>69 - ST. JOSEPH'S BASILICA</t>
  </si>
  <si>
    <t>70 - EDMONTON GENERAL</t>
  </si>
  <si>
    <t>71 - ST. JOSEPH'S BASILICA SE</t>
  </si>
  <si>
    <t>72 - GRANDIN STATION W</t>
  </si>
  <si>
    <t>73 - GRANDIN STATION</t>
  </si>
  <si>
    <t>74 - EDMONTON GENERAL E</t>
  </si>
  <si>
    <t>75 - RAIL VIEW</t>
  </si>
  <si>
    <t>76 - GRANDIN STATION E</t>
  </si>
  <si>
    <t>77/86 - LEGISLATURE/MCKAY SCHOOL</t>
  </si>
  <si>
    <t>78 - JASPER AVENUE S</t>
  </si>
  <si>
    <t>79 - MCKAY AVE SCHOOL N</t>
  </si>
  <si>
    <t>80 - HILLSIDE ESTATES</t>
  </si>
  <si>
    <t>81 - HILL VIEW</t>
  </si>
  <si>
    <t>82 - BELLAMY HILL</t>
  </si>
  <si>
    <t>83 - ROSSDALE N</t>
  </si>
  <si>
    <t>84 - MCKAY AVE SCHOOL S</t>
  </si>
  <si>
    <t>85 - MCKAY AVE SCHOOL</t>
  </si>
  <si>
    <t>87 - MCKAY AVE SCHOOL SW</t>
  </si>
  <si>
    <t>88 - LEGISLATURE E</t>
  </si>
  <si>
    <t>89 - SOUTH ROSSDALE</t>
  </si>
  <si>
    <t>91 - MOBILE-NORWOOD/
        GRAVELLE/SHEPHERD'S CARE</t>
  </si>
  <si>
    <t>92 - MOBILE-CATHEDRAL/CHURCHILL</t>
  </si>
  <si>
    <t>93 - MOBILE-EDMONTON GENERAL</t>
  </si>
  <si>
    <t>94 - MOBILE-KIWANIS/DNIPRO</t>
  </si>
  <si>
    <t>95 - MOBILE-LOIS HOLE/ROYAL ALEX</t>
  </si>
  <si>
    <t>96 - MOBILE-ROYAL ALEX</t>
  </si>
  <si>
    <t>97 - MOBILE-ROSEDALE ESTATES/VILLA</t>
  </si>
  <si>
    <t>98 - MOBILE-ROSEDALE/ST. JOACHIM'S</t>
  </si>
  <si>
    <t>99 - MOBILE-BOYLE STREET/DWAYNE'S</t>
  </si>
  <si>
    <t>100 - MOBILE-GLENROSE HOSPITAL</t>
  </si>
  <si>
    <t>101 - MOBILE-OPH/ROSEDALE/TEGLER</t>
  </si>
  <si>
    <t>102 - ADVANCE-RETURNING OFFICE</t>
  </si>
  <si>
    <t>VIRGINIA
BRUNEAU
AIP</t>
  </si>
  <si>
    <t>ALI
HAYMOUR
AP</t>
  </si>
  <si>
    <t>CHRIS
NIELSEN
NDP</t>
  </si>
  <si>
    <t>KAREN
PRINCIPE
UCP</t>
  </si>
  <si>
    <t>1 - KILLARNEY SOUTH WEST</t>
  </si>
  <si>
    <t>2 - KILLARNEY COMMUNITY LEAGUE</t>
  </si>
  <si>
    <t>3 - KILLARNEY CENTRAL</t>
  </si>
  <si>
    <t>4 - KILLARNEY SOUTH EAST</t>
  </si>
  <si>
    <t>5 - BALWIN</t>
  </si>
  <si>
    <t>6 - BALWIN COMMUNITY LEAGUE</t>
  </si>
  <si>
    <t>7 - ST FRANCIS SCHOOL</t>
  </si>
  <si>
    <t>8 - BALWIN SOUTH EAST</t>
  </si>
  <si>
    <t>9 - BALWIN NORTH EAST</t>
  </si>
  <si>
    <t>10 - PRINCETON SCHOOL WEST</t>
  </si>
  <si>
    <t>11 - KILLARNEY NORTH EAST</t>
  </si>
  <si>
    <t>12 - KILLARNEY NORTH WEST</t>
  </si>
  <si>
    <t>13 - GLENGARRY SOUTH WEST</t>
  </si>
  <si>
    <t>14 - GLENGARRY WEST</t>
  </si>
  <si>
    <t>15 - GLENGARRY CENTRE</t>
  </si>
  <si>
    <t>16 - GLENGARRY COMMUNITY LEAGUE</t>
  </si>
  <si>
    <t>17 - GLENGARRY SOUTH EAST</t>
  </si>
  <si>
    <t>18 - DELWOOD WEST</t>
  </si>
  <si>
    <t>19 - DELWOOD COMMUNITY LEAGUE</t>
  </si>
  <si>
    <t>20 - DELWOOD SOUTH EAST</t>
  </si>
  <si>
    <t>21 - DELWOOD EAST</t>
  </si>
  <si>
    <t>22 - DELWOOD NORTH EAST</t>
  </si>
  <si>
    <t>23 - DELWOOD NORTH</t>
  </si>
  <si>
    <t>24 - DELWOOD NORTH WEST</t>
  </si>
  <si>
    <t>25 - GLENGARRY NORTH EAST</t>
  </si>
  <si>
    <t>26 - NORTHMOUNT COMM LEAGUE</t>
  </si>
  <si>
    <t>27 - NORTHMOUNT SOUTH</t>
  </si>
  <si>
    <t>28 - LONDONDERRY SOUTH</t>
  </si>
  <si>
    <t>29 - KILDARE SOUTH</t>
  </si>
  <si>
    <t>30 - KILDARE NORTH</t>
  </si>
  <si>
    <t>31 - LONDONDERRY</t>
  </si>
  <si>
    <t>32 - LONDONDERRY CENTRE</t>
  </si>
  <si>
    <t>33 - LONDONDERRY WEST</t>
  </si>
  <si>
    <t>34 - NORTHMOUNT NORTH EAST</t>
  </si>
  <si>
    <t>35 - NORTHMOUNT CENTRE</t>
  </si>
  <si>
    <t>36 - NORTHMOUNT NORTH WEST</t>
  </si>
  <si>
    <t>37 - EVANSDALE SOUTH WEST</t>
  </si>
  <si>
    <t>38 - EVANSDALE COMMUNITY LEAGUE</t>
  </si>
  <si>
    <t>39 - DICKENSFIELD</t>
  </si>
  <si>
    <t>40 - DICKENSFIELD NORTH EAST</t>
  </si>
  <si>
    <t>41 - EVANSDALE CENTRE</t>
  </si>
  <si>
    <t>42 - EVANSDALE SOUTH EAST</t>
  </si>
  <si>
    <t>43 - KILKENNY SOUTH WEST</t>
  </si>
  <si>
    <t>44 - KILKENNY COMMUNITY LEAGUE</t>
  </si>
  <si>
    <t>45 - KILKENNY WEST</t>
  </si>
  <si>
    <t>46 - KILKENNY SOUTH EAST</t>
  </si>
  <si>
    <t>47 - KILKENNY NORTH CENTRE</t>
  </si>
  <si>
    <t>48 - KILKENNY CENTRE EAST</t>
  </si>
  <si>
    <t>49 - KILKENNY NORTH CENTRAL</t>
  </si>
  <si>
    <t>50 - KILKENNY WEST CENTRAL</t>
  </si>
  <si>
    <t>51 - KILKENNY NORTH WEST CENTRAL</t>
  </si>
  <si>
    <t>52 - EVANSDALE NE</t>
  </si>
  <si>
    <t>53 - EVANSDALE</t>
  </si>
  <si>
    <t>54 - EVANSDALE NW</t>
  </si>
  <si>
    <t>55 - EVANSDALE NORTH</t>
  </si>
  <si>
    <t>56 - KILKENNY NORTH WEST</t>
  </si>
  <si>
    <t>57 - KILKENNY NORTH EAST</t>
  </si>
  <si>
    <t>58 - MAYLIEWAN SE</t>
  </si>
  <si>
    <t>59 - MAYLIEWAN EAST</t>
  </si>
  <si>
    <t>60 - MAYLIEWAN SOUTH</t>
  </si>
  <si>
    <t>61 - MAYLIEWAN CENTRE</t>
  </si>
  <si>
    <t>62 - MAYLIEWAN</t>
  </si>
  <si>
    <t>63 - MAYLIEWAN SW</t>
  </si>
  <si>
    <t>64 - BELLE RIVE SE</t>
  </si>
  <si>
    <t>65 - BELLE RIVE</t>
  </si>
  <si>
    <t>66 - BELLE RIVE SOUTH</t>
  </si>
  <si>
    <t>67 - BELLE RIVE CENTRE</t>
  </si>
  <si>
    <t>68 - EAUX CLAIRE SE</t>
  </si>
  <si>
    <t>69 - BELLE RIVE NW</t>
  </si>
  <si>
    <t>70 - BELLE RIVE NE</t>
  </si>
  <si>
    <t>71 - MAYLIEWAN WEST</t>
  </si>
  <si>
    <t>72 - OZERNA SOUTH</t>
  </si>
  <si>
    <t>73 - MAYLIEWAN CENTRE EAST</t>
  </si>
  <si>
    <t>74 - MAYLIEWAN NORTH EAST</t>
  </si>
  <si>
    <t>75 - MAYLIEWAN NORTH</t>
  </si>
  <si>
    <t>76 - OZERNA</t>
  </si>
  <si>
    <t>77 - EAUX CLAIRE NORTH EAST</t>
  </si>
  <si>
    <t>78 - EAUX CLAIRE NORTH</t>
  </si>
  <si>
    <t>79 - EAUX CLAIRE</t>
  </si>
  <si>
    <t>81 - MOBILE-CAPITAL/CASA ROMA/POLISH VETERANS</t>
  </si>
  <si>
    <t>82 - MOBILE-ST MICHAEL'S,MILLENNIUM, EAUX CLAIRE'S</t>
  </si>
  <si>
    <t>83 - ADVANCE-LONDONDERRY MALL</t>
  </si>
  <si>
    <t>BRIAN S.
LOCKYER
AIP</t>
  </si>
  <si>
    <t>ROD
LOYOLA
NDP</t>
  </si>
  <si>
    <t>MIKE
MCGOWAN
LIB</t>
  </si>
  <si>
    <t>SANJAY
PATEL
UCP</t>
  </si>
  <si>
    <t>YASH
SHARMA
AAP</t>
  </si>
  <si>
    <t>HAZELYN
WILLIAMS
AP</t>
  </si>
  <si>
    <t>1 - POLLARD MEADOWS NE</t>
  </si>
  <si>
    <t>2 - POLLARD MEADOWS NW</t>
  </si>
  <si>
    <t>3 - POLLARD MEADOWS CENTRAL</t>
  </si>
  <si>
    <t>4 - POLLARD MEADOWS E</t>
  </si>
  <si>
    <t>5 - POLLARD MEADOWS SW</t>
  </si>
  <si>
    <t>6 - POLLARD MEADOWS S</t>
  </si>
  <si>
    <t>7 - POLLARD MEADOWS SE</t>
  </si>
  <si>
    <t>8/9 - CRAWFORD PLAINS NE/E</t>
  </si>
  <si>
    <t>10 - CRAWFORD PLAINS N</t>
  </si>
  <si>
    <t>11 - CRAWFORD PLAINS W</t>
  </si>
  <si>
    <t>12 - CRAWFORD PLAINS SW</t>
  </si>
  <si>
    <t>13 - CRAWFORD PLAINS S</t>
  </si>
  <si>
    <t>14 - CRAWFORD PLAINS SE</t>
  </si>
  <si>
    <t>15 - LAUREL NW</t>
  </si>
  <si>
    <t>16/17 - LAUREL NORTH CENTRAL W/E</t>
  </si>
  <si>
    <t>18/19 - LAUREL NE/LAUREL CENTRAL E</t>
  </si>
  <si>
    <t>20 - LAUREL CENTRAL NORTH</t>
  </si>
  <si>
    <t>21 - LAUREL CENTRAL NORT WEST</t>
  </si>
  <si>
    <t>22/23 - LAUREL PARK N/ CENTRAL W</t>
  </si>
  <si>
    <t>24 - LAUREL PARK LAKE</t>
  </si>
  <si>
    <t>25/26 - LAUREL PARK S/CENTRAL S</t>
  </si>
  <si>
    <t>27/28 - LAUREL SW/LAUREL CENTRAL S</t>
  </si>
  <si>
    <t>29/30 - HENDAY N/HENDAY S</t>
  </si>
  <si>
    <t>31 - LAUREL SE</t>
  </si>
  <si>
    <t>32 - CHARLESWORTH</t>
  </si>
  <si>
    <t>33 - ELLERSLIE HEIGHTS NE</t>
  </si>
  <si>
    <t>34 - ELLERSLIE HGHTS N CENTRAL</t>
  </si>
  <si>
    <t>35 - ELLERSLIE HEIGHTS NW</t>
  </si>
  <si>
    <t>36 - WERNERVILLE HEIGHTS E</t>
  </si>
  <si>
    <t>37 - ELLERSLIE CROSS N CENTRAL</t>
  </si>
  <si>
    <t>38 - ELLERSLIE CROSS NW</t>
  </si>
  <si>
    <t>39 - ELLERSLIE CROSS W CENTRAL</t>
  </si>
  <si>
    <t>40 - ELLERSLIE CROSS CENTRAL</t>
  </si>
  <si>
    <t>41 - ELLERSLIE CROSSING NE</t>
  </si>
  <si>
    <t>42 - ELLERSLIE CROSSING SW</t>
  </si>
  <si>
    <t>43 - ELLERSLIE CROSSING S</t>
  </si>
  <si>
    <t>44 - ELLERSLIE CROSS S CENTRAL</t>
  </si>
  <si>
    <t>45 - ELLERSLIE CROSSING SE</t>
  </si>
  <si>
    <t>46 - ELLERSLIE HGHTS W CENTRAL</t>
  </si>
  <si>
    <t>47/55 - ELLERSLIE HTS E CENTRAL/
WALKER LK W</t>
  </si>
  <si>
    <t>48 - ELLERSLIE HEIGHTS E</t>
  </si>
  <si>
    <t>49 - ELLERSLIE HEIGHTS SW</t>
  </si>
  <si>
    <t>50/52 - ELLERSLIE HTS SE/WALKER PK NE</t>
  </si>
  <si>
    <t>51 - DECOTEAU</t>
  </si>
  <si>
    <t>53 - WALKER PARK NW</t>
  </si>
  <si>
    <t>54 - WALKER LAKE E</t>
  </si>
  <si>
    <t>56 - SUMMERSIDE STANTON DR</t>
  </si>
  <si>
    <t>57 - SUMMERSIDE STANTON DR N</t>
  </si>
  <si>
    <t>58 - SUMMERSIDE NE</t>
  </si>
  <si>
    <t>59 - SUMMERSIDE NW</t>
  </si>
  <si>
    <t>60 - SUMMERSIDE SPENCE WYND SW</t>
  </si>
  <si>
    <t>61 - SUMMERSIDE GRANDE BLVD W</t>
  </si>
  <si>
    <t>62 - SUMMERSIDE GRANDE BLVD</t>
  </si>
  <si>
    <t>63 - SUMMERSIDE GRANDE BLVD E</t>
  </si>
  <si>
    <t>64 - SUMMERSIDE STANTON DR SW</t>
  </si>
  <si>
    <t>65 - SUMMERSIDE STANTON DR SE</t>
  </si>
  <si>
    <t>66 - WALKER LAKE CENTRAL WEST</t>
  </si>
  <si>
    <t>67 - WALKER PARK SW</t>
  </si>
  <si>
    <t>68/69 - WALKER PARK/SE</t>
  </si>
  <si>
    <t>70/71 - WATT COMMON N/S</t>
  </si>
  <si>
    <t>72/73 - WATT DR NE/N CENTRE</t>
  </si>
  <si>
    <t>74 - WATT DR NW</t>
  </si>
  <si>
    <t>75 - SUMMERSIDE SHAW WAY E</t>
  </si>
  <si>
    <t>76 - SUMMERSIDE GRANDE BLVD S</t>
  </si>
  <si>
    <t>77 - SUMMERSIDE PARK E</t>
  </si>
  <si>
    <t>78 - SUMMERSIDE SE</t>
  </si>
  <si>
    <t>79 - SUMMERSIDE SHAW WAY CENTRE</t>
  </si>
  <si>
    <t>80/81 - WATT DR W/WATT DR CENTRE</t>
  </si>
  <si>
    <t>82/83 - WATT DR E/WATT DR SW</t>
  </si>
  <si>
    <t>84 - SUMMERSIDE SHAW WAY W</t>
  </si>
  <si>
    <t>85 - ELLERSLIE PARK N</t>
  </si>
  <si>
    <t>86 - SUMMERSIDE CENTRE</t>
  </si>
  <si>
    <t>87/88 - SUMMERSIDE SAVARYN CTR/W</t>
  </si>
  <si>
    <t>89 - ORCHARDS BLVD W</t>
  </si>
  <si>
    <t>90/91/92 - ORCHARDS BLVD CENTRE/E/
                     ELLERSLIE PK S</t>
  </si>
  <si>
    <t>93 - SPECIAL BALLOT</t>
  </si>
  <si>
    <t>94 - MOBILE-LAUREL HEIGHTS</t>
  </si>
  <si>
    <t>95 - MOBILE-WINGS OF PROVIDENCE</t>
  </si>
  <si>
    <t>96 - ADVANCE-HOLY FAMILY</t>
  </si>
  <si>
    <t>SARAH
HOFFMAN
NDP</t>
  </si>
  <si>
    <t>CLINT
KELLEY
AIP</t>
  </si>
  <si>
    <t>MARJORIE
NEWMAN
UCP</t>
  </si>
  <si>
    <t>GLEN
TICKNER
AP</t>
  </si>
  <si>
    <t>1 - GROAT VIEW SOUTH</t>
  </si>
  <si>
    <t>2 - GOVERNMENT HOUSE</t>
  </si>
  <si>
    <t>3 - OLD GLENORA</t>
  </si>
  <si>
    <t>4 - CAPITAL HILL EAST</t>
  </si>
  <si>
    <t>5 - CRESCENT PLACE</t>
  </si>
  <si>
    <t>6 - CAPITAL HILL WEST</t>
  </si>
  <si>
    <t>7 - STONY PLAIN CORNER</t>
  </si>
  <si>
    <t>8 - JASPER GATES</t>
  </si>
  <si>
    <t>9 - CANORA WEST</t>
  </si>
  <si>
    <t>10 - WESTLAWN EAST</t>
  </si>
  <si>
    <t>11 - BRITANNIA SOUTH</t>
  </si>
  <si>
    <t>12 - WESTLAWN SOUTH</t>
  </si>
  <si>
    <t>13 - WESTLAWN NORTH</t>
  </si>
  <si>
    <t>14 - YOUNGSTOWN SOUTH</t>
  </si>
  <si>
    <t>15 - YOUNGSTOWN NORTH</t>
  </si>
  <si>
    <t>16 - BRITANNIA WEST</t>
  </si>
  <si>
    <t>17 - BRITANNIA EAST</t>
  </si>
  <si>
    <t>18 - CANORA NORTH</t>
  </si>
  <si>
    <t>19 - BRIGHTVIEW</t>
  </si>
  <si>
    <t>20 - CANORA EAST</t>
  </si>
  <si>
    <t>21 - GROVENOR SOUTH</t>
  </si>
  <si>
    <t>22 - GROVENOR NORTH</t>
  </si>
  <si>
    <t>23 - GLENORA WEST</t>
  </si>
  <si>
    <t>24 - GLENORA CENTRE</t>
  </si>
  <si>
    <t>25 - GLENORA EAST</t>
  </si>
  <si>
    <t>26 - GROAT VIEW NORTH</t>
  </si>
  <si>
    <t>27 - GROAT ESTATES</t>
  </si>
  <si>
    <t>28 - HIGH STREET SOUTH</t>
  </si>
  <si>
    <t>29 - HIGH STREET NORTH</t>
  </si>
  <si>
    <t>30 - 124TH STREET SOUTH</t>
  </si>
  <si>
    <t>31 - 124TH STREET NORTH</t>
  </si>
  <si>
    <t>32 - WESTMOUNT EAST</t>
  </si>
  <si>
    <t>33 - WESTMOUNT SOUTH</t>
  </si>
  <si>
    <t>34 - WESTGLEN</t>
  </si>
  <si>
    <t>35 - WESTMOUNT WEST</t>
  </si>
  <si>
    <t>36 - CORONATION EAST</t>
  </si>
  <si>
    <t>37 - CORONATION NORTH</t>
  </si>
  <si>
    <t>38 - CORONATION SOUTH</t>
  </si>
  <si>
    <t>39 - CORONATION WEST</t>
  </si>
  <si>
    <t>40 - MCQUEEN EAST</t>
  </si>
  <si>
    <t>41 - MCQUEEN NORTH</t>
  </si>
  <si>
    <t>42 - MCQUEEN SOUTH</t>
  </si>
  <si>
    <t>43 - HIGH PARK SOUTH</t>
  </si>
  <si>
    <t>44 - HIGH PARK CENTRE</t>
  </si>
  <si>
    <t>45 - HIGH PARK NORTH</t>
  </si>
  <si>
    <t>46 - MAYFIELD EAST</t>
  </si>
  <si>
    <t>47 - MAYFIELD CENTRE</t>
  </si>
  <si>
    <t>48 - MAYFIELD SOUTH</t>
  </si>
  <si>
    <t>49 - MAYFIELD NORTH</t>
  </si>
  <si>
    <t>50 - WOODCROFT SOUTH</t>
  </si>
  <si>
    <t>51 - MATHESON</t>
  </si>
  <si>
    <t>52 - WESTMOUNT NORTH</t>
  </si>
  <si>
    <t>53 - BAYWOOD SOUTH</t>
  </si>
  <si>
    <t>54 - INGLEWOOD SOUTH</t>
  </si>
  <si>
    <t>55 - ST. ANDREWS</t>
  </si>
  <si>
    <t>56 - INGLEWOOD EAST</t>
  </si>
  <si>
    <t>57 - PRINCE RUPERT</t>
  </si>
  <si>
    <t>58 - BLATCHFORD</t>
  </si>
  <si>
    <t>59 - MUNICIPAL VIEW</t>
  </si>
  <si>
    <t>60 - INGLEWOOD CENTRE</t>
  </si>
  <si>
    <t>61 - INGLEWOOD NORTH</t>
  </si>
  <si>
    <t>62 - INGLEWOOD CORNER</t>
  </si>
  <si>
    <t>63 - BAYWOOD NORTH</t>
  </si>
  <si>
    <t>64 - WOODCROFT EAST</t>
  </si>
  <si>
    <t>65 - WOODCROFT CENTRE</t>
  </si>
  <si>
    <t>66 - WOODCROFT WEST</t>
  </si>
  <si>
    <t>67 - DOVERCOURT WEST</t>
  </si>
  <si>
    <t>68 - DOVERCOURT CENTRE</t>
  </si>
  <si>
    <t>69 - DOVERCOURT NORTH</t>
  </si>
  <si>
    <t>70 - DOVERCOURT EAST</t>
  </si>
  <si>
    <t>71 - SHERBROOKE WEST</t>
  </si>
  <si>
    <t>72 - SHERBROOKE SOUTH</t>
  </si>
  <si>
    <t>73 - SHERBROOKE EAST</t>
  </si>
  <si>
    <t>74 - SHERBROOKE NORTH</t>
  </si>
  <si>
    <t>75 - PRINCE CHARLES WEST</t>
  </si>
  <si>
    <t>76 - PRINCE CHARLES EAST</t>
  </si>
  <si>
    <t>77 - SPECIAL BALLOT</t>
  </si>
  <si>
    <t>78 - MOBILE-MCQUEEN LODGE</t>
  </si>
  <si>
    <t>79 - ADVANCE-RETURNING OFFICE</t>
  </si>
  <si>
    <t>80 - SMP-TELUS WORLD OF SCIENCE</t>
  </si>
  <si>
    <t>DAVID
DORWARD
UCP</t>
  </si>
  <si>
    <t>TANYA
HERBERT
GPA</t>
  </si>
  <si>
    <t>STEVE
KOCHAN
LIB</t>
  </si>
  <si>
    <t>VINCENT
LOYER
AIP</t>
  </si>
  <si>
    <t>DIANA
LY
AP</t>
  </si>
  <si>
    <t>MARLIN
SCHMIDT
NDP</t>
  </si>
  <si>
    <t>1 - AVONMORE</t>
  </si>
  <si>
    <t>2 - MAPLE RIDGE N</t>
  </si>
  <si>
    <t>3 - PARKWAY N</t>
  </si>
  <si>
    <t>4 - MAPLE RIDGE S</t>
  </si>
  <si>
    <t>5 - AVONMORE WEST</t>
  </si>
  <si>
    <t>6 - AVONMORE SOUTH</t>
  </si>
  <si>
    <t>7 - DONNAN SOUTH</t>
  </si>
  <si>
    <t>8 - DONNAN WEST</t>
  </si>
  <si>
    <t>9 - DONNAN NORTH</t>
  </si>
  <si>
    <t>10 - DONNAN EAST</t>
  </si>
  <si>
    <t>11 - AVONMORE NORTH WEST</t>
  </si>
  <si>
    <t>12 - AVONMORE CENTRAL</t>
  </si>
  <si>
    <t>13 - AVONMORE EAST</t>
  </si>
  <si>
    <t>14 - AVONMORE NORTH</t>
  </si>
  <si>
    <t>15 - AVONMORE NORTH EAST</t>
  </si>
  <si>
    <t>16 - AVONMORE SOUTH EAST</t>
  </si>
  <si>
    <t>17 - KENILWORTH EAST</t>
  </si>
  <si>
    <t>18 - BRENDAN SOUTH EAST</t>
  </si>
  <si>
    <t>19 - BRENDAN SOUTH WEST</t>
  </si>
  <si>
    <t>20 - KENILWORTH NORTH</t>
  </si>
  <si>
    <t>21 - KENILWORTH SOUTH</t>
  </si>
  <si>
    <t>22 - KENILWORTH WEST</t>
  </si>
  <si>
    <t>23 - KENILWORTH NORTH WEST</t>
  </si>
  <si>
    <t>24 - IDYLWYLDE NORTH EAST</t>
  </si>
  <si>
    <t>25 - IDYLWYLDE SOUTH</t>
  </si>
  <si>
    <t>26 - IDYLWYLDE NORTH WEST</t>
  </si>
  <si>
    <t>27 - BONNIE DOON EAST CENTRAL</t>
  </si>
  <si>
    <t>28 - BONNIE DOON SOUTH</t>
  </si>
  <si>
    <t>29 - BONNIE DOON SOUTH WEST</t>
  </si>
  <si>
    <t>30 - BONNIE DOON WEST</t>
  </si>
  <si>
    <t>31 - BONNIE DOON NORTH EAST</t>
  </si>
  <si>
    <t>32 - BONNIE DOON NORTH</t>
  </si>
  <si>
    <t>33 - BONNIE DOON NORTH WEST</t>
  </si>
  <si>
    <t>34 - MONTGOMERY</t>
  </si>
  <si>
    <t>35 - STRATHEARN SOUTH</t>
  </si>
  <si>
    <t>36 - HOLYROOD SOUTH WEST</t>
  </si>
  <si>
    <t>37 - HOLYROOD SOUTH CENTRE</t>
  </si>
  <si>
    <t>38 - HOLYROOD SOUTH EAST</t>
  </si>
  <si>
    <t>39 - OTTEWELL SOUTH</t>
  </si>
  <si>
    <t>40 - BRENDAN CENTRE WEST</t>
  </si>
  <si>
    <t>41 - BRENDAN CENTRE EAST</t>
  </si>
  <si>
    <t>42 - O'BRIEN SOUTH EAST</t>
  </si>
  <si>
    <t>43 - BRENDAN NORTH EAST</t>
  </si>
  <si>
    <t>44 - BRENDAN NORTH WEST</t>
  </si>
  <si>
    <t>45 - OTTEWEL CENTRE</t>
  </si>
  <si>
    <t>46 - HOLYROOD CENTRE</t>
  </si>
  <si>
    <t>47 - O'BRIEN SOUTH CENTRE</t>
  </si>
  <si>
    <t>48 - O'BRIEN SOUTH WEST</t>
  </si>
  <si>
    <t>49 - OTTEWELL NORTH</t>
  </si>
  <si>
    <t>50 - HOLYROOD NORTH EAST</t>
  </si>
  <si>
    <t>51 - HOLYROOD NORTH WEST</t>
  </si>
  <si>
    <t>52 - STRATHEARN EAST</t>
  </si>
  <si>
    <t>53 - STRATHEARN CENTRE</t>
  </si>
  <si>
    <t>54 - STRATHEARN NORTH</t>
  </si>
  <si>
    <t>55 - CLOVERDALE SOUTH</t>
  </si>
  <si>
    <t>56 - CLOVERDALE NORTH</t>
  </si>
  <si>
    <t>57 - FOREST HEIGHTS SOUTH EAST</t>
  </si>
  <si>
    <t>58 - FOREST HEIGHTS SOUTH WEST</t>
  </si>
  <si>
    <t>59 - O'BRIEN NORTH WEST</t>
  </si>
  <si>
    <t>60 - O'BRIEN NORTH EAST</t>
  </si>
  <si>
    <t>61 - GOLD BAR SOUTH EAST</t>
  </si>
  <si>
    <t>62 - GOLD BAR SOUTH WEST</t>
  </si>
  <si>
    <t>63 - FULTON PLACE SOUTH EAST</t>
  </si>
  <si>
    <t>64 - FULTON PLACE CENTRE</t>
  </si>
  <si>
    <t>65 - FULTON PLACE MIDSOUTH</t>
  </si>
  <si>
    <t>66 - FULTON PLACE WEST</t>
  </si>
  <si>
    <t>67 - FOREST HEIGHTS MIDEAST</t>
  </si>
  <si>
    <t>68 - FOREST HEIGHTS MIDWEST</t>
  </si>
  <si>
    <t>69 - FOREST HEIGHTS NORTH WEST</t>
  </si>
  <si>
    <t>70 - FOREST HEIGHTS CENTRE</t>
  </si>
  <si>
    <t>71 - FOREST HEIGHTS MIDNORTH</t>
  </si>
  <si>
    <t>72 - FOREST HEIGHTS NORTH EAST</t>
  </si>
  <si>
    <t>73 - FULTON PLACE MIDNORTH</t>
  </si>
  <si>
    <t>74 - FULTON PLACE NORTH EAST</t>
  </si>
  <si>
    <t>75 - GOLD BAR CENTRE WEST</t>
  </si>
  <si>
    <t>76 - GOLD BAR CENTRE EAST</t>
  </si>
  <si>
    <t>77 - GOLD BAR NORTH EAST</t>
  </si>
  <si>
    <t>78 - GOLD BAR NORTH WEST</t>
  </si>
  <si>
    <t>79 - CAPILANO EAST</t>
  </si>
  <si>
    <t>80 - CAPILANO SOUTH</t>
  </si>
  <si>
    <t>81 - CAPILANO WEST</t>
  </si>
  <si>
    <t>82 - CAPILANO NORTH</t>
  </si>
  <si>
    <t>84 - MOBILE-HARDISTY NURSING HOME</t>
  </si>
  <si>
    <t>85 - MOBILE-ST. THOMAS CENTRE</t>
  </si>
  <si>
    <t>86 - MOBILE-EXTENDICARE HOLYROOD</t>
  </si>
  <si>
    <t>87 - MOBILE-OTTEWELL TERRACE</t>
  </si>
  <si>
    <t>88 - ADVANCE-RETURNING OFFICE</t>
  </si>
  <si>
    <t>89 - SMP-FACULTY ST. JEAN</t>
  </si>
  <si>
    <t>90 - SMP-CAPILANO LIBRARY</t>
  </si>
  <si>
    <t>91 - SMP-KINGS UNIVERSITY</t>
  </si>
  <si>
    <t>92 - SMP-BONNIE DOON MALL</t>
  </si>
  <si>
    <t>TAZ
BOUCHIER
GPA</t>
  </si>
  <si>
    <t>ALEX S.
BOYKOWICH
CP-A</t>
  </si>
  <si>
    <t>JOE
HANKINS
AIP</t>
  </si>
  <si>
    <t>LEILA
HOULE
UCP</t>
  </si>
  <si>
    <t>JANIS
IRWIN
NDP</t>
  </si>
  <si>
    <t>CHRIS
POPLATEK
AAP</t>
  </si>
  <si>
    <t>TISH
PROUSE
AP</t>
  </si>
  <si>
    <t>1 - DELTON NORTH WEST</t>
  </si>
  <si>
    <t>2 - DELTON WEST</t>
  </si>
  <si>
    <t>3 - DELTON CENTRE</t>
  </si>
  <si>
    <t>4 - DELTON</t>
  </si>
  <si>
    <t>5 - DELTON NORTH EAST</t>
  </si>
  <si>
    <t>6 - ELMWOOD WEST</t>
  </si>
  <si>
    <t>7 - ELMWOOD EAST</t>
  </si>
  <si>
    <t>8 - MOUNT LAWN</t>
  </si>
  <si>
    <t>9 - SANTA ROSA NORTH</t>
  </si>
  <si>
    <t>10 - MONTROSE NORTH</t>
  </si>
  <si>
    <t>11 - NEWTON WEST</t>
  </si>
  <si>
    <t>12 - NEWTON NORTH</t>
  </si>
  <si>
    <t>13 - NEWTON</t>
  </si>
  <si>
    <t>14 - NEWTON SOUTH</t>
  </si>
  <si>
    <t>15 - MONTROSE EAST</t>
  </si>
  <si>
    <t>16 - MONTROSE</t>
  </si>
  <si>
    <t>17 - MONTROSE WEST</t>
  </si>
  <si>
    <t>18 - SANTA ROSA</t>
  </si>
  <si>
    <t>19 - SANTA ROSA WEST</t>
  </si>
  <si>
    <t>20 - ELMWOOD</t>
  </si>
  <si>
    <t>21 - EASTWOOD EAST</t>
  </si>
  <si>
    <t>22 - ELMWOOD NORTH</t>
  </si>
  <si>
    <t>23 - EASTWOOD SOUTH</t>
  </si>
  <si>
    <t>24 - ALBERTA AVENUE EAST</t>
  </si>
  <si>
    <t>25 - ALBERTA AVENUE CENTRE</t>
  </si>
  <si>
    <t>26 - ALBERTA AVENUE PARK NORTH</t>
  </si>
  <si>
    <t>27 - ALBERTA AVENUE PARK NW</t>
  </si>
  <si>
    <t>28 - ALBERTA AVENUE PARK</t>
  </si>
  <si>
    <t>29 - NORWOOD NORTH</t>
  </si>
  <si>
    <t>30 - NORWOOD NORTH WEST</t>
  </si>
  <si>
    <t>31 - NORWOOD NORTH EAST</t>
  </si>
  <si>
    <t>32 - ALBERTA AVENUE SW</t>
  </si>
  <si>
    <t>33 - ALBERTA AVENUE SE</t>
  </si>
  <si>
    <t>34 - PARKDALE NORTH</t>
  </si>
  <si>
    <t>35 - BORDEN PARK</t>
  </si>
  <si>
    <t>36 - EASTGLEN</t>
  </si>
  <si>
    <t>37 - EASTGLEN EAST</t>
  </si>
  <si>
    <t>38 - HIGHLANDS NORTH</t>
  </si>
  <si>
    <t>39 - MOUNT ROYAL NORTH</t>
  </si>
  <si>
    <t>40 - MOUNT ROYAL SOUTH</t>
  </si>
  <si>
    <t>41 - HIGHLANDS</t>
  </si>
  <si>
    <t>42 - EASTGLEN SOUTH</t>
  </si>
  <si>
    <t>43 - HIGHLANDS WEST</t>
  </si>
  <si>
    <t>44 - VIRGINIA PARK</t>
  </si>
  <si>
    <t>45 - KINNAIRD</t>
  </si>
  <si>
    <t>46 - CROMDALE SW</t>
  </si>
  <si>
    <t>47 - CROMDALE SE</t>
  </si>
  <si>
    <t>48 - CROMDALE NORTH</t>
  </si>
  <si>
    <t>49 - PARKDALE CENTRE</t>
  </si>
  <si>
    <t>50 - PARKDALE SOUTH</t>
  </si>
  <si>
    <t>51 - NORWOOD SOUTH EAST</t>
  </si>
  <si>
    <t>52 - NORWOOD CENTRE</t>
  </si>
  <si>
    <t>53 - NORWOOD</t>
  </si>
  <si>
    <t>54 - NORWOOD SOUTH WEST</t>
  </si>
  <si>
    <t>55 - KINGSWAY</t>
  </si>
  <si>
    <t>56 - SACRED HEART NORTH WEST</t>
  </si>
  <si>
    <t>57 - SACRED HEART NORTH</t>
  </si>
  <si>
    <t>58 - COMMONWEALTH</t>
  </si>
  <si>
    <t>59 - SACRED HEART</t>
  </si>
  <si>
    <t>60 - MCCAULEY</t>
  </si>
  <si>
    <t>61 - MCCAULEY SW</t>
  </si>
  <si>
    <t>62 - MCCAULEY SE</t>
  </si>
  <si>
    <t>63 - BOYLE</t>
  </si>
  <si>
    <t>64 - TAYLOR NORTH</t>
  </si>
  <si>
    <t>65 - TAYLOR NORTH EAST</t>
  </si>
  <si>
    <t>66 - TERESA SOUTH</t>
  </si>
  <si>
    <t>67/68 - TERESA CENTRE/TERESA NORTH</t>
  </si>
  <si>
    <t>69 - COMMONWEALTH EAST</t>
  </si>
  <si>
    <t>70/71 - TERESA NW/NE</t>
  </si>
  <si>
    <t>72 - TAYLOR</t>
  </si>
  <si>
    <t>73 - RIVERDALE NORTH</t>
  </si>
  <si>
    <t>74 - RIVERDALE SOUTH</t>
  </si>
  <si>
    <t>75 - RIVERDALE WEST</t>
  </si>
  <si>
    <t>76 - TAYLOR WEST</t>
  </si>
  <si>
    <t>78 - MOBILE-BISSEL/MUSTARD SEED</t>
  </si>
  <si>
    <t>79 - MOBILE-VIRGINIA PARK/BWALK</t>
  </si>
  <si>
    <t>80 - MOBILE-GRAND MANOR/ELDER</t>
  </si>
  <si>
    <t>ADAM
CORY
AAP</t>
  </si>
  <si>
    <t>HARRY
GREWAL
UCP</t>
  </si>
  <si>
    <t>MANWAR
KHAN
AP</t>
  </si>
  <si>
    <t>TERRIS
KOLYBABA
AIP</t>
  </si>
  <si>
    <t>HEATHER
SWEET
NDP</t>
  </si>
  <si>
    <t>CHRIS
VALLEE
GPA</t>
  </si>
  <si>
    <t>1 - CLAREVIEW W</t>
  </si>
  <si>
    <t>2 - MANNING E</t>
  </si>
  <si>
    <t>3 - MANNING W</t>
  </si>
  <si>
    <t>4 - STEELE HEIGHTS CENTRAL</t>
  </si>
  <si>
    <t>5 - STEELE HEIGHTS SE</t>
  </si>
  <si>
    <t>6 - STEELE HEIGHTS SW</t>
  </si>
  <si>
    <t>7 - YORK E</t>
  </si>
  <si>
    <t>8 - YORK W</t>
  </si>
  <si>
    <t>9 - MCLEOD SW</t>
  </si>
  <si>
    <t>10 - MCLEOD SE</t>
  </si>
  <si>
    <t>11 - MCLEOD LOWER CENTRAL</t>
  </si>
  <si>
    <t>12 - MCLEOD UPPER CENTRAL</t>
  </si>
  <si>
    <t>13 - MCLEOD NW</t>
  </si>
  <si>
    <t>14 - MCLEOD NE</t>
  </si>
  <si>
    <t>15 - CASSELMAN NW</t>
  </si>
  <si>
    <t>16 - CASSELMAN NE</t>
  </si>
  <si>
    <t>17 - CASSELMAN UPPER CENTRAL</t>
  </si>
  <si>
    <t>18 - CASSELMAN LOWER CENTRAL</t>
  </si>
  <si>
    <t>19 - STEELE HEIGHTS W</t>
  </si>
  <si>
    <t>20 - STEELE HEIGHTS E</t>
  </si>
  <si>
    <t>21 - CASSELMAN S</t>
  </si>
  <si>
    <t>22 - MILLER ESTATES S</t>
  </si>
  <si>
    <t>23 - MILLER ESTATES CENTRE E</t>
  </si>
  <si>
    <t>24 - MILLER ESTATES CENTRE W</t>
  </si>
  <si>
    <t>25 - MILLER ESTATES W</t>
  </si>
  <si>
    <t>26 - MILLER ESTATES E</t>
  </si>
  <si>
    <t>27 - MILLER ESTATES N</t>
  </si>
  <si>
    <t>28/29 - MANNING VILLAGE W/E</t>
  </si>
  <si>
    <t>30 - KIRKNESS W</t>
  </si>
  <si>
    <t>31 - KIRKNESS S</t>
  </si>
  <si>
    <t>32 - KIRKNESS CENTRAL</t>
  </si>
  <si>
    <t>33 - KIRKNESS E</t>
  </si>
  <si>
    <t>34/39 - FRASER W/FRASER NE</t>
  </si>
  <si>
    <t>35 - FRASER S</t>
  </si>
  <si>
    <t>36 - FRASER CIRCLE</t>
  </si>
  <si>
    <t>37 - FRASER CENTRAL</t>
  </si>
  <si>
    <t>38 - FRASER SE</t>
  </si>
  <si>
    <t>40 - FRASER N</t>
  </si>
  <si>
    <t>41 - KIRKNESS N</t>
  </si>
  <si>
    <t>42 - BRINTNELL S</t>
  </si>
  <si>
    <t>43 - BRINTNELL E</t>
  </si>
  <si>
    <t>44 - BRINTNELL CENTRE</t>
  </si>
  <si>
    <t>45 - BRINTNELL CENTRE W</t>
  </si>
  <si>
    <t>46 - BRINTNELL W</t>
  </si>
  <si>
    <t>47 - HOLLICK KENYON SE</t>
  </si>
  <si>
    <t>48 - HOLLICK KENYON S</t>
  </si>
  <si>
    <t>49 - HOLLICK KENYON SW</t>
  </si>
  <si>
    <t>50 - MATT BERRY SE</t>
  </si>
  <si>
    <t>51 - MATT BERRY SW</t>
  </si>
  <si>
    <t>52 - MATT BERRY LOWER CENTRAL</t>
  </si>
  <si>
    <t>53 - MATT BERRY UPPER CENTRAL</t>
  </si>
  <si>
    <t>54 - MATT BERRY NW</t>
  </si>
  <si>
    <t>55 - MATT BERRY NE</t>
  </si>
  <si>
    <t>56 - HOLLICK KENYON NW</t>
  </si>
  <si>
    <t>57 - HOLLICK KENYON CENTRE W</t>
  </si>
  <si>
    <t>58 - HOLLICK KENYON CENTRE</t>
  </si>
  <si>
    <t>59 - HOLLICK KENYON N</t>
  </si>
  <si>
    <t>60/63 - HOLLICK KENYON CTR NE/
               HOLLICK KENYON NE</t>
  </si>
  <si>
    <t>61 - HOLLICK KENYON CENTRE E</t>
  </si>
  <si>
    <t>62 - BRINTNELL N</t>
  </si>
  <si>
    <t>64 - BRINTNELL BLVD W</t>
  </si>
  <si>
    <t>65 - BRINTNELL BLVD E</t>
  </si>
  <si>
    <t>66/67 - CY BECKER S/CY BECKER N</t>
  </si>
  <si>
    <t>68/69 - MCCONACHIE CENTRE SE/
               CY BECKER NW</t>
  </si>
  <si>
    <t>70 - MCCONACHIE CENTRE E</t>
  </si>
  <si>
    <t>71 - MCCONACHIE CENTRE N</t>
  </si>
  <si>
    <t>72 - MCCONACHIE CENTRE</t>
  </si>
  <si>
    <t>73/75 - MCCONACHIE CENTRE W/
               MCCONACHIE W</t>
  </si>
  <si>
    <t>74 - MCCONACHIE SW</t>
  </si>
  <si>
    <t>76 - MCCONACHIE NW</t>
  </si>
  <si>
    <t>77 - MCCONACHIE N</t>
  </si>
  <si>
    <t>78 - MCCONACHIE NE</t>
  </si>
  <si>
    <t>79 - EVERGREEN W</t>
  </si>
  <si>
    <t>80 - EVERGREEN CENTRAL</t>
  </si>
  <si>
    <t>81 - EVERGREEN E</t>
  </si>
  <si>
    <t>82 - HORSEHILL S</t>
  </si>
  <si>
    <t>83 - HORSEHILL N</t>
  </si>
  <si>
    <t>85 - MOBILE-ALBERTA HOSPITAL</t>
  </si>
  <si>
    <t>86 - MOBILE-HENWOOD CENTRE</t>
  </si>
  <si>
    <t>87 - MOBILE-MILLER CROSSING LTC</t>
  </si>
  <si>
    <t>88 - ADVANCE - LEGION/SLOVENIAN HALL</t>
  </si>
  <si>
    <t>LORNE
DACH
NDP</t>
  </si>
  <si>
    <t>STEPHEN
MANDEL
AP</t>
  </si>
  <si>
    <t>LAURIE
MOZESON
UCP</t>
  </si>
  <si>
    <t>GORDON
PERROTT
AAP</t>
  </si>
  <si>
    <t>1 - WEST MEADOWLARK N</t>
  </si>
  <si>
    <t>2 - WEST MEADOWLARK CENTRAL</t>
  </si>
  <si>
    <t>3 - WEST MEADOWLARK E</t>
  </si>
  <si>
    <t>4 - WEST MEADOWLARK SE</t>
  </si>
  <si>
    <t>5 - WEST MEADOWLARK SW</t>
  </si>
  <si>
    <t>6 - SUMMERLEA NE</t>
  </si>
  <si>
    <t>7 - SUMMERLEA E</t>
  </si>
  <si>
    <t>8 - SUMMERLEA N</t>
  </si>
  <si>
    <t>9 - SUMMERLEA SW</t>
  </si>
  <si>
    <t>10 - THORNCLIFF NE</t>
  </si>
  <si>
    <t>11 - THORNCLIFF N</t>
  </si>
  <si>
    <t>12 - THORNCLIFF NW</t>
  </si>
  <si>
    <t>13/14 - THORNCLIFF SE/THORNCLIFF CENTRAL</t>
  </si>
  <si>
    <t>15 - THORNCLIFF SW</t>
  </si>
  <si>
    <t>16/20 - ALDERGROVE NE/ALDERGROVE CENTRAL N</t>
  </si>
  <si>
    <t>17 - ALDERGROVE N</t>
  </si>
  <si>
    <t>18 - ALDERGROVE NW</t>
  </si>
  <si>
    <t>19 - ALDERGROVE E</t>
  </si>
  <si>
    <t>21 - ALDERGROVE CENTRAL S</t>
  </si>
  <si>
    <t>22 - ALDERGROVE SE</t>
  </si>
  <si>
    <t>23 - ALDERGROVE S</t>
  </si>
  <si>
    <t>24 - ALDERGROVE SW</t>
  </si>
  <si>
    <t>25 - LYMBURN NW</t>
  </si>
  <si>
    <t>26 - LYMBURN CENTRE W</t>
  </si>
  <si>
    <t>27 - LYMBURN CENTRE</t>
  </si>
  <si>
    <t>28 - LYMBURN S</t>
  </si>
  <si>
    <t>29/45 - LYMBURN CENTRE E/WEST ED VILLAGE SW</t>
  </si>
  <si>
    <t>30 - LYMBURN NE</t>
  </si>
  <si>
    <t>31 - LYMBURN E</t>
  </si>
  <si>
    <t>32 - CALLINGWOOD MAIN</t>
  </si>
  <si>
    <t>33 - CALLINGWOOD COURT</t>
  </si>
  <si>
    <t>34 - CALLINGWOOD N</t>
  </si>
  <si>
    <t>35 - CALLINGWOOD NE</t>
  </si>
  <si>
    <t>36 - WESTRIDGE N</t>
  </si>
  <si>
    <t>37 - WOLF WILLOW N</t>
  </si>
  <si>
    <t>38 - WESTRIDGE W</t>
  </si>
  <si>
    <t>39 - WAYGOOD</t>
  </si>
  <si>
    <t>40 - CALLINGWOOD SE</t>
  </si>
  <si>
    <t>41 - CALLINGWOOD CENTRE</t>
  </si>
  <si>
    <t>42 - CALLINGWOOD E</t>
  </si>
  <si>
    <t>43 - WEST ED VILLAGE E</t>
  </si>
  <si>
    <t>44 - CALLINGWOOD S</t>
  </si>
  <si>
    <t>46 - WEST ED VILLAGE W</t>
  </si>
  <si>
    <t>47 - WILLOWDALE PLACE</t>
  </si>
  <si>
    <t>48 - SURREY GARDENS</t>
  </si>
  <si>
    <t>49 - LYMBURN TERRACE</t>
  </si>
  <si>
    <t>50 - LYMBURN SW</t>
  </si>
  <si>
    <t>51 - ORMSBY W</t>
  </si>
  <si>
    <t>52 - ORMSBY SW</t>
  </si>
  <si>
    <t>53 - ORMSBY</t>
  </si>
  <si>
    <t>54 - ORMSBY N</t>
  </si>
  <si>
    <t>55/57 - ORMSBY CENTRE/ORMSBY SE</t>
  </si>
  <si>
    <t>56 - ORMSBY E</t>
  </si>
  <si>
    <t>58 - TANGLEWOOD</t>
  </si>
  <si>
    <t>59 - DECHENE NW</t>
  </si>
  <si>
    <t>60 - CALLINGWOOD HORIZON</t>
  </si>
  <si>
    <t>61 - GARIEPY</t>
  </si>
  <si>
    <t>62 - WHISTON</t>
  </si>
  <si>
    <t>63 - WOLF WILLOW S</t>
  </si>
  <si>
    <t>64 - WHEELER</t>
  </si>
  <si>
    <t>65 - COUNTRY CLUB</t>
  </si>
  <si>
    <t>66 - LESSARD</t>
  </si>
  <si>
    <t>67 - LESSARD W</t>
  </si>
  <si>
    <t>68 - DECHENE N</t>
  </si>
  <si>
    <t>69 - DECHENE</t>
  </si>
  <si>
    <t>70 - DONSDALE N</t>
  </si>
  <si>
    <t>71/72 - DONSDALE S/DONSDALE SW</t>
  </si>
  <si>
    <t>74 - MOBILE-MCCLUNG TEAM 1</t>
  </si>
  <si>
    <t>75 - MOBILE-MCCLUNG TEAM 2</t>
  </si>
  <si>
    <t>76 - MOBILE-MCCLUNG TEAM 3</t>
  </si>
  <si>
    <t>77 - MOBILE-MCCLUNG TEAM 4</t>
  </si>
  <si>
    <t>78 - ADVANCE-OUR SAVIOR LUTHERAN CHURCH</t>
  </si>
  <si>
    <t>PHIL
BATT
AIP</t>
  </si>
  <si>
    <t>JASVIR
DEOL
NDP</t>
  </si>
  <si>
    <t>AMRIT
MATHARU
AP</t>
  </si>
  <si>
    <t>MARIA
OMAR 
LIB</t>
  </si>
  <si>
    <t>LEN
RHODES
UCP</t>
  </si>
  <si>
    <t>THOMAS
VARGHESE
AAP</t>
  </si>
  <si>
    <t>1 - JAMHA ROAD N</t>
  </si>
  <si>
    <t>2 - JACKSON HEIGHTS N</t>
  </si>
  <si>
    <t>3 - JEFFERSON ROAD</t>
  </si>
  <si>
    <t>4 - JACKSON HEIGHTS E</t>
  </si>
  <si>
    <t>5 - KINISKI N</t>
  </si>
  <si>
    <t>6 - LARKSPUR NORTH</t>
  </si>
  <si>
    <t>7 - LARKSPUR EAST</t>
  </si>
  <si>
    <t>8 - VELMA BAKER E</t>
  </si>
  <si>
    <t>9 - VELMA BAKER NE</t>
  </si>
  <si>
    <t>10 - TAMARACK NORTH</t>
  </si>
  <si>
    <t>11 - TAMARACK CENTRAL</t>
  </si>
  <si>
    <t>12 - TAMARACK MAPLE</t>
  </si>
  <si>
    <t>13 - TAMARACK WEST</t>
  </si>
  <si>
    <t>14 - WILD ROSE NE</t>
  </si>
  <si>
    <t>15 - WILD ROSE N</t>
  </si>
  <si>
    <t>16 - WILD ROSE NW</t>
  </si>
  <si>
    <t>17 - MEADOWBROOK N</t>
  </si>
  <si>
    <t>18 - VELMA BAKER CENTRAL</t>
  </si>
  <si>
    <t>19 - MEADOWBROOK CENTRAL</t>
  </si>
  <si>
    <t>20 - FOUNTAIN LAKE S</t>
  </si>
  <si>
    <t>21 - FOUNTAIN LAKE CENTRAL</t>
  </si>
  <si>
    <t>22 - KINISKI E</t>
  </si>
  <si>
    <t>23 - KINISKI CENTRAL</t>
  </si>
  <si>
    <t>24 - KINISKI CRESCENT E</t>
  </si>
  <si>
    <t>25 - JACKSON HEIGHTS CENTRAL</t>
  </si>
  <si>
    <t>26 - JAMHA ROAD S</t>
  </si>
  <si>
    <t>27 - JACKSON HEIGHTS S</t>
  </si>
  <si>
    <t>28 - KINISKI W</t>
  </si>
  <si>
    <t>29 - KATERI N</t>
  </si>
  <si>
    <t>30 - KATERI E</t>
  </si>
  <si>
    <t>31 - KATERI CENTRAL</t>
  </si>
  <si>
    <t>32 - KULAWY DRIVE</t>
  </si>
  <si>
    <t>33 - MINCHAU N</t>
  </si>
  <si>
    <t>34 - MINCHAU CENTRAL</t>
  </si>
  <si>
    <t>35 - MINCHAU SW</t>
  </si>
  <si>
    <t>36 - MINCHAU S</t>
  </si>
  <si>
    <t>37 - MINCHAU PARK</t>
  </si>
  <si>
    <t>38 - KATERI S</t>
  </si>
  <si>
    <t>39 - KAASA ROAD W</t>
  </si>
  <si>
    <t>40 - KAASA ROAD E</t>
  </si>
  <si>
    <t>41 - MINCHAU EAST</t>
  </si>
  <si>
    <t>42 - MEADOWS CREEK SW</t>
  </si>
  <si>
    <t>43 - MEADOWS S</t>
  </si>
  <si>
    <t>44 - MEADOWS W</t>
  </si>
  <si>
    <t>45 - MEADOWS CENTRAL</t>
  </si>
  <si>
    <t>46 - WILD ROSE W</t>
  </si>
  <si>
    <t>47 - WILD ROSE CENTRAL</t>
  </si>
  <si>
    <t>48 - WILD ROSE SE</t>
  </si>
  <si>
    <t>49 -  WILD ROSE CREEK EAST</t>
  </si>
  <si>
    <t>50 - SILVER BERRY NE</t>
  </si>
  <si>
    <t>51 - SILVER BERRY N</t>
  </si>
  <si>
    <t>52 - MEADOWS CREEK</t>
  </si>
  <si>
    <t>53 - SILVER BERRY NW</t>
  </si>
  <si>
    <t>54 - SILVER BERRY W</t>
  </si>
  <si>
    <t>55 - SILVER BERRY CENTRAL WEST</t>
  </si>
  <si>
    <t>56 - SILVER BERRY CENTRAL</t>
  </si>
  <si>
    <t>57 - SILVER BERRY E</t>
  </si>
  <si>
    <t>58 - SILVER BERRY SE</t>
  </si>
  <si>
    <t>59 - SILVER BERRY S</t>
  </si>
  <si>
    <t>60 - SILVER BERRY SW</t>
  </si>
  <si>
    <t>61 - BISSET E</t>
  </si>
  <si>
    <t>62 - BISSET NE</t>
  </si>
  <si>
    <t>63 - BISSET N</t>
  </si>
  <si>
    <t>64 - BISSET CENTRAL</t>
  </si>
  <si>
    <t>65 - BISSET SW</t>
  </si>
  <si>
    <t>66 - BISSET S</t>
  </si>
  <si>
    <t>67 - DALY GROVE NW</t>
  </si>
  <si>
    <t>68 - DALY GROVE N</t>
  </si>
  <si>
    <t>69 - DALY GROVE NE</t>
  </si>
  <si>
    <t>70 - DALY GROVE W</t>
  </si>
  <si>
    <t>71 - DALY GROVE S</t>
  </si>
  <si>
    <t>72 - DALY GROVE SE</t>
  </si>
  <si>
    <t>74 - ADVANCE - SUNRISE COMM. CHURCH</t>
  </si>
  <si>
    <t>ABDI
BAKAL
LIB</t>
  </si>
  <si>
    <t>CHRISTINA
GRAY
NDP</t>
  </si>
  <si>
    <t>ANDREW J.
JANEWSKI
CP-A</t>
  </si>
  <si>
    <t>DALLAS
PRICE
AIP</t>
  </si>
  <si>
    <t>ANJU
SHARMA
AP</t>
  </si>
  <si>
    <t>HEATHER
SWORIN
UCP</t>
  </si>
  <si>
    <t>1 - HILLVIEW NE</t>
  </si>
  <si>
    <t>2 - GREENVIEW SE</t>
  </si>
  <si>
    <t>3 - GREENVIEW E</t>
  </si>
  <si>
    <t>4 - GREENVIEW NE</t>
  </si>
  <si>
    <t>5 - GREENVIEW PARK</t>
  </si>
  <si>
    <t>6 - GREENVIEW NW</t>
  </si>
  <si>
    <t>7 - MICHAELS PARK SE</t>
  </si>
  <si>
    <t>8 - MICHAELS PARK SW</t>
  </si>
  <si>
    <t>9 - MICHAELS PARK CENTRAL</t>
  </si>
  <si>
    <t>10 - MICHAELS PARK N</t>
  </si>
  <si>
    <t>11 - TWEDDLE PLACE NE</t>
  </si>
  <si>
    <t>12 - TWEDDLE PLACE CENTRAL</t>
  </si>
  <si>
    <t>13 - MALCOLM TWEDDLE PARK</t>
  </si>
  <si>
    <t>14 - TWEDDLE PLACE SW</t>
  </si>
  <si>
    <t>15 - TWEDDLE PLACE W</t>
  </si>
  <si>
    <t>16 - TWEDDLE PLACE NW</t>
  </si>
  <si>
    <t>17 - RICHFIELD NW</t>
  </si>
  <si>
    <t>18 - RICHEFIELD CENTRAL</t>
  </si>
  <si>
    <t>19 - RICHFIELD SW</t>
  </si>
  <si>
    <t>20 - RICHFIELD SE</t>
  </si>
  <si>
    <t>21 - RICHFIELD NE</t>
  </si>
  <si>
    <t>22 - LEE RIDGE NW</t>
  </si>
  <si>
    <t>23 - LEE RIDGE SW</t>
  </si>
  <si>
    <t>24 - LEE RIDGE SE</t>
  </si>
  <si>
    <t>25 - LEE RIDGE NE</t>
  </si>
  <si>
    <t>26 - HILLVIEW NW</t>
  </si>
  <si>
    <t>27 - HILLVIEW SW</t>
  </si>
  <si>
    <t>28 - HILLVIEW N</t>
  </si>
  <si>
    <t>29 - HILLVIEW PARK</t>
  </si>
  <si>
    <t>30 - HILLVIEW SE</t>
  </si>
  <si>
    <t>31 - TAWA NE</t>
  </si>
  <si>
    <t>32 - TAWA NW</t>
  </si>
  <si>
    <t>33 - KAMEYOSEK NE</t>
  </si>
  <si>
    <t>34 - KAMEYOSEK NW</t>
  </si>
  <si>
    <t>35 - TIPASKAN NE</t>
  </si>
  <si>
    <t>36 - TIPASKEN NW</t>
  </si>
  <si>
    <t>37 - MEYONOHK NW</t>
  </si>
  <si>
    <t>38 - TIPASKEN SW</t>
  </si>
  <si>
    <t>39 - TIPASKEN CENTRAL</t>
  </si>
  <si>
    <t>40 - TIPASKAN SE</t>
  </si>
  <si>
    <t>41 - KAMEYOSEK SW</t>
  </si>
  <si>
    <t>42 - KAMEYOSEK SE</t>
  </si>
  <si>
    <t>43 - TAWA PARK</t>
  </si>
  <si>
    <t>44 - WEINLOS NW</t>
  </si>
  <si>
    <t>45 - WEINLOS NE</t>
  </si>
  <si>
    <t>46 - WEINLOS PARK</t>
  </si>
  <si>
    <t>47 - WEINLOSS CENTRAL</t>
  </si>
  <si>
    <t>48 - WEINLOSS SE</t>
  </si>
  <si>
    <t>49 - WEINLOS SW</t>
  </si>
  <si>
    <t>50 - HEWES PARK</t>
  </si>
  <si>
    <t>51 - HEWES WAY</t>
  </si>
  <si>
    <t>52 - MEYONOHK SE</t>
  </si>
  <si>
    <t>53 - MEYONOHK NE</t>
  </si>
  <si>
    <t>54 - MEYONOHK CENTRAL</t>
  </si>
  <si>
    <t>55 - MEYONOHK SW</t>
  </si>
  <si>
    <t>56 - SATOO</t>
  </si>
  <si>
    <t>57 - SATOO CENTRAL</t>
  </si>
  <si>
    <t>58 - SATOO NE</t>
  </si>
  <si>
    <t>59 - EKOTA W</t>
  </si>
  <si>
    <t>60 - EKOTA E</t>
  </si>
  <si>
    <t>61 - MEYOKUMIN NW</t>
  </si>
  <si>
    <t>62 - MEYOKUMIN NE</t>
  </si>
  <si>
    <t>63 - MEYOKUMIN SE</t>
  </si>
  <si>
    <t>64 - MEYOKUMIN S</t>
  </si>
  <si>
    <t>65 - MEYOKUMIN SW</t>
  </si>
  <si>
    <t>66 - EKOTA SE</t>
  </si>
  <si>
    <t>67 - EKOTA CENTRE</t>
  </si>
  <si>
    <t>68 - EKOTA SW</t>
  </si>
  <si>
    <t>69 - SATOO E</t>
  </si>
  <si>
    <t>70 - SATOO SE</t>
  </si>
  <si>
    <t>71 - SATOO S</t>
  </si>
  <si>
    <t>72 - MENISA W</t>
  </si>
  <si>
    <t>73 - MENISA SW</t>
  </si>
  <si>
    <t>74 - MENISA S</t>
  </si>
  <si>
    <t>75 - MENISA SE</t>
  </si>
  <si>
    <t>76 - MINISA E</t>
  </si>
  <si>
    <t>77 - SAKAW NW</t>
  </si>
  <si>
    <t>78 - SAKAW SE</t>
  </si>
  <si>
    <t>79 - SAKAW S</t>
  </si>
  <si>
    <t>80 - SAKAW N</t>
  </si>
  <si>
    <t>81 - SAKAW CENTRE</t>
  </si>
  <si>
    <t>82 - SAKAW NE</t>
  </si>
  <si>
    <t>83 - SAKAW SW</t>
  </si>
  <si>
    <t>85 - MOBILE-ALLEN GRAY/CHURCHILL</t>
  </si>
  <si>
    <t>86 - MOBILE-GSS/SHEPHERD'S CARE</t>
  </si>
  <si>
    <t>87 - MOBILE-GREY NUNS HOSPITAL</t>
  </si>
  <si>
    <t>88 - MOBILE-SAKAW TERRACE</t>
  </si>
  <si>
    <t>89 - ADVANCE - S. EDM. ALLIANCE CHURCH</t>
  </si>
  <si>
    <t>LUKE
BURNS
AAP</t>
  </si>
  <si>
    <t>DAVID
EGGEN
NDP</t>
  </si>
  <si>
    <t>ALI
ELTAYEB
UCP</t>
  </si>
  <si>
    <t>JUDY
KIM-MENEEN
AP</t>
  </si>
  <si>
    <t>TIM
SHANKS
AIP</t>
  </si>
  <si>
    <t>BRANDON
TEIXEIRA
LIB</t>
  </si>
  <si>
    <t>1/2 - CARLTON W</t>
  </si>
  <si>
    <t>3 - RURAL N</t>
  </si>
  <si>
    <t>4 - OXFORD LAKE N</t>
  </si>
  <si>
    <t>5 - OXFORD LAKE S</t>
  </si>
  <si>
    <t>6 - CARLTON LAKE</t>
  </si>
  <si>
    <t>7 - OXFORD NE</t>
  </si>
  <si>
    <t>8 - PALISADES</t>
  </si>
  <si>
    <t>9 - OXFORD</t>
  </si>
  <si>
    <t>10 - OXFORD E</t>
  </si>
  <si>
    <t>11 - OXFORD S</t>
  </si>
  <si>
    <t>12 - OXFORD W</t>
  </si>
  <si>
    <t>13 - CARLTON NW</t>
  </si>
  <si>
    <t>14 - CARLTON CENTRAL</t>
  </si>
  <si>
    <t>15 - CARLTON</t>
  </si>
  <si>
    <t>16 - CUMBERLAND W</t>
  </si>
  <si>
    <t>17 - CUMBERLAND CENTRAL</t>
  </si>
  <si>
    <t>18 - CUMBERLAND CENTRAL E</t>
  </si>
  <si>
    <t>19 - CUMBERLAND E</t>
  </si>
  <si>
    <t>20 - CUMBERLAND SE</t>
  </si>
  <si>
    <t>21 - CUMBERLAND RD E</t>
  </si>
  <si>
    <t>22 - CUMBERLAND RD W</t>
  </si>
  <si>
    <t>23 - HUDSON N</t>
  </si>
  <si>
    <t>24 - HUDSON W</t>
  </si>
  <si>
    <t>25 - HUDSON ROAD</t>
  </si>
  <si>
    <t>26 - HUDSON E</t>
  </si>
  <si>
    <t>27 - PEMBINA E</t>
  </si>
  <si>
    <t>28 - BARANOW S</t>
  </si>
  <si>
    <t>29 - BARANOW W</t>
  </si>
  <si>
    <t>30 - BARANOW CENTRAL</t>
  </si>
  <si>
    <t>31 - BARANOW N</t>
  </si>
  <si>
    <t>32 - BARANOW NW</t>
  </si>
  <si>
    <t>33 - CAERNARVON N</t>
  </si>
  <si>
    <t>34 - CAERNARVON NE</t>
  </si>
  <si>
    <t>35 - CAERNARVON E</t>
  </si>
  <si>
    <t>36 - CAERNARVON CENTRAL</t>
  </si>
  <si>
    <t>37 - CAERNARVON W</t>
  </si>
  <si>
    <t>38 - CARLISLE CENTRAL</t>
  </si>
  <si>
    <t>39 - CARLISLE E</t>
  </si>
  <si>
    <t>40 - CARLISLE S</t>
  </si>
  <si>
    <t>41 - KENSINGTON E</t>
  </si>
  <si>
    <t>42 - KENSINGTON CENTRAL</t>
  </si>
  <si>
    <t>43 - KENSINGTON</t>
  </si>
  <si>
    <t>44 - KENSINGTON N</t>
  </si>
  <si>
    <t>45 - KENSINGTON SW</t>
  </si>
  <si>
    <t>46 - KENSINGTON S</t>
  </si>
  <si>
    <t>47 - KENSINGTON SE</t>
  </si>
  <si>
    <t>48 - GRAND TRUNK S</t>
  </si>
  <si>
    <t>49 - LAUDERDALE S</t>
  </si>
  <si>
    <t>50 - LAUDERDALE N</t>
  </si>
  <si>
    <t>51 - LAUDERDALE</t>
  </si>
  <si>
    <t>52 - GRAND TRUNK</t>
  </si>
  <si>
    <t>53 - ROSSLYN</t>
  </si>
  <si>
    <t>54 - ROSSLYN PARK</t>
  </si>
  <si>
    <t>55 - ROSSLYN  WHITAKER</t>
  </si>
  <si>
    <t>56 - ROSSLYN SCOTT</t>
  </si>
  <si>
    <t>57 - ROSSLYN N</t>
  </si>
  <si>
    <t>58 - PEGASUS S</t>
  </si>
  <si>
    <t>59/60/63 - PATRICIA LAKE</t>
  </si>
  <si>
    <t>61/62 - GAULT BLVD</t>
  </si>
  <si>
    <t>64 - PEGASUS N</t>
  </si>
  <si>
    <t>65/66 - MCCRAE S</t>
  </si>
  <si>
    <t>67 - MCCRAE N</t>
  </si>
  <si>
    <t>68 - GRIESBACH RD</t>
  </si>
  <si>
    <t>69 - GRIESBACH N</t>
  </si>
  <si>
    <t>70 - SPECIAL BALLOT</t>
  </si>
  <si>
    <t>71 - MOBILE-CHARTWELL/KIPNESS</t>
  </si>
  <si>
    <t>72 - MOBILE-VENTA CARE/ROSSLYN PL</t>
  </si>
  <si>
    <t>73 - MOBILE-SHEP CARE/ GRACE MANOR</t>
  </si>
  <si>
    <t>74 - ADVANCE-GOLDEN AGE MANOR</t>
  </si>
  <si>
    <t>KARA
BARKER
UCP</t>
  </si>
  <si>
    <t>ROB
BERNSHAW
IND</t>
  </si>
  <si>
    <t>COREY
 MACFADDEN
AIP</t>
  </si>
  <si>
    <t>KATHERINE
O'NEILL
AP</t>
  </si>
  <si>
    <t>INDY
RANDHAWA
LIB</t>
  </si>
  <si>
    <t>LORI
SIGURDSON
NDP</t>
  </si>
  <si>
    <t>1 - GLENWOOD</t>
  </si>
  <si>
    <t>2 - HORAN</t>
  </si>
  <si>
    <t>3 - WESTLAWN E</t>
  </si>
  <si>
    <t>4 - WESTLAWN</t>
  </si>
  <si>
    <t>5 - WESTLAWN S</t>
  </si>
  <si>
    <t>6 - ALLIN W</t>
  </si>
  <si>
    <t>7 - JASPER PLACE</t>
  </si>
  <si>
    <t>8 - JASPER PLACE S</t>
  </si>
  <si>
    <t>9 - ALLIN E</t>
  </si>
  <si>
    <t>10 - JUBILEE E</t>
  </si>
  <si>
    <t>11 - JUBILEE W</t>
  </si>
  <si>
    <t>12 - MEADOWLARK N</t>
  </si>
  <si>
    <t>13 - MEADOWLARK W</t>
  </si>
  <si>
    <t>14 - MEADOWLARK E</t>
  </si>
  <si>
    <t>15 - MEADOWLARK S</t>
  </si>
  <si>
    <t>16 - HILLCREST N</t>
  </si>
  <si>
    <t>17 - ELMWOOD E</t>
  </si>
  <si>
    <t>18 - ELMWOOD W</t>
  </si>
  <si>
    <t>19 - HILLCREST S</t>
  </si>
  <si>
    <t>20 - LYNNWOOD W</t>
  </si>
  <si>
    <t>21 - LYNNWOOD</t>
  </si>
  <si>
    <t>22 - PATRICIA HEIGHTS N</t>
  </si>
  <si>
    <t>23 - PATRICIA HEIGHTS E</t>
  </si>
  <si>
    <t>24 - PATRICIA HEIGHTS S</t>
  </si>
  <si>
    <t>25 - RIO TERRACE S</t>
  </si>
  <si>
    <t>26 - RIO TERRACE N</t>
  </si>
  <si>
    <t>27 - QUESNELL W</t>
  </si>
  <si>
    <t>28 - QUESNELL E</t>
  </si>
  <si>
    <t>29 - LAURIER S</t>
  </si>
  <si>
    <t>30 - LAURIER E</t>
  </si>
  <si>
    <t>31 - LAURIER</t>
  </si>
  <si>
    <t>32 - LAURIER W</t>
  </si>
  <si>
    <t>33 - LAURIER N</t>
  </si>
  <si>
    <t>34 - WHITEHALL E</t>
  </si>
  <si>
    <t>35 - LYNNWOOD N</t>
  </si>
  <si>
    <t>36 - LYNNWOOD E</t>
  </si>
  <si>
    <t>37 - WHITEHALL</t>
  </si>
  <si>
    <t>38 - SHASKE W</t>
  </si>
  <si>
    <t>39 - SHASKE E</t>
  </si>
  <si>
    <t>40 - JASPER PARK W</t>
  </si>
  <si>
    <t>41 - SHERWOOD S</t>
  </si>
  <si>
    <t>42 - SHERWOOD E</t>
  </si>
  <si>
    <t>43 - SHERWOOD N</t>
  </si>
  <si>
    <t>44 - ELLIOT E</t>
  </si>
  <si>
    <t>45 - ELLIOT W</t>
  </si>
  <si>
    <t>46 - JASPER GATES S</t>
  </si>
  <si>
    <t>47 - ELLIOT N</t>
  </si>
  <si>
    <t>48 - JASPER GATES W</t>
  </si>
  <si>
    <t>49 - JASPER GATES</t>
  </si>
  <si>
    <t>50 - SUMMIT</t>
  </si>
  <si>
    <t>51 - CRESTWOOD N</t>
  </si>
  <si>
    <t>52 - CRESTWOOD S</t>
  </si>
  <si>
    <t>53 - MACKENZIE</t>
  </si>
  <si>
    <t>54 - PARKVIEW</t>
  </si>
  <si>
    <t>55 - JASPER PARK E</t>
  </si>
  <si>
    <t>56 - SAINT ROSE</t>
  </si>
  <si>
    <t>57 - BUENA VISTA E</t>
  </si>
  <si>
    <t>58 - BUENA VISTA W</t>
  </si>
  <si>
    <t>59 - VALLEYVIEW</t>
  </si>
  <si>
    <t>60 - RIVERSIDE</t>
  </si>
  <si>
    <t>61 - MAYFAIR</t>
  </si>
  <si>
    <t>62 - WINDSOR S</t>
  </si>
  <si>
    <t>63 - WINDSOR N</t>
  </si>
  <si>
    <t>64 - UNIVERSITY N</t>
  </si>
  <si>
    <t>65 - UNIVERSITY S</t>
  </si>
  <si>
    <t>66 - SIMMONDS E</t>
  </si>
  <si>
    <t>67 - MCKERNAN E</t>
  </si>
  <si>
    <t>68 - MCKERNAN</t>
  </si>
  <si>
    <t>69 - MCKERNAN S</t>
  </si>
  <si>
    <t>70 - PARKALLEN NE</t>
  </si>
  <si>
    <t>71 - PARKALLEN E</t>
  </si>
  <si>
    <t>72 - PARKALLEN</t>
  </si>
  <si>
    <t>73 - PARKALLEN S</t>
  </si>
  <si>
    <t>74 - PARKALLEN NW</t>
  </si>
  <si>
    <t>75 - BELGRAVIA</t>
  </si>
  <si>
    <t>76 - BELGRAVIA N</t>
  </si>
  <si>
    <t>77 - MCKERNAN W</t>
  </si>
  <si>
    <t>78 - SIMMONDS W</t>
  </si>
  <si>
    <t>79 - SASKATCHEWAN DRIVE N</t>
  </si>
  <si>
    <t>80 - SASKATCHEWAN DRIVE S</t>
  </si>
  <si>
    <t>81 - GRAND VIEW E</t>
  </si>
  <si>
    <t>82 - GRAND VIEW W</t>
  </si>
  <si>
    <t>83 - LANDSDOWNE N</t>
  </si>
  <si>
    <t>84 - LANDSDOWNE S</t>
  </si>
  <si>
    <t>86 - MOBILE-CAPITALCARE/TEGLER/CROSS</t>
  </si>
  <si>
    <t>87 - MOBILE-U OF A HOSPITAL 3RD FL</t>
  </si>
  <si>
    <t>88 - MOBILE-CANTERBURY/MEADOWLARK</t>
  </si>
  <si>
    <t>89 - MOBILE-VILLA MARGUERITE</t>
  </si>
  <si>
    <t>90 - MOBILE-U OF A HOSPITAL 4TH FL</t>
  </si>
  <si>
    <t>91 - MOBILE-U OF A HOSPITAL 5TH FL</t>
  </si>
  <si>
    <t>92 - ADVANCE-U OF A SUB</t>
  </si>
  <si>
    <t>93 - ADVANCE-ST ANDREW'S UNITED</t>
  </si>
  <si>
    <t>94 - ADVANCE-RETURNING OFFICE</t>
  </si>
  <si>
    <t>RICHARD
FEEHAN
NDP</t>
  </si>
  <si>
    <t>VALERIE
KENNEDY
GPA</t>
  </si>
  <si>
    <t>LIONEL
LEVOIR
AIP</t>
  </si>
  <si>
    <t>HANNAH
PRESAKARCHUK
UCP</t>
  </si>
  <si>
    <t>AISHA
RAUF
AP</t>
  </si>
  <si>
    <t>CLAIRE
WILDE 
LIB</t>
  </si>
  <si>
    <t>1 - ASPEN W</t>
  </si>
  <si>
    <t>2 - ASPEN SE</t>
  </si>
  <si>
    <t>3 - ROYALGARDENS - LD BYRON</t>
  </si>
  <si>
    <t>4 - ROYAL GARDENS NW</t>
  </si>
  <si>
    <t>5 - ROYAL GARDENS NE</t>
  </si>
  <si>
    <t>6 - RIDEAU PARK NW</t>
  </si>
  <si>
    <t>7 - RIDEAU PARK NE</t>
  </si>
  <si>
    <t>8 - WHITEMUD CROSSING</t>
  </si>
  <si>
    <t>9 - DUGGAN E</t>
  </si>
  <si>
    <t>10 - DUGGAN PARK PLACE</t>
  </si>
  <si>
    <t>11 - DUGGAN CENTRAL</t>
  </si>
  <si>
    <t>12 - DUGGAN NW</t>
  </si>
  <si>
    <t>13 - ROYAL GARDENS SE</t>
  </si>
  <si>
    <t>14 - ROYAL GARDENS S. CENTRAL</t>
  </si>
  <si>
    <t>15 - ROYAL GARDENS SW</t>
  </si>
  <si>
    <t>16 - ASPEN CENTRAL</t>
  </si>
  <si>
    <t>17 - WESTBROOK NE</t>
  </si>
  <si>
    <t>18 - GREENFIELD SW</t>
  </si>
  <si>
    <t>19 - GREENFIELD NW</t>
  </si>
  <si>
    <t>20 - GREENFIELD CENTRAL</t>
  </si>
  <si>
    <t>21 - GREENFIELD NE</t>
  </si>
  <si>
    <t>22 - DUGGAN W. CENTRAL</t>
  </si>
  <si>
    <t>23 - DUGGAN S. CENTRAL</t>
  </si>
  <si>
    <t>24 - DUGGAN GARDEN GROVE</t>
  </si>
  <si>
    <t>25 - DUGGAN SE</t>
  </si>
  <si>
    <t>26 - STEINHAUER NE</t>
  </si>
  <si>
    <t>27 - STEINHAUER NW</t>
  </si>
  <si>
    <t>28 - GREENFIELD E. CENTRAL</t>
  </si>
  <si>
    <t>29 - GREENFIELD S. CENTRAL</t>
  </si>
  <si>
    <t>30 - WESTBROOK SW</t>
  </si>
  <si>
    <t>31 - SWEETGRASS NW</t>
  </si>
  <si>
    <t>32 - SWEETGRASS NE</t>
  </si>
  <si>
    <t>33 - STEINHAUER W. CENTRAL</t>
  </si>
  <si>
    <t>34 - STEINHAUER E. CENTRAL</t>
  </si>
  <si>
    <t>35 - ERMINESKIN NE</t>
  </si>
  <si>
    <t>36 - ERMINESKIN NW</t>
  </si>
  <si>
    <t>37 - HERITAGE PARK E</t>
  </si>
  <si>
    <t>38 - HERITAGE PARK W</t>
  </si>
  <si>
    <t>39 - BLUE QUILL NE</t>
  </si>
  <si>
    <t>40 - BLUE QUILL N. CENTRAL</t>
  </si>
  <si>
    <t>41 - SWEETGRASS S. CENTRAL</t>
  </si>
  <si>
    <t>42 - SWEETGRASS SW</t>
  </si>
  <si>
    <t>43 - BLUE QUILL ESTATES N</t>
  </si>
  <si>
    <t>44 - BLUE QUILL ESTATES S</t>
  </si>
  <si>
    <t>45 - BLUE QUILL NW</t>
  </si>
  <si>
    <t>46 - BLUE QUILL W. CENTRAL</t>
  </si>
  <si>
    <t>47 - BLUE QUILL SE</t>
  </si>
  <si>
    <t>48 - ERMINESKIN W</t>
  </si>
  <si>
    <t>49 - ERMINESKIN CENTRAL</t>
  </si>
  <si>
    <t>50 - ERMINESKIN E</t>
  </si>
  <si>
    <t>51 - ERMINESKIN SE</t>
  </si>
  <si>
    <t>52 - ERMINESKIN S. CENTRAL</t>
  </si>
  <si>
    <t>53 - BLUE QUILL S. CENTRAL</t>
  </si>
  <si>
    <t>54 - BLUE QUILL SW</t>
  </si>
  <si>
    <t>55 - YELLOWBIRD W</t>
  </si>
  <si>
    <t>56 - YELLOWBIRD NE</t>
  </si>
  <si>
    <t>57 - KASKITAYO</t>
  </si>
  <si>
    <t>58 - KEHEEWIN N</t>
  </si>
  <si>
    <t>59 - KEHEEWIN NE</t>
  </si>
  <si>
    <t>60 - BEARSPAW NE</t>
  </si>
  <si>
    <t>61 - KEHEEWIN-BEARSPAW</t>
  </si>
  <si>
    <t>62 - YELLOWBIRD CENTRAL</t>
  </si>
  <si>
    <t>63 - HEATHRIDGE-PEBBLE CREEK</t>
  </si>
  <si>
    <t>64 - BEARSPAW W</t>
  </si>
  <si>
    <t>65 - BEARSPAW E. CENTRAL</t>
  </si>
  <si>
    <t>66 - BEARSPAW E</t>
  </si>
  <si>
    <t>67 - BEARSPAW SE</t>
  </si>
  <si>
    <t>68 - TWIN BROOKS W</t>
  </si>
  <si>
    <t>69 - TWIN BROOKS NW CENTRAL</t>
  </si>
  <si>
    <t>70 - TWIN BROOKS SW CENTRAL</t>
  </si>
  <si>
    <t>71 - TWIN BROOKS S. CENTRAL</t>
  </si>
  <si>
    <t>72 - TWIN BROOKS SW</t>
  </si>
  <si>
    <t>73 - TWIN BROOKS S</t>
  </si>
  <si>
    <t>74 - TWIN BROOKS BAY</t>
  </si>
  <si>
    <t>75 - TWIN BROOKS CENTRAL</t>
  </si>
  <si>
    <t>76 - TWIN BROOKS NE</t>
  </si>
  <si>
    <t>77 - TWIN BROOKS E. CENTRAL</t>
  </si>
  <si>
    <t>78 - TWIN BROOKS SE</t>
  </si>
  <si>
    <t>79 - TWIN BROOKS E</t>
  </si>
  <si>
    <t>81 - MOBILE-ST. JOSEPH'S HOSPITAL</t>
  </si>
  <si>
    <t>82 - MOBILE-LIFESTYLE/SOUTHSIDE/
        PROVIDENCE</t>
  </si>
  <si>
    <t>83 - MOBILE-GOOD SAM/WEDMAN/
        HERITAGE GARDENS</t>
  </si>
  <si>
    <t>84 - ADVANCE-RETURNING OFFICE</t>
  </si>
  <si>
    <t>THOMAS
DANG
NDP</t>
  </si>
  <si>
    <t>PRAMOD
KUMAR
AP</t>
  </si>
  <si>
    <t>TUNDE
OBASAN
UCP</t>
  </si>
  <si>
    <t>BEN
ROACH
GPA</t>
  </si>
  <si>
    <t>1 - ORCHARDS - CRABAPPLE WAY</t>
  </si>
  <si>
    <t>2 - ORCHARDS - CRABAPPLE LANE</t>
  </si>
  <si>
    <t>3 - ORCHARDS - CRABAPPLE LANDING S</t>
  </si>
  <si>
    <t>4 - ORCHARDS - CRABAPPLE LOOP</t>
  </si>
  <si>
    <t>5 - SUMMERSIDE PARK</t>
  </si>
  <si>
    <t xml:space="preserve">6 - SUMMERSIDE LINK </t>
  </si>
  <si>
    <t>7 - SUMMERSIDE NORTH</t>
  </si>
  <si>
    <t xml:space="preserve">8 - SUMMERSIDE DRIVE </t>
  </si>
  <si>
    <t>9 - BLACKBURN SOUTH</t>
  </si>
  <si>
    <t>10 - BLACKBURN EAST</t>
  </si>
  <si>
    <t>11 - BLACKBURN CENTRAL</t>
  </si>
  <si>
    <t>12 - BLACKBURN SOUTHWEST</t>
  </si>
  <si>
    <t>13 - BELL</t>
  </si>
  <si>
    <t>14 - BLACKMUD CREEK NORTH CENTRAL</t>
  </si>
  <si>
    <t>15 - BARNES</t>
  </si>
  <si>
    <t>16 - BOWMAN</t>
  </si>
  <si>
    <t>17/26 - CAVANAGH/CALLAGHAN SOUTHWEST S</t>
  </si>
  <si>
    <t>18/19 - ALLARD - ADAMSON DRIVE/TERRACE</t>
  </si>
  <si>
    <t>20/21 - ALLARD - ABBOT CRESCENT/ALWOOD WAY</t>
  </si>
  <si>
    <t>22/23 - ALLARD - JAMES MOWATT/ALEXANDER WAY</t>
  </si>
  <si>
    <t>24/25 - ALLARD - AGAR COURT/ATKINSON LOOP</t>
  </si>
  <si>
    <t>27 - CALLAGHAN - COLE CRESCENT</t>
  </si>
  <si>
    <t>28 - JAMES MOWATT MULTI</t>
  </si>
  <si>
    <t>29 - HERITAGE VALLEY TOWN CENTRE</t>
  </si>
  <si>
    <t xml:space="preserve">30 - CALLAGHAN SOUTHWEST N </t>
  </si>
  <si>
    <t>31 - POINTE</t>
  </si>
  <si>
    <t>32 - MOWATT CENTRAL</t>
  </si>
  <si>
    <t>33 - RUTHERFORD 20TH AVENUE</t>
  </si>
  <si>
    <t>34 - RUTHERFORD WEST</t>
  </si>
  <si>
    <t>35 - RUTHERFORD CENTRAL</t>
  </si>
  <si>
    <t>36 - MOWATT SOUTHWEST</t>
  </si>
  <si>
    <t>37/38 - MOWATT SOUTH /MOWATT MULTI</t>
  </si>
  <si>
    <t>39 - MOWATT NORTHWEST</t>
  </si>
  <si>
    <t>40 - RUTHERFORD 118 STREET</t>
  </si>
  <si>
    <t>41 - RUTHERFORD</t>
  </si>
  <si>
    <t>42 - RUTHERFORD ST. MARGARETS</t>
  </si>
  <si>
    <t>43 - RUTHERFORD POINT</t>
  </si>
  <si>
    <t>44 - RUTHERFORD 11 AVENUE SOUTHWEST</t>
  </si>
  <si>
    <t>45 - MOWATT NORTHEAST</t>
  </si>
  <si>
    <t>46 - RUTHERFORD VILLAGE</t>
  </si>
  <si>
    <t>47 - RUTHERFORD GATE</t>
  </si>
  <si>
    <t>48 - MACEWAN CENTRAL</t>
  </si>
  <si>
    <t>49 - MACEWAN SOUTH EAST</t>
  </si>
  <si>
    <t>50 - MACEWAN NORTH</t>
  </si>
  <si>
    <t>51 - MCALLISTER EAST</t>
  </si>
  <si>
    <t>52 - MCALLISTER WEST</t>
  </si>
  <si>
    <t>53 - MCALLISTER WEST 2</t>
  </si>
  <si>
    <t>54 - MARION PLACE</t>
  </si>
  <si>
    <t>55 - MCMILLNAN</t>
  </si>
  <si>
    <t>56 - MELROSE</t>
  </si>
  <si>
    <t>57/73 - GRAYDON HILL/JAGARE RIDGE</t>
  </si>
  <si>
    <t>58/59 - PAISLEY/PAISLEY PRINCE LANDING</t>
  </si>
  <si>
    <t>60/63 - CHAPPELLE - CARPENTER LANDING/CARDINAL WY</t>
  </si>
  <si>
    <t>61/62 - DESROCHERS - DAVIDSON GREEN /AIRPORT WEST</t>
  </si>
  <si>
    <t>64/65 - CHAPPELLE - CLAXTON LOOP/CHAPPELLE WAY</t>
  </si>
  <si>
    <t>66/67 - CREEKWOOD/CHAPPELLE - COUGHLAN GREEN</t>
  </si>
  <si>
    <t>68/69 - CHAPPELLE - CHAPMAN WAY/CLAXTON PLACE</t>
  </si>
  <si>
    <t>70/71 - CHAPPELLE - CHARLES LINK/CUTLER CRESCENT</t>
  </si>
  <si>
    <t xml:space="preserve">72 - CHAPPELLE - CAREY WAY </t>
  </si>
  <si>
    <t>74 - MULLEN</t>
  </si>
  <si>
    <t>75 - MULLEN WAY</t>
  </si>
  <si>
    <t>76 - MCLUHAN</t>
  </si>
  <si>
    <t>77 - MANN</t>
  </si>
  <si>
    <t>78 - MAYNARD</t>
  </si>
  <si>
    <t>79 - MACNEIL-MCLAY</t>
  </si>
  <si>
    <t>80 - MCCLUNG - MACNEIL</t>
  </si>
  <si>
    <t>81 - MARTELL</t>
  </si>
  <si>
    <t>82 - MALONE</t>
  </si>
  <si>
    <t>83 - MACGRATH WEST</t>
  </si>
  <si>
    <t>84 - MASSEY MAGRATH</t>
  </si>
  <si>
    <t>86 - MOBILE-CHARTWELL/RUTHERFORD</t>
  </si>
  <si>
    <t>87 - ADVANCE-ELLERSLIE ROAD BAPTIST CHURCH</t>
  </si>
  <si>
    <t>JOHN
ARCHER
NDP</t>
  </si>
  <si>
    <t>MARILYN
BURNS
AAP</t>
  </si>
  <si>
    <t>MO
ELSALHY
AP</t>
  </si>
  <si>
    <t>KAYCEE
MADU
UCP</t>
  </si>
  <si>
    <t>RIGEL
VINCENT
GPA</t>
  </si>
  <si>
    <t>1/3 - AIRPORT W/KESWICK S</t>
  </si>
  <si>
    <t>2 - GLENRIDDING W</t>
  </si>
  <si>
    <t>4 - HILLER SW</t>
  </si>
  <si>
    <t>5 - ANDERSON SOUTH</t>
  </si>
  <si>
    <t>6 - ALLAN DRIVE N</t>
  </si>
  <si>
    <t>7 - ALLAN LANDING</t>
  </si>
  <si>
    <t>8 - AMBLESIDE E</t>
  </si>
  <si>
    <t>9 - AMBLESIDE N</t>
  </si>
  <si>
    <t>10 - AMBLESIDE W</t>
  </si>
  <si>
    <t>11 - WASHBURN SOUTH</t>
  </si>
  <si>
    <t>12 - WRIGHT N</t>
  </si>
  <si>
    <t>13 - WRIGHT SW</t>
  </si>
  <si>
    <t>14 - WINDERMERE W</t>
  </si>
  <si>
    <t>15 - WARRY</t>
  </si>
  <si>
    <t>16 - WHITELAW</t>
  </si>
  <si>
    <t>17 - WHISPERING RIVER</t>
  </si>
  <si>
    <t>18 - WINDERMERE WYND</t>
  </si>
  <si>
    <t>19 - WINDERMERE</t>
  </si>
  <si>
    <t>20 - QUADRANT</t>
  </si>
  <si>
    <t>21 - EDGEMONT</t>
  </si>
  <si>
    <t>22 - CAMERON HEIGHTS</t>
  </si>
  <si>
    <t>23 - CHAHLEY</t>
  </si>
  <si>
    <t>24 - WEAVER</t>
  </si>
  <si>
    <t>25 - WEDGEWOOD E</t>
  </si>
  <si>
    <t>26 - WEDGEWOOD</t>
  </si>
  <si>
    <t>27 - JAMIESON PLACE SW</t>
  </si>
  <si>
    <t>28 - JAMIESON PLACE W</t>
  </si>
  <si>
    <t>29 - JAMIESON NW</t>
  </si>
  <si>
    <t>30 - JAMIESON PLACE E</t>
  </si>
  <si>
    <t>31 - JAMIESON PLACE</t>
  </si>
  <si>
    <t>32 - JAMIESON PLACE N</t>
  </si>
  <si>
    <t>33 - HENDAY S</t>
  </si>
  <si>
    <t>34 - HEMINGWAY SE</t>
  </si>
  <si>
    <t>35 - HAMMOND</t>
  </si>
  <si>
    <t>36 - LESSARD</t>
  </si>
  <si>
    <t>37 - HEMINGWAY CENTRAL</t>
  </si>
  <si>
    <t>38 - HEMINGWAY S CENTRAL</t>
  </si>
  <si>
    <t>39 - HEMINGWAY SW</t>
  </si>
  <si>
    <t>40 - HOPE</t>
  </si>
  <si>
    <t>41 - HARDY</t>
  </si>
  <si>
    <t>42 - HEMINGWAY N</t>
  </si>
  <si>
    <t>43 - HENDAY CENTRAL</t>
  </si>
  <si>
    <t>44 - GIBB</t>
  </si>
  <si>
    <t>45 - HAMPTONS</t>
  </si>
  <si>
    <t>46 - HODGINS CENTRAL</t>
  </si>
  <si>
    <t>47 - GEISSINGER</t>
  </si>
  <si>
    <t>48 - HODGINS NW</t>
  </si>
  <si>
    <t>49 - GETTY</t>
  </si>
  <si>
    <t>50 - GOODWIN</t>
  </si>
  <si>
    <t>51 - GLASTONBURY S</t>
  </si>
  <si>
    <t>52* - GLENWRIGHT</t>
  </si>
  <si>
    <t>53 - GARNETT</t>
  </si>
  <si>
    <t>54 - GRAHAM</t>
  </si>
  <si>
    <t>55/56 - GRANTHAM NE</t>
  </si>
  <si>
    <t>57 - GRANTHAM W</t>
  </si>
  <si>
    <t>58 - GRANVILLE</t>
  </si>
  <si>
    <t>59 - SPECIAL BALLOT</t>
  </si>
  <si>
    <t>60 - MOBILE-GLASTONBURY MEWS</t>
  </si>
  <si>
    <t>61 - ADVANCE-RIVER WEST CHURCH</t>
  </si>
  <si>
    <t>999* - SMP OUT OF ED</t>
  </si>
  <si>
    <t>* Amended from Statement of Official Results to reflect reported Vote Counts.</t>
  </si>
  <si>
    <t>STUART
ANDREWS
GPA</t>
  </si>
  <si>
    <t>DALE
DOAN
WRP</t>
  </si>
  <si>
    <t>KULSHAN
GILL
UCP</t>
  </si>
  <si>
    <t>SAMANTHA
HEES 
LIB</t>
  </si>
  <si>
    <t>GARY
HORAN
PC</t>
  </si>
  <si>
    <t>GORD
MCLEAN
IND</t>
  </si>
  <si>
    <t>DON
EDWARD
MEISTER
AAP</t>
  </si>
  <si>
    <t>RACHEL
NOTLEY
NDP</t>
  </si>
  <si>
    <t>PREM
PAL
AP</t>
  </si>
  <si>
    <t>NAOMI
RANKIN
CP-A</t>
  </si>
  <si>
    <t>IAN
SMYTHE
AIP</t>
  </si>
  <si>
    <t>1/2 - STRATHCONA-RIVER N/NE</t>
  </si>
  <si>
    <t>3/19 - STRATHCONA-RIVER S/
             GARNEAU-WHYTE</t>
  </si>
  <si>
    <t>4 - STRATHCONA-RIVER W</t>
  </si>
  <si>
    <t>5 - STRATHCONA-RIVER NW</t>
  </si>
  <si>
    <t>6/7 - GARNEAU-N/NEWTON</t>
  </si>
  <si>
    <t>8/9 - GARNEAU-TOWERS/CENTRAL N</t>
  </si>
  <si>
    <t>10/11 - GARNEAU-CENTRAL W/
              WINDSOR PLAZA 1</t>
  </si>
  <si>
    <t>12/13 - GARNEAU-WINDSOR PLAZA 2/SW</t>
  </si>
  <si>
    <t>14/17 - GARNEAU-S/CENTRAL</t>
  </si>
  <si>
    <t>15/16 - GARNEAU-WHYTE W/CENTRAL</t>
  </si>
  <si>
    <t>18 - GARNEAU-NW</t>
  </si>
  <si>
    <t>20/21 - STRATHCONA-SW/NW</t>
  </si>
  <si>
    <t>22 - STRATHCONA-OLD SCONA</t>
  </si>
  <si>
    <t>23 - STRATHCONA-WHYTE</t>
  </si>
  <si>
    <t>24/29 - STRATHCONA-SASK DRIVE W/
              MILL CREEK-N</t>
  </si>
  <si>
    <t>25 - STRATHCONA-SASK DRIVE</t>
  </si>
  <si>
    <t>26 - STRATHCONA-SASK DRIVE N</t>
  </si>
  <si>
    <t>27/28 - STRATHCONA-CENTRAL N/
               SASK DRIVE NE</t>
  </si>
  <si>
    <t>30 - MILL CREEK-CENTRAL</t>
  </si>
  <si>
    <t>31 - MILL CREEK-S</t>
  </si>
  <si>
    <t>32 - STRATHCONA-CENTRAL</t>
  </si>
  <si>
    <t>33/34 - STRATHCONA-CENTRAL W/S</t>
  </si>
  <si>
    <t>35/36 - STRATHCONA-WHYTE S/CENTRAL E</t>
  </si>
  <si>
    <t>37 - STRATHCONA-WHYTE E</t>
  </si>
  <si>
    <t>38/41 - RITCHIE-NW/SCONA</t>
  </si>
  <si>
    <t>39/40 - RITCHIE-N/RITCHIE-W</t>
  </si>
  <si>
    <t>42 - QUEEN ALEX-SCONA</t>
  </si>
  <si>
    <t>43/44 - QUEEN ALEX-WHYTE E/MT CARMEL</t>
  </si>
  <si>
    <t>45/46 - QUEEN ALEX-WHYTE W/NW</t>
  </si>
  <si>
    <t>47 - GARNEAU-SE</t>
  </si>
  <si>
    <t>48/49 - QUEEN ALEX-SCONA PL/CENTRAL W</t>
  </si>
  <si>
    <t>50/51 - QUEEN ALEX-CENTRAL/CENTRAL N</t>
  </si>
  <si>
    <t>52/53 - QUEEN ALEX-CENTRAL E/SE</t>
  </si>
  <si>
    <t>54/55 - QUEEN ALEX-S ALLAN/QUEEN ALEX W</t>
  </si>
  <si>
    <t>56/59 - ALLAN - QUEEN ALEX E/GATEWAY N</t>
  </si>
  <si>
    <t>57 - ALLENDALE-CENTRAL N</t>
  </si>
  <si>
    <t>58 - ALLENDALE-QUEEN ALEX N</t>
  </si>
  <si>
    <t>60/61 - STRATHCONA JUNCTION-S/N</t>
  </si>
  <si>
    <t>62/63 - RITCHIE-STRATH JUNCT/CENTRAL W</t>
  </si>
  <si>
    <t>64 - RITCHIE-CENTRAL N</t>
  </si>
  <si>
    <t>65 - RITCHIE-CENTRAL</t>
  </si>
  <si>
    <t>66 - RITCHIE-CENTRAL S</t>
  </si>
  <si>
    <t>67 - RITCHIE-RAVINE</t>
  </si>
  <si>
    <t>68 - RITCHIE-S</t>
  </si>
  <si>
    <t>69 - HAZELDEAN-N</t>
  </si>
  <si>
    <t>70 - ARGYLL-N</t>
  </si>
  <si>
    <t>71 - ARGYLL-S</t>
  </si>
  <si>
    <t>72 - HAZELDEAN-S</t>
  </si>
  <si>
    <t>73 - HAZELDEAN-CENTRAL</t>
  </si>
  <si>
    <t>74 - HAZELDEAN-SW</t>
  </si>
  <si>
    <t>75 - STRATH JUNCTION-S</t>
  </si>
  <si>
    <t>76 - ALLENDALE-GATEWAY S</t>
  </si>
  <si>
    <t>77 - ALLENDALE-CENTRAL</t>
  </si>
  <si>
    <t>78 - ALLENDALE-CENTRAL S</t>
  </si>
  <si>
    <t>79 - PLEASANTVIEW-NE</t>
  </si>
  <si>
    <t>80 - PLEASANTVIEW-CENTRAL</t>
  </si>
  <si>
    <t>81/82 - LENDRUM-NE/CENTRAL N</t>
  </si>
  <si>
    <t>83 - LENDUM-CENTRAL S</t>
  </si>
  <si>
    <t>84 - LENDRUM-SE</t>
  </si>
  <si>
    <t>85/86 - PLEASANTVIEW-CAINE/SW</t>
  </si>
  <si>
    <t>87 - PLEASANTVIEW-CENTRAL W</t>
  </si>
  <si>
    <t>88/99 - PLEASANTVIEW-NW/
               EMPIRE PARK-N</t>
  </si>
  <si>
    <t>89 - PLEASANTVIEW-MANOR</t>
  </si>
  <si>
    <t>90 - PLEASANTVIEW-SE</t>
  </si>
  <si>
    <t>91 - EMPIRE PARK-NE</t>
  </si>
  <si>
    <t>92/93 - HUNTINGTON-N/S</t>
  </si>
  <si>
    <t>94 - EMPIRE PARK-SRIDGE</t>
  </si>
  <si>
    <t>95/96 - EMPIRE PARK-ASCOT ARMS/CENTRAL</t>
  </si>
  <si>
    <t>97/98 - VILLAGE AT SGATE-E/W</t>
  </si>
  <si>
    <t>100 - MALMO-E</t>
  </si>
  <si>
    <t>101 - MALMO-CENTRAL</t>
  </si>
  <si>
    <t>102 - MALMO -W</t>
  </si>
  <si>
    <t>103/104 - MICHENER PARK-N/S</t>
  </si>
  <si>
    <t>105 - SPECIAL BALLOT</t>
  </si>
  <si>
    <t>106 - MOBILE-ASHBOURNE/
          DOUGLAS BADER TOWERS</t>
  </si>
  <si>
    <t>107 - MOBILE-KNOX MET/
          GARNEAU HALL</t>
  </si>
  <si>
    <t>108 - MOBILE-RITCHIE PIONEER PLACE/
          BETHANY SENIORS</t>
  </si>
  <si>
    <t>109 - MOBILE-QUEEN ALEX LODGE/
          ZETTER CARE CENTRE</t>
  </si>
  <si>
    <t>110 - MOBILE-STRATHCONA PLACE/
          S TERRACE</t>
  </si>
  <si>
    <t>111 - MOBILE-PLEASANTVIEW PLACE</t>
  </si>
  <si>
    <t>112 - MOBILE-TRINITY LUTHERAN/
          HALL/BATEMAN APT</t>
  </si>
  <si>
    <t>113 - ADVANCE-RAMADA</t>
  </si>
  <si>
    <t>DAVE
BJORKMAN
AIP</t>
  </si>
  <si>
    <t>JON
CARSON
NDP</t>
  </si>
  <si>
    <t>WINSTON
LEUNG
AP</t>
  </si>
  <si>
    <t>LEAH
MCRORIE
LIB</t>
  </si>
  <si>
    <t>NICOLE
WILLIAMS
UCP</t>
  </si>
  <si>
    <t>1 - YELLOWHEAD</t>
  </si>
  <si>
    <t>2 - CALDER EAST</t>
  </si>
  <si>
    <t>3 - CALDER</t>
  </si>
  <si>
    <t>4 - CALDER CENTRAL</t>
  </si>
  <si>
    <t>5 - CALDER SOUTH EAST</t>
  </si>
  <si>
    <t>6 - CALDER SOUTH</t>
  </si>
  <si>
    <t>7 - CALDER NORTH</t>
  </si>
  <si>
    <t>8 - ATHLONE EAST</t>
  </si>
  <si>
    <t>9 - ATHLONE SOUTH</t>
  </si>
  <si>
    <t>10 - ATHLONE WEST</t>
  </si>
  <si>
    <t>11 - ATHLONE</t>
  </si>
  <si>
    <t>12 - MCARTHUR EAST</t>
  </si>
  <si>
    <t>13 - WELLINGTON EAST</t>
  </si>
  <si>
    <t>14 - MCARTHUR</t>
  </si>
  <si>
    <t>15 - WELLINGTON WEST</t>
  </si>
  <si>
    <t>16 - WELLINGTON MCARTHUR</t>
  </si>
  <si>
    <t>17 - WELLINGTON</t>
  </si>
  <si>
    <t>18 - DUNVEGAN ATHLONE</t>
  </si>
  <si>
    <t>19 - DUNVEGAN</t>
  </si>
  <si>
    <t>20/23 - KINOKAMAU PLAINS/
               HAWKS RIDGE</t>
  </si>
  <si>
    <t>21 - STARLING</t>
  </si>
  <si>
    <t>22 - TRUMPETER</t>
  </si>
  <si>
    <t>24/25/26/27/28 - WINTERBURN/
                                   WESTVIEW</t>
  </si>
  <si>
    <t>29 - SECORD NORTH</t>
  </si>
  <si>
    <t>30/31/32 - SECORD LANDING/N/W</t>
  </si>
  <si>
    <t>33 - SECORD WEST</t>
  </si>
  <si>
    <t>34 - SECORD EAST</t>
  </si>
  <si>
    <t>35 - SECORD SOUTH</t>
  </si>
  <si>
    <t>36/37 - ROSENTHAL NORTH/ROSENTHAL</t>
  </si>
  <si>
    <t>38 - ROSENTHAL EAST</t>
  </si>
  <si>
    <t>39 - ROSENTHAL SOUTH</t>
  </si>
  <si>
    <t>40 - LEWIS ESTATES WEST</t>
  </si>
  <si>
    <t>41 - LEWIS ESTATES NORTH</t>
  </si>
  <si>
    <t>42 - LEWIS ESTATES SOUTH</t>
  </si>
  <si>
    <t>43 - LEWIS ESTATES SOUTH EAST</t>
  </si>
  <si>
    <t>44 - LEWIS ESTATES EAST</t>
  </si>
  <si>
    <t>45 - LEWIS ESTATES CENTRAL</t>
  </si>
  <si>
    <t>46 - WEBBER GREENS SOUTH EAST</t>
  </si>
  <si>
    <t>47 - SUDER GREENS SOUTH EAST</t>
  </si>
  <si>
    <t>48 - SUDER GREENS SOUTH WEST</t>
  </si>
  <si>
    <t>49 - SUDER GREENS WEST</t>
  </si>
  <si>
    <t>50 - SUDER GREENS NORTH</t>
  </si>
  <si>
    <t>51 - WEBBER GREENS NORTH WEST</t>
  </si>
  <si>
    <t>52 - WEBBER GREENS NORTH</t>
  </si>
  <si>
    <t>53 - WEBBER GREENS NORTH EAST</t>
  </si>
  <si>
    <t>54 - STEWART GREENS NORTH</t>
  </si>
  <si>
    <t>55 - LA PERLE NORTH</t>
  </si>
  <si>
    <t>56 - LA PERLE WEST</t>
  </si>
  <si>
    <t>57 - LA PERLE CENTRAL WEST</t>
  </si>
  <si>
    <t>58 - LA PERLE CENTRAL</t>
  </si>
  <si>
    <t>59 - LA PERLE SOUTH</t>
  </si>
  <si>
    <t>60 - BELMEAD NORTH WEST</t>
  </si>
  <si>
    <t>61 - BELMEAD SOUTH WEST</t>
  </si>
  <si>
    <t>62 - BELMEAD CENTRAL</t>
  </si>
  <si>
    <t>63 - BELMEAD SOUTH</t>
  </si>
  <si>
    <t>64 - BELMEAD SOUTH EAST</t>
  </si>
  <si>
    <t>65 - BELMEAD NORTH EAST</t>
  </si>
  <si>
    <t>66 - BELMEAD NORTH</t>
  </si>
  <si>
    <t>67 - LA PERLE CENTRAL SOUTH</t>
  </si>
  <si>
    <t>68 - LA PERLE SOUTH EAST</t>
  </si>
  <si>
    <t>69 - LA PERLE EAST</t>
  </si>
  <si>
    <t>70 - TERRA LOSA SOUTH WEST</t>
  </si>
  <si>
    <t>71 - TERRA LOSA CENTRAL</t>
  </si>
  <si>
    <t>72 - TERRA LOSA NORTH WEST</t>
  </si>
  <si>
    <t>73 - TERRA LOSA EAST</t>
  </si>
  <si>
    <t>74 - SPECIAL BALLOT</t>
  </si>
  <si>
    <t>75 - MOBILE POLL</t>
  </si>
  <si>
    <t>76 - ADVANCE - RETURNING OFFICE</t>
  </si>
  <si>
    <t>JONATHAN
DAI
AP</t>
  </si>
  <si>
    <t>ELISABETH
HUGHES
UCP</t>
  </si>
  <si>
    <t>JASON
NORRIS
FCP</t>
  </si>
  <si>
    <t>RAKHI
PANCHOLI
NDP</t>
  </si>
  <si>
    <t>1 - BROOKSIDE N</t>
  </si>
  <si>
    <t>2 - BRANDER N</t>
  </si>
  <si>
    <t>3 - BRANDER NW</t>
  </si>
  <si>
    <t>4 - BRANDER CENTRAL</t>
  </si>
  <si>
    <t>5 - BROOKSIDE WEST CENTRAL</t>
  </si>
  <si>
    <t>6 - OLD RIVERBEND E</t>
  </si>
  <si>
    <t>7 - RIVERBEND BRAMLEY-MOORE</t>
  </si>
  <si>
    <t>8 - RIVERBEND NELSON</t>
  </si>
  <si>
    <t>9 - RIVERBEND CENTRAL</t>
  </si>
  <si>
    <t>10 - RIVERBEND WEST CENTRAL</t>
  </si>
  <si>
    <t>11 - RIVERBEND SOUTH CENTRAL</t>
  </si>
  <si>
    <t>12 - RIVERBEND WHITEMUD</t>
  </si>
  <si>
    <t>13 - RIVERBEND EAST</t>
  </si>
  <si>
    <t>14 - RIVERBEND RAMSAY</t>
  </si>
  <si>
    <t>15 - RIVERBEND REILLY</t>
  </si>
  <si>
    <t>16 - BROOKVIEW N WEST</t>
  </si>
  <si>
    <t>17 - BROOKVIEW BUTTERWORTH</t>
  </si>
  <si>
    <t>18 - BROOKVIEW CENTRE</t>
  </si>
  <si>
    <t>19 - BUTCHART</t>
  </si>
  <si>
    <t>20 - BURLEY</t>
  </si>
  <si>
    <t>21 - BUCHANAN</t>
  </si>
  <si>
    <t>22 - TERWILLEGAR RHATIGAN</t>
  </si>
  <si>
    <t>23 - THOMAS RHATIGAN PARK</t>
  </si>
  <si>
    <t>24 - RICE-RICHARDS</t>
  </si>
  <si>
    <t>25 - ROMANIUK</t>
  </si>
  <si>
    <t>26 - TERWILLEGAR POINT</t>
  </si>
  <si>
    <t>27 - HENDERSON EAGLE RIDGE</t>
  </si>
  <si>
    <t>28 - MARY LOBAY PARK</t>
  </si>
  <si>
    <t>29 - FALCONER N</t>
  </si>
  <si>
    <t>30 - FARNELL-FERRIS</t>
  </si>
  <si>
    <t>31 - CARTER CREST N</t>
  </si>
  <si>
    <t>32 - BROOKVIEW-WHITEMUD CREEK</t>
  </si>
  <si>
    <t>33 - WHITEMUD CREEK E</t>
  </si>
  <si>
    <t>34 - CARTER CREST E</t>
  </si>
  <si>
    <t>35 - CARTER CREST S</t>
  </si>
  <si>
    <t>36 - FALCONER S</t>
  </si>
  <si>
    <t>37 - RIVER RIDGE N</t>
  </si>
  <si>
    <t>38 - RIVER RIDGE S</t>
  </si>
  <si>
    <t>39 - RIVERSIDE W</t>
  </si>
  <si>
    <t>40 - RIVERSIDE N</t>
  </si>
  <si>
    <t>41 - RIVERSIDE NE</t>
  </si>
  <si>
    <t>42 - LEGER-LAMB</t>
  </si>
  <si>
    <t>43 - LAUBER-LATTA</t>
  </si>
  <si>
    <t>44 - LEMIEUX-LOEWEN</t>
  </si>
  <si>
    <t>45 - LEIGH-LIVINGSTON</t>
  </si>
  <si>
    <t>46 - HAYWARD-HILLIARD</t>
  </si>
  <si>
    <t>47 - HOLLINGSWORTH</t>
  </si>
  <si>
    <t>48 - HOLLANDS</t>
  </si>
  <si>
    <t>49 - WHITEMUD RIDGE CHATEAU</t>
  </si>
  <si>
    <t>50 - WHITEMUD RIDGE WEST</t>
  </si>
  <si>
    <t>51 - TEGLER-TORY</t>
  </si>
  <si>
    <t>52 - TOMLINSON</t>
  </si>
  <si>
    <t>53 - TRELLE</t>
  </si>
  <si>
    <t>54 - HARKER-HUNTER</t>
  </si>
  <si>
    <t>55 - HECTOR-HALIBURTON</t>
  </si>
  <si>
    <t>56 - HASWELL</t>
  </si>
  <si>
    <t>57 - HAGEN</t>
  </si>
  <si>
    <t>58 - HANNA</t>
  </si>
  <si>
    <t>59 - TANNER</t>
  </si>
  <si>
    <t>60 - TOANE-TURVEY</t>
  </si>
  <si>
    <t>61 - TOMPKINS</t>
  </si>
  <si>
    <t>62 - TODD-TAYLOR</t>
  </si>
  <si>
    <t>63 - TERWILLEGAR GARDEN</t>
  </si>
  <si>
    <t>64 - THOROGOOD</t>
  </si>
  <si>
    <t>65 - TERWILLEGAR-TOWNE CENTRE</t>
  </si>
  <si>
    <t>66 - TOWNE-TERWILLEGAR W</t>
  </si>
  <si>
    <t>67 - TERWILLEGAR LINK</t>
  </si>
  <si>
    <t>68 - STEVENS</t>
  </si>
  <si>
    <t>69 - SUTTER</t>
  </si>
  <si>
    <t>70 - TARASUN-AXXESS</t>
  </si>
  <si>
    <t>71 - SCHMID</t>
  </si>
  <si>
    <t>72 - TERWILLEGAR COMMON</t>
  </si>
  <si>
    <t>73 - STINSON</t>
  </si>
  <si>
    <t>74 - SPEAKER</t>
  </si>
  <si>
    <t>75 - STROM-SANDIN</t>
  </si>
  <si>
    <t>76 - SINGER</t>
  </si>
  <si>
    <t>77 - SHASKE</t>
  </si>
  <si>
    <t>78 - S TERWILLEGAR-STEIN</t>
  </si>
  <si>
    <t>79 - SIMPSON</t>
  </si>
  <si>
    <t>80 - SLOANE-SCOTT</t>
  </si>
  <si>
    <t>81 - PARK PLACE E</t>
  </si>
  <si>
    <t>82 - PARKPLACE W</t>
  </si>
  <si>
    <t>84 - MOBILE-LIFESTYLE OPTIONS/DEVONSHIRE CARE</t>
  </si>
  <si>
    <t>85 - ADVANCE-TERWILLEGAR REC CTR</t>
  </si>
  <si>
    <t>86 - ADVANCE-MACTAGGART PLACE</t>
  </si>
  <si>
    <t>DANIELLE
CAMERON
AIP</t>
  </si>
  <si>
    <t>STEVE
DURRELL
NDP</t>
  </si>
  <si>
    <t>PETER
GUTHRIE
UCP</t>
  </si>
  <si>
    <t>MATTHEW
JOSEPH
MORRISEY
FCP</t>
  </si>
  <si>
    <t>VERN
RAINCOCK
AP</t>
  </si>
  <si>
    <t>1 - WATERMARK</t>
  </si>
  <si>
    <t>2 - BLUERIDGE</t>
  </si>
  <si>
    <t>3 - NAGWAY</t>
  </si>
  <si>
    <t>4 - CHURCHE RANCH</t>
  </si>
  <si>
    <t>5 - SUMMIT</t>
  </si>
  <si>
    <t>6 - WOODLAND</t>
  </si>
  <si>
    <t>7 - ROCKY RIDGE</t>
  </si>
  <si>
    <t>8 - VALLEYVIEW</t>
  </si>
  <si>
    <t>9 - CHERRY VALLEY</t>
  </si>
  <si>
    <t>10 - CARLSON</t>
  </si>
  <si>
    <t>11 - GLENMARA</t>
  </si>
  <si>
    <t>12 - BEARSPAW</t>
  </si>
  <si>
    <t>13 - GLENEAGLES SE</t>
  </si>
  <si>
    <t>14 - GLENEAGLES E</t>
  </si>
  <si>
    <t>15 - GLENEAGLES N</t>
  </si>
  <si>
    <t>16 - GLENEAGLES W</t>
  </si>
  <si>
    <t>17 - GLENEAGLES SW</t>
  </si>
  <si>
    <t>18 - RIVERSONG</t>
  </si>
  <si>
    <t>19 - THE RIDGE</t>
  </si>
  <si>
    <t>20 - RIVER HEIGHTS E</t>
  </si>
  <si>
    <t>21 - RIVER HEIGHTS W</t>
  </si>
  <si>
    <t>22 - WILLOWS</t>
  </si>
  <si>
    <t>23 - JAMES WALKER</t>
  </si>
  <si>
    <t>24 - FIRESIDE S</t>
  </si>
  <si>
    <t>25 - FIRESIDE COVE</t>
  </si>
  <si>
    <t>26 - FIRESIDE BURROWS</t>
  </si>
  <si>
    <t>27 - FIRESIDE N</t>
  </si>
  <si>
    <t>28 - EMBERSIDE</t>
  </si>
  <si>
    <t>29 - BOW MEADOWS</t>
  </si>
  <si>
    <t>30 - JUMPING POUND</t>
  </si>
  <si>
    <t>31 - BOW RIDGE ROAD</t>
  </si>
  <si>
    <t>32 - CRAWFORD</t>
  </si>
  <si>
    <t>33 - WEST TERRACE S</t>
  </si>
  <si>
    <t>34 - WEST POINTE</t>
  </si>
  <si>
    <t>35 - WEST TERRACE N</t>
  </si>
  <si>
    <t>36 - WEST HALL</t>
  </si>
  <si>
    <t>37 - WEST VALLEY S</t>
  </si>
  <si>
    <t>38 - GLENBOW W</t>
  </si>
  <si>
    <t>39 - GLENBOW SE</t>
  </si>
  <si>
    <t>40 - RIVERVIEW</t>
  </si>
  <si>
    <t>41 - RIVERSIDE/GRIFFEN E</t>
  </si>
  <si>
    <t>42 - S CAROLINA DR/EAST END</t>
  </si>
  <si>
    <t>43 - POPE/HEADLANDS</t>
  </si>
  <si>
    <t>44 - RAILWAY</t>
  </si>
  <si>
    <t>45 - COCHRANE HEIGHTS</t>
  </si>
  <si>
    <t>46 - GLENBOW N</t>
  </si>
  <si>
    <t>47 - WEST VALLEY N</t>
  </si>
  <si>
    <t>48 - TRC RANCH</t>
  </si>
  <si>
    <t>49 - HEARTLAND</t>
  </si>
  <si>
    <t>50 - HERITAGE LANDING</t>
  </si>
  <si>
    <t>51 - HERITAGE HILLS</t>
  </si>
  <si>
    <t>52 - SUNSET RIDGE SW</t>
  </si>
  <si>
    <t>53 - SUNSET RIDGE W</t>
  </si>
  <si>
    <t>54 - SUNSET RIDGE SE</t>
  </si>
  <si>
    <t>55 - SUNSET RIDGE N</t>
  </si>
  <si>
    <t>56 - SUNSET RISE</t>
  </si>
  <si>
    <t>57 - TRAILS END</t>
  </si>
  <si>
    <t>58 - MONTERRA</t>
  </si>
  <si>
    <t>59 - CAMDEN</t>
  </si>
  <si>
    <t>60 - HUGHS RD</t>
  </si>
  <si>
    <t>61 - LOCHEND</t>
  </si>
  <si>
    <t>62 - AIRDRIE RURAL NW</t>
  </si>
  <si>
    <t>63 - BALZAC</t>
  </si>
  <si>
    <t>64 - WINDFORD SOUTH</t>
  </si>
  <si>
    <t>65 - WINDFORD NORTH</t>
  </si>
  <si>
    <t>66 - WINDWOOD</t>
  </si>
  <si>
    <t>67 - WINDSONG SOUTH</t>
  </si>
  <si>
    <t>68 - WINDSONG N</t>
  </si>
  <si>
    <t>69 - PRAIRIE SPRINGS S</t>
  </si>
  <si>
    <t>70 - PRAIRIE SPRINGS N</t>
  </si>
  <si>
    <t>71 - CHINOOK WINDS</t>
  </si>
  <si>
    <t>72 - BAYSPRINGS W</t>
  </si>
  <si>
    <t>73 - BAYSPRINGS E</t>
  </si>
  <si>
    <t>74 - BAYWATER</t>
  </si>
  <si>
    <t>75 - BAYSIDE W</t>
  </si>
  <si>
    <t>76 - BAYSIDE E</t>
  </si>
  <si>
    <t>77 - BAYSIDE BREEZE</t>
  </si>
  <si>
    <t>78 - CHANNELSIDE</t>
  </si>
  <si>
    <t>79 - CANOE CENTRAL</t>
  </si>
  <si>
    <t>80 - CANAL LINK</t>
  </si>
  <si>
    <t>81 - CANOE N</t>
  </si>
  <si>
    <t>82 - CANOE W</t>
  </si>
  <si>
    <t>83 - SAGEWOOD SE</t>
  </si>
  <si>
    <t>84 - SAGEWOOD SW</t>
  </si>
  <si>
    <t>85 - SAGEWOOD NW</t>
  </si>
  <si>
    <t>86 - SAGEWOOD N</t>
  </si>
  <si>
    <t>87 - SPECIAL BALLOT</t>
  </si>
  <si>
    <t>88 - MOBILE-BIG HILL/BETHANY</t>
  </si>
  <si>
    <t>89 - ADVANCE-BEARSPAW LIONS CLUB</t>
  </si>
  <si>
    <t>91 - ADVANCE-DAYBREAK CHURCH</t>
  </si>
  <si>
    <t>ROXIE
BAEZ
ZAMORA
NDP</t>
  </si>
  <si>
    <t>RICHARD
ABSALOM D.
HERDMAN
IND</t>
  </si>
  <si>
    <t>ALEX LUTERBACH
AP</t>
  </si>
  <si>
    <t>RICK
NORTHEY
FCP</t>
  </si>
  <si>
    <t>JEFF
OLSON
AIP</t>
  </si>
  <si>
    <t>ANGELA
PITT
UCP</t>
  </si>
  <si>
    <t>1 - KATHYRN/KEOMA</t>
  </si>
  <si>
    <t>2 - SHORE</t>
  </si>
  <si>
    <t>3 - MCDONALD LAKE</t>
  </si>
  <si>
    <t>4 - BUTTE HILLS</t>
  </si>
  <si>
    <t>5 - SHARP HILL</t>
  </si>
  <si>
    <t>6 - STEWART</t>
  </si>
  <si>
    <t>7 - AIRDRIE RURAL</t>
  </si>
  <si>
    <t>8 - REUNION WEST</t>
  </si>
  <si>
    <t>9 - REUNION EAST</t>
  </si>
  <si>
    <t>10 - WILLIAMSTOWN NORTH</t>
  </si>
  <si>
    <t>11 - SILVER CREEK N</t>
  </si>
  <si>
    <t>12 - STONEGATE N</t>
  </si>
  <si>
    <t>13 - STONEGATE S</t>
  </si>
  <si>
    <t>14 - SILVER CREEK S</t>
  </si>
  <si>
    <t>15 - WILLAMSTOWN SOUTH</t>
  </si>
  <si>
    <t>16 - REUNION SOUTH</t>
  </si>
  <si>
    <t>17 - FAIRWAYS N</t>
  </si>
  <si>
    <t>18 - WOODSIDE W</t>
  </si>
  <si>
    <t>19 - WOODSIDE N</t>
  </si>
  <si>
    <t>20 - WILLOWBROOK N</t>
  </si>
  <si>
    <t>21 - SUNRIDGE</t>
  </si>
  <si>
    <t>22 - JENSEN N</t>
  </si>
  <si>
    <t>23 - EDMONTON TRAIL N</t>
  </si>
  <si>
    <t>24 - JENSEN S</t>
  </si>
  <si>
    <t>25 - WOODSIDE WILLOWBROOK S</t>
  </si>
  <si>
    <t>26 - WOODSIDE</t>
  </si>
  <si>
    <t>27 - FAIRWAYS WOODSIDE S</t>
  </si>
  <si>
    <t>28 - MACKENZIE RAILWAY</t>
  </si>
  <si>
    <t>29 - MACKENZIE WAY</t>
  </si>
  <si>
    <t>30 - POINT OF VIEW</t>
  </si>
  <si>
    <t>31 - TOWERLANE</t>
  </si>
  <si>
    <t>32 - ALPINE</t>
  </si>
  <si>
    <t>33 - ACACIA</t>
  </si>
  <si>
    <t>34 - EDMONTON TRAIL S</t>
  </si>
  <si>
    <t>35 - THORNFIELD TANNER</t>
  </si>
  <si>
    <t>36 - THORNDALE</t>
  </si>
  <si>
    <t>37 - TUCKER TAYLOR</t>
  </si>
  <si>
    <t>38 - BIG HILL SPRING DALE</t>
  </si>
  <si>
    <t>39 - ERIN E</t>
  </si>
  <si>
    <t>40 - ELK HILL</t>
  </si>
  <si>
    <t>41 - ERIN W</t>
  </si>
  <si>
    <t>42 - RIDGEGATE SUMMERWOOD</t>
  </si>
  <si>
    <t>43 - LUXSTONE NW</t>
  </si>
  <si>
    <t>44 - LUXSTONE SW</t>
  </si>
  <si>
    <t>45 - LUXSTONE CENTRAL</t>
  </si>
  <si>
    <t>46 - LUXSTONE N</t>
  </si>
  <si>
    <t>47 - LUXSTONE E</t>
  </si>
  <si>
    <t>48 - SUMMERHILL W</t>
  </si>
  <si>
    <t>49 - SUMMERHILL E</t>
  </si>
  <si>
    <t>50 - WATERSTONE</t>
  </si>
  <si>
    <t>51 - SPRING HAVEN W</t>
  </si>
  <si>
    <t>52 - SPRING HAVEN E</t>
  </si>
  <si>
    <t>53 - SPRING HAVEN N</t>
  </si>
  <si>
    <t>54 - TIPPING</t>
  </si>
  <si>
    <t>55 - THORNBIRD</t>
  </si>
  <si>
    <t>56 - MEADOW BROOK E</t>
  </si>
  <si>
    <t>57 - MEADOW BROOK CENTRAL</t>
  </si>
  <si>
    <t>58 - MEADOW BROOK NW</t>
  </si>
  <si>
    <t>59 - MEADOW BROOK S</t>
  </si>
  <si>
    <t>60 - BIG SPRINGS S</t>
  </si>
  <si>
    <t>61 - RAVENSWOOD N</t>
  </si>
  <si>
    <t>62 - KINGSLAND N</t>
  </si>
  <si>
    <t>63 - KINGS HEIGHTS N</t>
  </si>
  <si>
    <t>64 - COOPERS MORNINGSIDE</t>
  </si>
  <si>
    <t>65 - COOPERS N</t>
  </si>
  <si>
    <t>66 - COOPERS W</t>
  </si>
  <si>
    <t>67 - MORNINGSIDE N</t>
  </si>
  <si>
    <t>68 - KINGSVIEW</t>
  </si>
  <si>
    <t>69 - KINGSLAND S</t>
  </si>
  <si>
    <t>70 - RAVENSCROFT</t>
  </si>
  <si>
    <t>71 - KINGSMERE</t>
  </si>
  <si>
    <t>72 - KINGSTON</t>
  </si>
  <si>
    <t>73 - KINGS HEIGHTS S</t>
  </si>
  <si>
    <t>74 - MORNINGSIDE S</t>
  </si>
  <si>
    <t>75 - COOPERS SW</t>
  </si>
  <si>
    <t>76 - COOPERS S</t>
  </si>
  <si>
    <t>77 - HLLCREST NORTH</t>
  </si>
  <si>
    <t>78/79 - HILLCREST SOUTH/SOUTHPOINT</t>
  </si>
  <si>
    <t>81 - MOBILE-LUXSTONE MANOR</t>
  </si>
  <si>
    <t>82 - ADVANCE-HAMPTON INN &amp; SUITES</t>
  </si>
  <si>
    <t>BRAD
GIROUX
IND</t>
  </si>
  <si>
    <t>BUSTER
MALCOLM
AIP</t>
  </si>
  <si>
    <t>WAYNE
RUFIANGE
AP</t>
  </si>
  <si>
    <t>THERESE
TASCHUK
NDP</t>
  </si>
  <si>
    <t>GLENN
VAN DIJKEN
UCP</t>
  </si>
  <si>
    <t>1 - SWAN H-N AVE N-HWY 33W</t>
  </si>
  <si>
    <t>2 - SWAN H-PANAM-SOUTHVIEW-E</t>
  </si>
  <si>
    <t>3 - SWAN H-N AVE S-HWY 32&amp;33</t>
  </si>
  <si>
    <t>4 - GOOSE L-FORT ASSINIBOINE N</t>
  </si>
  <si>
    <t>5 - TIGER LILY-FORT ASSINIBOINE S</t>
  </si>
  <si>
    <t>6 - CAMPSIE-THUNDER LAKE</t>
  </si>
  <si>
    <t>7 - GARDENVIEW-HWY 33 W</t>
  </si>
  <si>
    <t>8 - BARRHEAD RURAL</t>
  </si>
  <si>
    <t>9 - BARMANOR NORTH</t>
  </si>
  <si>
    <t>10 - BARRMANOR SOUTH</t>
  </si>
  <si>
    <t>11 - RAILWAY</t>
  </si>
  <si>
    <t>12 - BEAVERBROOK</t>
  </si>
  <si>
    <t>13 - LIONS PARK</t>
  </si>
  <si>
    <t>14 - BARRHEAD HEALTHCARE CENT</t>
  </si>
  <si>
    <t>15 - AGRENA</t>
  </si>
  <si>
    <t>16 - DENTHOR</t>
  </si>
  <si>
    <t>17 - CAMP CREEK</t>
  </si>
  <si>
    <t>18 - NEERLANDIA</t>
  </si>
  <si>
    <t>19 - NAPLES</t>
  </si>
  <si>
    <t>20 - JARVIE</t>
  </si>
  <si>
    <t>21 - FAWCETT</t>
  </si>
  <si>
    <t>22 - FLATBUSH</t>
  </si>
  <si>
    <t>23 - FORFAR</t>
  </si>
  <si>
    <t>24 - DAPP</t>
  </si>
  <si>
    <t>25 - LINARIA-PIBROCH</t>
  </si>
  <si>
    <t>26 - WESTLOCK-RURAL E</t>
  </si>
  <si>
    <t>27 - WESTLOCK-RURAL W</t>
  </si>
  <si>
    <t>28 - WESTLOCK WHISSELVILLE</t>
  </si>
  <si>
    <t>29 - WESTLOCK PEMBINA</t>
  </si>
  <si>
    <t>30 - WESTLOCK ALTADOR</t>
  </si>
  <si>
    <t>31 - WESTLOCK BROOKSIDE</t>
  </si>
  <si>
    <t>32 - WESTLOCK STAPLES</t>
  </si>
  <si>
    <t>33 - WESTLOCK EASTGLEN</t>
  </si>
  <si>
    <t>34 - WESTLOCK ASPENDALE</t>
  </si>
  <si>
    <t>35 - WESTLOCK SOUTHVIEW</t>
  </si>
  <si>
    <t>36 - WESTLOCK HOSPITAL</t>
  </si>
  <si>
    <t>37 - HAZEL BLUFF</t>
  </si>
  <si>
    <t>38 - MANOLA-HWY 33E</t>
  </si>
  <si>
    <t>39 - DUNSTABLE</t>
  </si>
  <si>
    <t>40 - FAWN LAKE-PICKARDVILLE</t>
  </si>
  <si>
    <t>41 - VIMY</t>
  </si>
  <si>
    <t>42 - HALF MOON LAKE</t>
  </si>
  <si>
    <t>43 - CLYDE</t>
  </si>
  <si>
    <t>44 - TAWATINAW</t>
  </si>
  <si>
    <t>45 - ROCHESTER</t>
  </si>
  <si>
    <t>46 - MEANOOK PERRYVALE</t>
  </si>
  <si>
    <t>47 - COLINTON</t>
  </si>
  <si>
    <t>48 - ATHABASCA RURAL SW</t>
  </si>
  <si>
    <t>49 - BAPTISTE LAKE</t>
  </si>
  <si>
    <t>50 - ISLAND LAKE</t>
  </si>
  <si>
    <t>51 - RICHMOND PARK</t>
  </si>
  <si>
    <t>52 - ATHABASCA RURAL NE</t>
  </si>
  <si>
    <t>53 - ATHABASCA RURAL NW</t>
  </si>
  <si>
    <t>54 - ATHABASCA W CENTER</t>
  </si>
  <si>
    <t>55 - MUSKEG CREE</t>
  </si>
  <si>
    <t>56 - HESS CHAMPAGNE</t>
  </si>
  <si>
    <t>57 - WOODHEIGHTS-N TO HWY 2</t>
  </si>
  <si>
    <t>58 - WHISPERING HILLS-CORNWALL N</t>
  </si>
  <si>
    <t>59 - AMBER VALLEY-SPRUCE VALLEY</t>
  </si>
  <si>
    <t>60 - GRASSLAND-ATMORE</t>
  </si>
  <si>
    <t>61 - CASLAN-SKELETON LAKE</t>
  </si>
  <si>
    <t>62 - FLAT LAKE ELSCOTT</t>
  </si>
  <si>
    <t>63 - BOYLE VILLAGE W</t>
  </si>
  <si>
    <t>64 - BOYLE VILLAGE E</t>
  </si>
  <si>
    <t>65 - HWY 831E</t>
  </si>
  <si>
    <t>66 - NEWBROOK-HWY 831</t>
  </si>
  <si>
    <t>67 - THORHILD RURAL W</t>
  </si>
  <si>
    <t>68 - THORHILD VILLAGE</t>
  </si>
  <si>
    <t>69 - EGREMONT</t>
  </si>
  <si>
    <t>70 - THORHILD RURAL E SPRUCEFIELD</t>
  </si>
  <si>
    <t>71 - RADWAY RURAL &amp; VILLAGE</t>
  </si>
  <si>
    <t>72 - WASKATENAU RURAL &amp; VILLAGE</t>
  </si>
  <si>
    <t>73 - WARSPITE-HWY 855W</t>
  </si>
  <si>
    <t>74 - SMOKY LAKE-RURAL-855E</t>
  </si>
  <si>
    <t>75 - SMOKY LAKE-TOWN N</t>
  </si>
  <si>
    <t>76 - SMOKY LAKE-TOWN SW</t>
  </si>
  <si>
    <t>77 - BELLIS-HWY 36W-RR 143/144W</t>
  </si>
  <si>
    <t xml:space="preserve">78 - VILNA RURAL-HWY28S-RR 143/144 </t>
  </si>
  <si>
    <t>79 - VILNA-VILLAGE-HWY 28N</t>
  </si>
  <si>
    <t>80 - SPEDDEN-RANGE ROAD 115W</t>
  </si>
  <si>
    <t>81 - ASHMONT</t>
  </si>
  <si>
    <t>82 - ST LINA</t>
  </si>
  <si>
    <t>83 - MALLAIG</t>
  </si>
  <si>
    <t>84 - HORSESHOE BAY-BOUNDARY</t>
  </si>
  <si>
    <t>86 - MOBILE-BOYLE-ATHABASCA</t>
  </si>
  <si>
    <t>87 - MOBILE-VILNA-SMOKY LAKE</t>
  </si>
  <si>
    <t>88 - MOBILE-RADWAY-THORHILD</t>
  </si>
  <si>
    <t>89 - MOBILE-WESTLOCK</t>
  </si>
  <si>
    <t>90 - MOBILE-BARRHEAD</t>
  </si>
  <si>
    <t>91 - ADVANCE-ATHABASCA</t>
  </si>
  <si>
    <t>92 - ADVANCE-SMOKY LAKE</t>
  </si>
  <si>
    <t>93 - ADVANCE-WESTLOCK</t>
  </si>
  <si>
    <t>94 - ADVANCE-BARRHEAD</t>
  </si>
  <si>
    <t>95 - ADVANCE-SWAN HILLS</t>
  </si>
  <si>
    <t>ANITA
CROWSHOE
AIP</t>
  </si>
  <si>
    <t>GWYNETH
MIDGLEY
LIB</t>
  </si>
  <si>
    <t>DAVE
PHILLIPS
IND</t>
  </si>
  <si>
    <t>MIRANDA
ROSIN
UCP</t>
  </si>
  <si>
    <t>BRENDA
STANTON
AP</t>
  </si>
  <si>
    <t>CAMERON (CAM)
WESTHEAD
NDP</t>
  </si>
  <si>
    <t>1 - HIGHWAY 40 EXTREME SOUTH</t>
  </si>
  <si>
    <t>2 - HIGHWAY 66</t>
  </si>
  <si>
    <t>3 - SOUTH HIGHWAY 762</t>
  </si>
  <si>
    <t>4 - MILLARVILLE</t>
  </si>
  <si>
    <t>5 - PRIDDIS</t>
  </si>
  <si>
    <t>6 - PRIDDIS GREENS</t>
  </si>
  <si>
    <t>7 - WHISKEY CREEK</t>
  </si>
  <si>
    <t>8 - HIGHWAY 22 N</t>
  </si>
  <si>
    <t>9 - TSUU TINA</t>
  </si>
  <si>
    <t>10 - REDWOOD S</t>
  </si>
  <si>
    <t>11 - REDWOOD N</t>
  </si>
  <si>
    <t>12 - BRAGG CREEK</t>
  </si>
  <si>
    <t>13 - WINTER GREEN</t>
  </si>
  <si>
    <t>14 - ELK VALLEY</t>
  </si>
  <si>
    <t>15 - ROUNDABOUT HIGHWAY 8</t>
  </si>
  <si>
    <t>16 - LEIGHTON</t>
  </si>
  <si>
    <t>17 - ASPEN</t>
  </si>
  <si>
    <t>18 - SNOWBERRY</t>
  </si>
  <si>
    <t>19 - WOLFWILLOW</t>
  </si>
  <si>
    <t>20 - LOTT CREEK</t>
  </si>
  <si>
    <t>21 - STONE PINE</t>
  </si>
  <si>
    <t>22 - PIRMEZ CREEK</t>
  </si>
  <si>
    <t>23 - MUNRO</t>
  </si>
  <si>
    <t>24 - FOXTAIL</t>
  </si>
  <si>
    <t>25 - MORGAN</t>
  </si>
  <si>
    <t>26 - GRANDVIEW</t>
  </si>
  <si>
    <t>27 - PINEBROOK</t>
  </si>
  <si>
    <t>28 - WESTBLUFF</t>
  </si>
  <si>
    <t>29 - SPRINGLAND</t>
  </si>
  <si>
    <t>30 - HORIZON VIEW</t>
  </si>
  <si>
    <t>31 - CALLING HORSE</t>
  </si>
  <si>
    <t>32 - VILLOSA</t>
  </si>
  <si>
    <t>33 - AVENTERRA</t>
  </si>
  <si>
    <t>34/35 - HARMONY/PETRO CAN</t>
  </si>
  <si>
    <t>36 - STONEY INDIAN RESERVE</t>
  </si>
  <si>
    <t>37 - EXSHAW LAC DES ARCS</t>
  </si>
  <si>
    <t>38 - KANANASKIS</t>
  </si>
  <si>
    <t>39 - STEWART CREEK</t>
  </si>
  <si>
    <t>40 - WILSON WAY</t>
  </si>
  <si>
    <t>41 - DYRGAS</t>
  </si>
  <si>
    <t>42 - CAIRNS LANDING</t>
  </si>
  <si>
    <t>43 - LAWRENCE GRASSI</t>
  </si>
  <si>
    <t>44 - PROSPECT MORRIS</t>
  </si>
  <si>
    <t>45 - RUNDLEVIEW DRIVE</t>
  </si>
  <si>
    <t>46 - SOUTH CANMORE</t>
  </si>
  <si>
    <t>47 - RUNDLE CRESCENT</t>
  </si>
  <si>
    <t>48 - DOWNTOWN</t>
  </si>
  <si>
    <t>49 - FIFTH AVENUE</t>
  </si>
  <si>
    <t>50 - SPRINGCREEK</t>
  </si>
  <si>
    <t>51 - RAILWAY AVENE</t>
  </si>
  <si>
    <t>52 - FAIRHOLMWEST</t>
  </si>
  <si>
    <t>53 - FAIRHOLM EAST</t>
  </si>
  <si>
    <t>54 - LARCH</t>
  </si>
  <si>
    <t>55 - BOW VALLEY TRAIL WEST</t>
  </si>
  <si>
    <t>56 - BOW VALLEY TRAIL EAST</t>
  </si>
  <si>
    <t>57 - ELK RUN BOULDER CRESCENT</t>
  </si>
  <si>
    <t>58 - GROTTO WAY</t>
  </si>
  <si>
    <t>59 - LADY MACDONALD WEST</t>
  </si>
  <si>
    <t>60 - CANYON RIDGE</t>
  </si>
  <si>
    <t>61 - GRIZZLY</t>
  </si>
  <si>
    <t>62 - SETTLER</t>
  </si>
  <si>
    <t>63 - COUGAR POINT</t>
  </si>
  <si>
    <t>64 - EAGLE TERRACE NORTH</t>
  </si>
  <si>
    <t>65 - PALLISER</t>
  </si>
  <si>
    <t>66 - SILVERTIP</t>
  </si>
  <si>
    <t>67 - HARVEY HEIGHTS</t>
  </si>
  <si>
    <t>68 - KOOTENAY/SPRAY</t>
  </si>
  <si>
    <t>69 - MIDDLE SPRINGS WEST</t>
  </si>
  <si>
    <t>70 - MIDDLE SPRINGS EAST</t>
  </si>
  <si>
    <t>71 - BANFF CENTRE</t>
  </si>
  <si>
    <t>72 - CAVE</t>
  </si>
  <si>
    <t>73 - MUSRAT</t>
  </si>
  <si>
    <t>74 - BEAVER</t>
  </si>
  <si>
    <t>75 - TUNNEL</t>
  </si>
  <si>
    <t>76 - SQUIRREL</t>
  </si>
  <si>
    <t>77 - WHISKEY JACK</t>
  </si>
  <si>
    <t>78 - BANFF NATIONAL PARK</t>
  </si>
  <si>
    <t>79/81 - BEAUPRE CREEK/HAROLD CREEK</t>
  </si>
  <si>
    <t>80 - GHOST WAIPOROUS</t>
  </si>
  <si>
    <t>82 - RANGE ROAD 51</t>
  </si>
  <si>
    <t>83 - HIGHWAY 22 N COCHRANE</t>
  </si>
  <si>
    <t>84 - GRAND VALLEY</t>
  </si>
  <si>
    <t>86 - MOBILE-1</t>
  </si>
  <si>
    <t>87 - MOBILE-2</t>
  </si>
  <si>
    <t>88 - ADVANCE-BANFF</t>
  </si>
  <si>
    <t>89 - ADVANCE-REDWOOD MEADOWS</t>
  </si>
  <si>
    <t>90 - ADVANCE-CANMORE</t>
  </si>
  <si>
    <t>92 - SMP-MORLEY</t>
  </si>
  <si>
    <t>93 - SMP-PRIDDIS</t>
  </si>
  <si>
    <t>GLENN
ANDERSEN
AP</t>
  </si>
  <si>
    <t>KACEY L
DANIELS
IND</t>
  </si>
  <si>
    <t>DAVID
GARNETT-BENNETT
AIP</t>
  </si>
  <si>
    <t>DAVID
HANSON
UCP</t>
  </si>
  <si>
    <t>DAVID
INSCHO
AAP</t>
  </si>
  <si>
    <t>KARI
WHAN
NDP</t>
  </si>
  <si>
    <t>1 - IRON RIVER</t>
  </si>
  <si>
    <t>2 - LA COREY</t>
  </si>
  <si>
    <t>3 - RIVERHURST</t>
  </si>
  <si>
    <t>4 - COLD LAKE RURAL N</t>
  </si>
  <si>
    <t>5 - COLD LAKE RURAL E</t>
  </si>
  <si>
    <t>6 - COLD LAKE RURAL SE</t>
  </si>
  <si>
    <t>7/8 - CHERRY GROVE N/S</t>
  </si>
  <si>
    <t>9 - COLD LAKE FIRST NATIONS NO. 14</t>
  </si>
  <si>
    <t>10 - ARDMORE</t>
  </si>
  <si>
    <t>11 - FORT KENT</t>
  </si>
  <si>
    <t>12 - BONNYVILLE RURAL N</t>
  </si>
  <si>
    <t>13 - BONNYVILLE RURAL NW</t>
  </si>
  <si>
    <t>14 - GOODRIDGE</t>
  </si>
  <si>
    <t>15 - THEREIN - MINNIE LAKE</t>
  </si>
  <si>
    <t>16 - GLENDON</t>
  </si>
  <si>
    <t>17 - FLAT LAKE</t>
  </si>
  <si>
    <t>18 - EASTBOURNE - HOSELAW</t>
  </si>
  <si>
    <t>19 - BONNYVILLE RURAL W</t>
  </si>
  <si>
    <t>20 - RURAL SW</t>
  </si>
  <si>
    <t>21 - BONNYVILLE RURAL S</t>
  </si>
  <si>
    <t>22 - BONNYVILLE RURAL SE</t>
  </si>
  <si>
    <t>23 - KEHEWIN INDIAN RESERVE NO. 123</t>
  </si>
  <si>
    <t>24 - BEAVERDAM</t>
  </si>
  <si>
    <t>25 - ELIZABETH METIS SETTLEMENT</t>
  </si>
  <si>
    <t>26 - FISHING LAKE METIS SETTLEMENT</t>
  </si>
  <si>
    <t>27 - FROG LAKE</t>
  </si>
  <si>
    <t>28 - LINDBERG - HEINSBURG</t>
  </si>
  <si>
    <t>29 - ELK POINT RURAL N</t>
  </si>
  <si>
    <t>30 - ELK POINT TOWN E</t>
  </si>
  <si>
    <t>31 - ELK POINT TOWN W</t>
  </si>
  <si>
    <t>32 - ELK POINT RURAL S</t>
  </si>
  <si>
    <t>33 - ST PAUL RURAL NE</t>
  </si>
  <si>
    <t>34 - ST PAUL RURAL NW</t>
  </si>
  <si>
    <t>35 - ST PAUL RURAL S</t>
  </si>
  <si>
    <t>36 - ST PAUL RURAL SE</t>
  </si>
  <si>
    <t>37 - SADDLE LAKE NO. 125</t>
  </si>
  <si>
    <t>38 - LAC BELLEVUE</t>
  </si>
  <si>
    <t>39 - ST PAUL TOWN MYTRASH</t>
  </si>
  <si>
    <t>40 - ST PAUL TOWN N OF TRAIL</t>
  </si>
  <si>
    <t>41 - ST PAUL TOWN CENTRAL N</t>
  </si>
  <si>
    <t>42 - ST PAUL TOWN SPRING CREEK</t>
  </si>
  <si>
    <t>43 - ST PAUL TOWN CENTRAL SW</t>
  </si>
  <si>
    <t>44 - ST PAUL TOWN CENTRAL SE</t>
  </si>
  <si>
    <t>45 - ST PAUL TOWN E</t>
  </si>
  <si>
    <t>46 - ST PAUL TOWN LAKESHORE</t>
  </si>
  <si>
    <t>47 - ST PAUL TOWN S</t>
  </si>
  <si>
    <t>48/53 - MATICHUK PK/JESSIE LAKE PK W</t>
  </si>
  <si>
    <t>49 - DUCLOS</t>
  </si>
  <si>
    <t>50 - CENTENNIAL</t>
  </si>
  <si>
    <t>51/54 - LION PARK/CENTRAL</t>
  </si>
  <si>
    <t>52 - NOTRE DAME</t>
  </si>
  <si>
    <t>55 - BOURGOIN</t>
  </si>
  <si>
    <t>56 - JESSIE LAKE CENTRE</t>
  </si>
  <si>
    <t>57 - CAOUTTE</t>
  </si>
  <si>
    <t>58 - BROUSSEAU</t>
  </si>
  <si>
    <t>59 - HORSESHOE BAY N</t>
  </si>
  <si>
    <t>60 - HORSESHOE BAY S</t>
  </si>
  <si>
    <t>61/62 - PTARMIGAN W/E</t>
  </si>
  <si>
    <t>63 - BRUYER</t>
  </si>
  <si>
    <t>64 - LAKESHORE</t>
  </si>
  <si>
    <t>65 - BIBEAU</t>
  </si>
  <si>
    <t>66 - MARINA</t>
  </si>
  <si>
    <t>67 - MCKEE</t>
  </si>
  <si>
    <t>68 - HILLTOP</t>
  </si>
  <si>
    <t>69/70 - SAMMUT/FOREST HEIGHTS</t>
  </si>
  <si>
    <t>71/72 - MACKENZIE/4 WING</t>
  </si>
  <si>
    <t>73 - MUSEUM</t>
  </si>
  <si>
    <t>74 - WESTLAWN</t>
  </si>
  <si>
    <t>75 - PALM CREEK</t>
  </si>
  <si>
    <t>76 - ARROWHEAD</t>
  </si>
  <si>
    <t>77 - GRANDE CENTRE</t>
  </si>
  <si>
    <t>78 - SHIPWRECK</t>
  </si>
  <si>
    <t>79 - BRADY HEIGHTS</t>
  </si>
  <si>
    <t>80 - MEADOWLARK</t>
  </si>
  <si>
    <t>81 - RED FOX</t>
  </si>
  <si>
    <t>82 - SAILS</t>
  </si>
  <si>
    <t>84 - MOBILE-BONNY LODGE</t>
  </si>
  <si>
    <t>85 - MOBILE-COLD LAKE HEALTH CTR</t>
  </si>
  <si>
    <t>86 - MOBILE-EXTENDICARE ST. PAUL</t>
  </si>
  <si>
    <t>87 - MOBILE-ELK POINT HEALTH CTR</t>
  </si>
  <si>
    <t>88 - ADVANCE-ST PAUL</t>
  </si>
  <si>
    <t>89 - ADVANCE-BONNYVILLE CENT. CTR</t>
  </si>
  <si>
    <t>90 - ADVANCE-COLD LAKE</t>
  </si>
  <si>
    <t>TODD
BEASLEY
IND</t>
  </si>
  <si>
    <t>JIM
BLACK
AP</t>
  </si>
  <si>
    <t>JAMAH
BASHIR
FARAH
LIB</t>
  </si>
  <si>
    <t>MICHAELA
GLASGO
UCP</t>
  </si>
  <si>
    <t>LYNN
MACWILLIAM
NDP</t>
  </si>
  <si>
    <t>COLLIN
PACHOLEK
AIP</t>
  </si>
  <si>
    <t>1 - GEM</t>
  </si>
  <si>
    <t>2 - BASSANO RURAL</t>
  </si>
  <si>
    <t>3 - MALLOW</t>
  </si>
  <si>
    <t>4 - DUCHESS RURAL</t>
  </si>
  <si>
    <t>5 - DUCHESS TOWN</t>
  </si>
  <si>
    <t>6 - EMERSON</t>
  </si>
  <si>
    <t>7 - ROSEMARY</t>
  </si>
  <si>
    <t>8 - LATHOM</t>
  </si>
  <si>
    <t>9 - BASSANO W</t>
  </si>
  <si>
    <t>10 - BASSANO E</t>
  </si>
  <si>
    <t>11 - CASSILS</t>
  </si>
  <si>
    <t>12 - SCANDIA</t>
  </si>
  <si>
    <t>13 - BROOKS RURAL N</t>
  </si>
  <si>
    <t>14 - BROOKS RURAL NE</t>
  </si>
  <si>
    <t>15 - PATRICIA</t>
  </si>
  <si>
    <t>16 - UPLANDS W</t>
  </si>
  <si>
    <t>17 - UPLANDS E</t>
  </si>
  <si>
    <t>18 - LAKE STAFFORD N</t>
  </si>
  <si>
    <t>19 - PRAIRIE MEADOWS</t>
  </si>
  <si>
    <t>20 - GARROW</t>
  </si>
  <si>
    <t>21 - FAIRVIEW</t>
  </si>
  <si>
    <t>22 - KELLINGTON - LV - DOR</t>
  </si>
  <si>
    <t>23 - PARKLAND</t>
  </si>
  <si>
    <t>24 - GREEN BROOK</t>
  </si>
  <si>
    <t>25 - SUTHERLAND</t>
  </si>
  <si>
    <t>26 - EASTBROOK</t>
  </si>
  <si>
    <t>27 - BROOKS CENTRE</t>
  </si>
  <si>
    <t>28 - GRIFFIN PARK</t>
  </si>
  <si>
    <t>29 - CASSIL TOWN</t>
  </si>
  <si>
    <t>30 - WESTBROOK</t>
  </si>
  <si>
    <t>31 - WEST END</t>
  </si>
  <si>
    <t>32 - SUNNYLEA</t>
  </si>
  <si>
    <t>33 - BROOKS EASTEND</t>
  </si>
  <si>
    <t>34 - BROOKS RURAL SE</t>
  </si>
  <si>
    <t>35 - GREYSTONE</t>
  </si>
  <si>
    <t>36 - COLLEGE</t>
  </si>
  <si>
    <t>37 - LAKE NEWELL</t>
  </si>
  <si>
    <t>38 - BROOKS RURAL SOUTH</t>
  </si>
  <si>
    <t>39 - TILLEY N</t>
  </si>
  <si>
    <t>40 - ROLLING HILLS</t>
  </si>
  <si>
    <t>41 - TILLEY</t>
  </si>
  <si>
    <t>42 - AGATHA</t>
  </si>
  <si>
    <t>43/44 - POWERHOUSE/SUFFIELD</t>
  </si>
  <si>
    <t>45 - REDCLIFF RURAL</t>
  </si>
  <si>
    <t>46 - REDCLIFF NORTH WEST</t>
  </si>
  <si>
    <t>47 - REDCLIFF NORTH EAST</t>
  </si>
  <si>
    <t>48 - REDCLIFF CENTRE NORTH</t>
  </si>
  <si>
    <t>49 - REDCLIFF CENTRE</t>
  </si>
  <si>
    <t>50 - SANGSTER</t>
  </si>
  <si>
    <t>51 - REDCLIFF CENTRE SOUTH</t>
  </si>
  <si>
    <t>52 - REDCLIFF WAY NORTH</t>
  </si>
  <si>
    <t>53 - REDCLIFF MITCHELL</t>
  </si>
  <si>
    <t>54 - REDCLIFF EAST</t>
  </si>
  <si>
    <t>55 - KIPLING</t>
  </si>
  <si>
    <t>56 - RIVERVIEW</t>
  </si>
  <si>
    <t>57 - SASMIS</t>
  </si>
  <si>
    <t>58 - RIVERRIDGE</t>
  </si>
  <si>
    <t>59 - BRIER PARK</t>
  </si>
  <si>
    <t>60 - NORTHLANDS</t>
  </si>
  <si>
    <t>61 - HUNT</t>
  </si>
  <si>
    <t>62 - RANCHLANDS N</t>
  </si>
  <si>
    <t>63 - RANCHLANDS S</t>
  </si>
  <si>
    <t>64 - POLICE POINT</t>
  </si>
  <si>
    <t>65 - NORTH TERRACE</t>
  </si>
  <si>
    <t>66 - TERRACE</t>
  </si>
  <si>
    <t>67 - CRESCENT HEIGHTS EAST</t>
  </si>
  <si>
    <t>68 - HAMILTON</t>
  </si>
  <si>
    <t>69 - NIBLOCK</t>
  </si>
  <si>
    <t>70 - FINLAY</t>
  </si>
  <si>
    <t>71 - ALTAWANA</t>
  </si>
  <si>
    <t>72 - CRESCENT HEIGHTS</t>
  </si>
  <si>
    <t>73 - HILTON</t>
  </si>
  <si>
    <t>74 - HUGHES</t>
  </si>
  <si>
    <t>75 - HEMINGWAY</t>
  </si>
  <si>
    <t>76 - HAWKE</t>
  </si>
  <si>
    <t>77 - HULL</t>
  </si>
  <si>
    <t>78 - HAYWARD</t>
  </si>
  <si>
    <t>79 - MITCHELL</t>
  </si>
  <si>
    <t>80 - HARGRAVE</t>
  </si>
  <si>
    <t>81 - BLACK</t>
  </si>
  <si>
    <t>82 - MCCUTCHEON</t>
  </si>
  <si>
    <t>83 - BINDER</t>
  </si>
  <si>
    <t>84 - RIVERSIDE</t>
  </si>
  <si>
    <t>85 - ST. MICHAELS</t>
  </si>
  <si>
    <t>86 - HARLOW</t>
  </si>
  <si>
    <t>87 - RIVER HEIGHTS</t>
  </si>
  <si>
    <t>88 - GERSHAW</t>
  </si>
  <si>
    <t>89 - PROSPECT</t>
  </si>
  <si>
    <t>90 - LEGION MANOR</t>
  </si>
  <si>
    <t>91 - DOWNTOWN</t>
  </si>
  <si>
    <t>92 - VEINERVILLE</t>
  </si>
  <si>
    <t>93 - HILDA</t>
  </si>
  <si>
    <t>94 - SCHULER</t>
  </si>
  <si>
    <t>95 - SPECIAL BALLOT</t>
  </si>
  <si>
    <t>96 - MOBILE-POLL #1</t>
  </si>
  <si>
    <t>97 - MOBILE-POLL #2</t>
  </si>
  <si>
    <t>98 - MOBILE-POLL #3</t>
  </si>
  <si>
    <t>99 - MOBILE-POLL #4</t>
  </si>
  <si>
    <t>100 - ADVANCE-HAMPTON INN</t>
  </si>
  <si>
    <t>101 - ADVANCE-RETURNING OFFICE</t>
  </si>
  <si>
    <t>102 - ADVANCE-BASSANO COMM CTR</t>
  </si>
  <si>
    <t>103 - SMP-HILDA COMM CTR</t>
  </si>
  <si>
    <t>104 - SMP-RALSTON COMM CTR</t>
  </si>
  <si>
    <t>105 - SMP-ROLLING HILLS COMM CTR</t>
  </si>
  <si>
    <t>MORGAN
BAMFORD
NDP</t>
  </si>
  <si>
    <t>WES
CALDWELL
FCP</t>
  </si>
  <si>
    <t>DON
DUBITZ
AIP</t>
  </si>
  <si>
    <t>SANDRA
KIM
AAP</t>
  </si>
  <si>
    <t>JACKIE
LOVELY
UCP</t>
  </si>
  <si>
    <t>KEVIN
SMOOK
AP</t>
  </si>
  <si>
    <t>BONNIE
TANTON
IND</t>
  </si>
  <si>
    <t>1 - HARDISTY RURAL</t>
  </si>
  <si>
    <t>2 - HARDISTY</t>
  </si>
  <si>
    <t>3 - LOUGHEED</t>
  </si>
  <si>
    <t>4 - KINSELLA</t>
  </si>
  <si>
    <t>5 - VIKING RURAL</t>
  </si>
  <si>
    <t>6 - VIKING N</t>
  </si>
  <si>
    <t>7 - VIKING S</t>
  </si>
  <si>
    <t>8 - SEDGEWICK &amp; RURAL</t>
  </si>
  <si>
    <t>9 - SEDGEWICK</t>
  </si>
  <si>
    <t>10 - KILLAM E</t>
  </si>
  <si>
    <t>11 - KILLAM W &amp; RURAL</t>
  </si>
  <si>
    <t>12 - ALLIANCE-GALAHAD</t>
  </si>
  <si>
    <t>13 - FORESTBURG</t>
  </si>
  <si>
    <t>14 - FORESTBURG-HEISLER</t>
  </si>
  <si>
    <t>15 - STROME</t>
  </si>
  <si>
    <t>16 - DAYSLAND E &amp; RURAL</t>
  </si>
  <si>
    <t>17 - DAYSLAND</t>
  </si>
  <si>
    <t>18 - BRUCE</t>
  </si>
  <si>
    <t>19 - HOLDEN</t>
  </si>
  <si>
    <t>20 - RYLEY</t>
  </si>
  <si>
    <t>21 - RYLEY RURAL</t>
  </si>
  <si>
    <t>22 - TOFIELD N RURAL</t>
  </si>
  <si>
    <t>23 - TOFIELD RURAL</t>
  </si>
  <si>
    <t>24 - TOFIELD CENTRAL</t>
  </si>
  <si>
    <t>25 - TOFIELD E</t>
  </si>
  <si>
    <t>26 - TOFIELD W</t>
  </si>
  <si>
    <t>27 - BARDO</t>
  </si>
  <si>
    <t>28 - ROUND HILL</t>
  </si>
  <si>
    <t>29 - ARMENA-DEMAY</t>
  </si>
  <si>
    <t>30 - TWOMEY</t>
  </si>
  <si>
    <t>31 - GLADSTONE</t>
  </si>
  <si>
    <t>32 - BAWLF</t>
  </si>
  <si>
    <t>33 - ROSALIND</t>
  </si>
  <si>
    <t>34 - BASHAW</t>
  </si>
  <si>
    <t>35 - BASHAW RURAL</t>
  </si>
  <si>
    <t>36 - RED DEER LAKE E</t>
  </si>
  <si>
    <t>37 - EDBERG</t>
  </si>
  <si>
    <t>38 - NEW NORWAY</t>
  </si>
  <si>
    <t>39 - ROSEBUD</t>
  </si>
  <si>
    <t>40 - ST. PATRICK</t>
  </si>
  <si>
    <t>41 - SPARLING W</t>
  </si>
  <si>
    <t>42 - VICTORIA PARK</t>
  </si>
  <si>
    <t>43 - CORNERSTONE</t>
  </si>
  <si>
    <t>44 - GRANDPARK E</t>
  </si>
  <si>
    <t>45 - LAKESIDE</t>
  </si>
  <si>
    <t xml:space="preserve">46 - GRANDPARK </t>
  </si>
  <si>
    <t>47 - HILLSIDE</t>
  </si>
  <si>
    <t>48 - SPARLING</t>
  </si>
  <si>
    <t>49 - DOWNTOWN</t>
  </si>
  <si>
    <t>50 - EASTSIDE</t>
  </si>
  <si>
    <t>51 - SIFTON</t>
  </si>
  <si>
    <t>52 - COLLEGE</t>
  </si>
  <si>
    <t>53 - PARKVIEW</t>
  </si>
  <si>
    <t>54 - SWANSON PARK</t>
  </si>
  <si>
    <t>55 - MOUNT PLEASANT</t>
  </si>
  <si>
    <t>56 - COMPOSITE</t>
  </si>
  <si>
    <t>57 - DUGGAN MALL</t>
  </si>
  <si>
    <t>58 - DUGGAN PARK N</t>
  </si>
  <si>
    <t>59 - DUGGAN MALL S</t>
  </si>
  <si>
    <t>60 - MARLER CENTER</t>
  </si>
  <si>
    <t>61 - MARLER E</t>
  </si>
  <si>
    <t>62 - ERICKSON N</t>
  </si>
  <si>
    <t>63 - CENTURY MEADOWS</t>
  </si>
  <si>
    <t>64 - CENTURY MEADOWS S</t>
  </si>
  <si>
    <t>65 - EDGEWOOD W</t>
  </si>
  <si>
    <t>66 - PARKRIDGE</t>
  </si>
  <si>
    <t>67 - VALLEYVIEW</t>
  </si>
  <si>
    <t>68 - DUGGAN PARK S</t>
  </si>
  <si>
    <t>69 - DUGGAN PARK W</t>
  </si>
  <si>
    <t>70 - CAMROSE RURAL</t>
  </si>
  <si>
    <t>71 - SPECIAL BALLOT</t>
  </si>
  <si>
    <t>72 - MOBILE-TEAM 1 HARDISTY/KILLAM</t>
  </si>
  <si>
    <t>73 - MOBILE-TEAM 2 
        FORESTBURG/GALAHAD/BASHAW</t>
  </si>
  <si>
    <t>74 - MOBILE-TEAM 3 CAMROSE</t>
  </si>
  <si>
    <t>75 - MOBILE-DAYSLAND/HOLDEN</t>
  </si>
  <si>
    <t>76 - MOBILE-VIKING</t>
  </si>
  <si>
    <t>77 - MOBILE-TOFIELD</t>
  </si>
  <si>
    <t>78 - MOBILE-CAMROSE</t>
  </si>
  <si>
    <t>79 - MOBILE-CAMROSE</t>
  </si>
  <si>
    <t>80 - ADVANCE-RETURNING OFFICE</t>
  </si>
  <si>
    <t>81 - SMP-HWY 13/HWY 53</t>
  </si>
  <si>
    <t>82 - SMP-HWY 14</t>
  </si>
  <si>
    <t>IAN A
DONOVAN
IND</t>
  </si>
  <si>
    <t>CASEY
DOUGLASS
AP</t>
  </si>
  <si>
    <t>JERRY
GAUTREAU
FCP</t>
  </si>
  <si>
    <t>CATHLEEN
MCFARLAND
LIB</t>
  </si>
  <si>
    <t>JOSEPH
SCHOW
UCP</t>
  </si>
  <si>
    <t>KIRBY
SMITH
NDP</t>
  </si>
  <si>
    <t>1 - NAMAKA</t>
  </si>
  <si>
    <t>2 - GLEICHEN</t>
  </si>
  <si>
    <t>3 - SIKSIKA</t>
  </si>
  <si>
    <t>4 - MOSSLEIGH</t>
  </si>
  <si>
    <t>5 - ARROWOOD</t>
  </si>
  <si>
    <t>6 - MILO</t>
  </si>
  <si>
    <t>7 - LOMOND</t>
  </si>
  <si>
    <t>8 - VULCAN RURAL</t>
  </si>
  <si>
    <t>9 - VULCAN NORTHEAST</t>
  </si>
  <si>
    <t>10 - VULCAN SOUTHWEST</t>
  </si>
  <si>
    <t xml:space="preserve">11 - VULCAN SOUTH </t>
  </si>
  <si>
    <t>12 - BRANT-ENSIGN</t>
  </si>
  <si>
    <t>13 - KIRKCALDY</t>
  </si>
  <si>
    <t>14 - CHAMPION</t>
  </si>
  <si>
    <t>15 - CARMANGAY</t>
  </si>
  <si>
    <t>16 - ENCHANT</t>
  </si>
  <si>
    <t>17 - GRANTHAM</t>
  </si>
  <si>
    <t>18* - HAYS</t>
  </si>
  <si>
    <t>19 - VAUXHALL EAST</t>
  </si>
  <si>
    <t>20 - VAUXHALL WEST</t>
  </si>
  <si>
    <t>21 - VAUXHALL-RETLAW</t>
  </si>
  <si>
    <t>22 - TURIN</t>
  </si>
  <si>
    <t>23 - IRON SPRINGS</t>
  </si>
  <si>
    <t>24 - BARONS</t>
  </si>
  <si>
    <t>25 - NOBLEFORD RURAL</t>
  </si>
  <si>
    <t xml:space="preserve">26 - NOBLEFORD </t>
  </si>
  <si>
    <t>27 - PIYAMI</t>
  </si>
  <si>
    <t>28 - PICTURE BUTTE NORTHWEST</t>
  </si>
  <si>
    <t>29 - PICTURE BUTTE NORTHEAST</t>
  </si>
  <si>
    <t>30 - PICTURE BUTTE SOUTHWEST</t>
  </si>
  <si>
    <t>31 - SHAUGHNESSY</t>
  </si>
  <si>
    <t>32 - PARK LAKE</t>
  </si>
  <si>
    <t>33 - MONARCH</t>
  </si>
  <si>
    <t>34 - COALHURST RURAL</t>
  </si>
  <si>
    <t>35 - COALHURST NORTHWEST</t>
  </si>
  <si>
    <t>36 - COALHURST SOUTHWEST</t>
  </si>
  <si>
    <t>37 - COALHURST EAST</t>
  </si>
  <si>
    <t>38 - SUNDANCE</t>
  </si>
  <si>
    <t>39/45/48 - STANDOFF/505 BLOOD N/S</t>
  </si>
  <si>
    <t>40 - WELLING</t>
  </si>
  <si>
    <t>41 - MAGRATH NORTHWEST</t>
  </si>
  <si>
    <t>42 - MAGRATH EAST</t>
  </si>
  <si>
    <t>43 - MAGRATH SOUTHEAST</t>
  </si>
  <si>
    <t>44 - MAGRATH RURAL</t>
  </si>
  <si>
    <t>46 - GLENWOOD</t>
  </si>
  <si>
    <t>47 - HILLSPRING</t>
  </si>
  <si>
    <t>49 - CARDSTON NORTH RURAL</t>
  </si>
  <si>
    <t>50 - DEL BONITA</t>
  </si>
  <si>
    <t>51 - CARDSTON NORTHEAST</t>
  </si>
  <si>
    <t>52 - CARDSTON LEE'S CREEK</t>
  </si>
  <si>
    <t>53 - CARDSTON NORTH</t>
  </si>
  <si>
    <t>54 - CARDSTON NORTHWEST</t>
  </si>
  <si>
    <t>55 - CARDSTON SOUTHWEST</t>
  </si>
  <si>
    <t>56 - CARDSTON SOUTHEAST</t>
  </si>
  <si>
    <t>57 - CARDSTON BOUNDARY CREEK</t>
  </si>
  <si>
    <t>58 - MOUNTAIN VIEW</t>
  </si>
  <si>
    <t>59 - SPECIAL-CARDSTON-SIKSIKA</t>
  </si>
  <si>
    <t>60 - MOBILE-COALHURST NORTH</t>
  </si>
  <si>
    <t>61 - MOBILE-COALHURST SOUTH</t>
  </si>
  <si>
    <t>62 - ADVANCE-MOSSLEIGH</t>
  </si>
  <si>
    <t>63 - ADVANCE-VAUXHALL</t>
  </si>
  <si>
    <t>64 - ADVANCE-COALHURST</t>
  </si>
  <si>
    <t>65 - ADVANCE-CARDSTON</t>
  </si>
  <si>
    <t>66 - ADVANCE-VULCAN</t>
  </si>
  <si>
    <t>*Amended from Statement of Official Results to reflect reported Vote Counts.</t>
  </si>
  <si>
    <t>TODD
LOEWEN
UCP</t>
  </si>
  <si>
    <t>MARG
MCCUAIG-BOYD
NDP</t>
  </si>
  <si>
    <t>TRAVIS
MCKIM
AP</t>
  </si>
  <si>
    <t>WAYNE F.
MEYER 
LIB</t>
  </si>
  <si>
    <t>1 - FOX CREEK S</t>
  </si>
  <si>
    <t>2 - FOX CREEK CENTRAL</t>
  </si>
  <si>
    <t>3 - FOX CREEK NE</t>
  </si>
  <si>
    <t>4 - FOX CREEK NW</t>
  </si>
  <si>
    <t>5 - LITTLE SMOKY</t>
  </si>
  <si>
    <t>6 - VALLEYVIEW S</t>
  </si>
  <si>
    <t>7 - SWEATHOUSE CREEK</t>
  </si>
  <si>
    <t>8 - TOWN OF VALLEYVIEW NW</t>
  </si>
  <si>
    <t>9 - TOWN OF VALLEYVIEW NE</t>
  </si>
  <si>
    <t>10 - TOWN OF VALLEYVIEW SE</t>
  </si>
  <si>
    <t>11 - VALLEYVIEW RURAL N</t>
  </si>
  <si>
    <t>12 - NEW FISH CREEK</t>
  </si>
  <si>
    <t>13 - CALAIS N</t>
  </si>
  <si>
    <t>14 - CALAIS S</t>
  </si>
  <si>
    <t>15 - STURGEON/CLARKSON</t>
  </si>
  <si>
    <t>16 - CROOKED CREEK</t>
  </si>
  <si>
    <t>17 - DEBOLT</t>
  </si>
  <si>
    <t>18 - GOODWIN</t>
  </si>
  <si>
    <t>19 - NORTH DEBOLT</t>
  </si>
  <si>
    <t>20 - GUY</t>
  </si>
  <si>
    <t>21 - MCLENNAN RURAL</t>
  </si>
  <si>
    <t>22 - MCLENNAN EAST</t>
  </si>
  <si>
    <t>23 - DONNELLY</t>
  </si>
  <si>
    <t>24 - FALHER SW</t>
  </si>
  <si>
    <t>25 - FALHER E</t>
  </si>
  <si>
    <t>26 - FALHER RURAL</t>
  </si>
  <si>
    <t>27 - GIROUXVILLE</t>
  </si>
  <si>
    <t>28 - CULP</t>
  </si>
  <si>
    <t>29 - JEAN COTE</t>
  </si>
  <si>
    <t>30 - TANGENT</t>
  </si>
  <si>
    <t>31 - EAGLESHAM</t>
  </si>
  <si>
    <t>32 - WANHAM</t>
  </si>
  <si>
    <t>33 - WOKING</t>
  </si>
  <si>
    <t>34 - RYCROFT VILLAGE</t>
  </si>
  <si>
    <t>35 - RYCROFT RURAL</t>
  </si>
  <si>
    <t>36 - SPIRIT RIVER SW</t>
  </si>
  <si>
    <t>37 - SPIRIT RIVER E</t>
  </si>
  <si>
    <t>38 - SPIRIT RIVER RURAL</t>
  </si>
  <si>
    <t>39 - GORDONDALE</t>
  </si>
  <si>
    <t>40 - BONANZA</t>
  </si>
  <si>
    <t>41 - SAVANA/SILVER/4TH CREEK</t>
  </si>
  <si>
    <t>42 - BLUEBERRY MOUNTAIN</t>
  </si>
  <si>
    <t>43 - VANRENA/WATERHOLE</t>
  </si>
  <si>
    <t>44 - FAIRVIEW W</t>
  </si>
  <si>
    <t>45 - FAIRVIEW BEAVERRIDGE</t>
  </si>
  <si>
    <t>46 - FAIRVIEW HOSPITAL AREA</t>
  </si>
  <si>
    <t>47 - FAIRVIEW BICKELL HEIGHTS</t>
  </si>
  <si>
    <t>48 - FAIRVIEW E</t>
  </si>
  <si>
    <t>49 - FAIRVIEW CENTER</t>
  </si>
  <si>
    <t>50 - FRIEDENSTAL/BLUESKY</t>
  </si>
  <si>
    <t>51 - WHITELAW</t>
  </si>
  <si>
    <t>52 - BERWYN VILLAGE</t>
  </si>
  <si>
    <t>53 - BERWYN RURAL</t>
  </si>
  <si>
    <t>54 - BROWNVALE</t>
  </si>
  <si>
    <t>55 - DAVID THOMPSON</t>
  </si>
  <si>
    <t>56 - GAGE/HIGHLAND PARK</t>
  </si>
  <si>
    <t>57 - VILLAGE HINES CREEK</t>
  </si>
  <si>
    <t>58 - HINES CREEK RURAL</t>
  </si>
  <si>
    <t>59 - EUREKA RIVER</t>
  </si>
  <si>
    <t>60 - WORSLEY</t>
  </si>
  <si>
    <t>61 - BEAR CANYON/CLEARDALE</t>
  </si>
  <si>
    <t>62 - REMOTE</t>
  </si>
  <si>
    <t>63 - SPECIAL BALLOT</t>
  </si>
  <si>
    <t>64 - MOBILE-VALLEYVIEW</t>
  </si>
  <si>
    <t>65 - MOBILE-FALHER AND MCLENNAN</t>
  </si>
  <si>
    <t>66 - MOBILE-SPIRIT RIVER</t>
  </si>
  <si>
    <t>67 - MOBILE-HINES CREEK/FAIRVIEW</t>
  </si>
  <si>
    <t>68 - ADVANCE-GREENVIEW MULTIPLEX</t>
  </si>
  <si>
    <t>69 - ADVANCE-FALHER</t>
  </si>
  <si>
    <t>70 - ADVANCE-CENTENNIAL HALL</t>
  </si>
  <si>
    <t>71 - ADVANCE-MALL ON MAIN</t>
  </si>
  <si>
    <t>72 - SMP-GREENVIEW MULTIPLEX 2ND FL</t>
  </si>
  <si>
    <t>73 - SMP-GPRC-FAIRVIEW CAMPUS</t>
  </si>
  <si>
    <t>74 - SMP-DUNCAN</t>
  </si>
  <si>
    <t>LEELA
SHARON
AHEER
UCP</t>
  </si>
  <si>
    <t>JASON
AVRAMENKO
AP</t>
  </si>
  <si>
    <t>DEREK
FILDEBRANDT
FCP</t>
  </si>
  <si>
    <t>SHARON L.
HOWE 
LIB</t>
  </si>
  <si>
    <t>MELISSA LANGMAID
NDP</t>
  </si>
  <si>
    <t>TERRY
NICHOLLS
IND</t>
  </si>
  <si>
    <t>ROGER
DEAN
WALKER
AIP</t>
  </si>
  <si>
    <t>1 - PRINCE OF PEACE</t>
  </si>
  <si>
    <t>2 - CONRICH</t>
  </si>
  <si>
    <t>3 - SUNSHINE</t>
  </si>
  <si>
    <t>4 - DALROY</t>
  </si>
  <si>
    <t>5 - LAYALTA</t>
  </si>
  <si>
    <t>6 - STRATHMORE SURROUNDING</t>
  </si>
  <si>
    <t>7 - STRATHMORE RURAL NE</t>
  </si>
  <si>
    <t>8 - STRATHAVEN HEIGHTS</t>
  </si>
  <si>
    <t>9 - STRATHFORD</t>
  </si>
  <si>
    <t>10 - STRATHCONA</t>
  </si>
  <si>
    <t>11 - LAYALTA E</t>
  </si>
  <si>
    <t>12 - HILLVIEW N</t>
  </si>
  <si>
    <t>13 - HILLCREST</t>
  </si>
  <si>
    <t>14 - BRENTWOOD</t>
  </si>
  <si>
    <t>15 - MAPLEWOOD</t>
  </si>
  <si>
    <t>16 - BAYSIDE PLACE</t>
  </si>
  <si>
    <t>17 - GREENWOOD MEADOW</t>
  </si>
  <si>
    <t>18 - CAMBRIDGE GLEN</t>
  </si>
  <si>
    <t>19 - STRATHMORE PARKWOOD</t>
  </si>
  <si>
    <t>20 - CAMDEN</t>
  </si>
  <si>
    <t>21 - THORCLIFF</t>
  </si>
  <si>
    <t>22 - STRATHMORE LAKES E</t>
  </si>
  <si>
    <t>23 - STRATHMORE LAKES W</t>
  </si>
  <si>
    <t>24 - WESTMOUNT</t>
  </si>
  <si>
    <t>25 - DOWNTOWN N</t>
  </si>
  <si>
    <t>26 - ASPEN CREEK</t>
  </si>
  <si>
    <t>27 - RANCHLAND</t>
  </si>
  <si>
    <t>28 - RANGE RIDGE</t>
  </si>
  <si>
    <t>29 - DOWNTOWN S</t>
  </si>
  <si>
    <t>30 - NORFOLK</t>
  </si>
  <si>
    <t>31 - WILLOW CREEK</t>
  </si>
  <si>
    <t>32 - EASTRIDGE</t>
  </si>
  <si>
    <t>33 - ASPENMERE W</t>
  </si>
  <si>
    <t>34 - ASPENMERE N</t>
  </si>
  <si>
    <t>35 - ASPENMERE CENTRAL</t>
  </si>
  <si>
    <t>36 - ASPENMERE S</t>
  </si>
  <si>
    <t>37 - CV LANDING</t>
  </si>
  <si>
    <t>38 - FOUNDERS</t>
  </si>
  <si>
    <t>39 - PARKMERE</t>
  </si>
  <si>
    <t>40 - HAWKMERE</t>
  </si>
  <si>
    <t>41 - WILLOWMERE</t>
  </si>
  <si>
    <t>42 - OAKMERE</t>
  </si>
  <si>
    <t>43 - SPRINGMERE W</t>
  </si>
  <si>
    <t>44 - SPRINGMERE E</t>
  </si>
  <si>
    <t>45 - MERGANSER DRIVE</t>
  </si>
  <si>
    <t>46 - LAKESIDE GREEN</t>
  </si>
  <si>
    <t>47 - LAKEVIEW</t>
  </si>
  <si>
    <t>48 - WEST LAKE CHESTERMERE</t>
  </si>
  <si>
    <t>49 - BEACHES</t>
  </si>
  <si>
    <t>50 - EAST CREEK</t>
  </si>
  <si>
    <t>51 - WEST CREEK</t>
  </si>
  <si>
    <t>52 - MAGENTA</t>
  </si>
  <si>
    <t>53 - SEAGREEN</t>
  </si>
  <si>
    <t>54 - EAST LAKEVIEW</t>
  </si>
  <si>
    <t>55 - KINNIBURGH S</t>
  </si>
  <si>
    <t>56 - SANDPIPER</t>
  </si>
  <si>
    <t>57 - RAINBOW FALLS</t>
  </si>
  <si>
    <t>58 - WESTCHESTER N</t>
  </si>
  <si>
    <t>59 - WESTCHESTER S</t>
  </si>
  <si>
    <t>60 - KINNIBURGH N</t>
  </si>
  <si>
    <t>61 - HEATHER GLEN</t>
  </si>
  <si>
    <t>62 - INDUS</t>
  </si>
  <si>
    <t>63 - MCKINNON</t>
  </si>
  <si>
    <t>64 - MCDOUGALL</t>
  </si>
  <si>
    <t>65 - HENDERSON</t>
  </si>
  <si>
    <t>66 - HANSON</t>
  </si>
  <si>
    <t>67 - WILSON</t>
  </si>
  <si>
    <t>68 - LANGDON SW</t>
  </si>
  <si>
    <t>69 - LANGDON CENTRE</t>
  </si>
  <si>
    <t>70 - BOULDER CREEK W</t>
  </si>
  <si>
    <t>71 - BOULDER CREEK E</t>
  </si>
  <si>
    <t>72 - EAGLE</t>
  </si>
  <si>
    <t>73 - CARSELAND TOWN</t>
  </si>
  <si>
    <t>74 - CARSELAND RURAL</t>
  </si>
  <si>
    <t>75 - NAMAKA</t>
  </si>
  <si>
    <t>77 - MOBILE-PRINCE OF PEACE/LAMBERT</t>
  </si>
  <si>
    <t>78 - MOBILE-STRATHMORE HOSPITAL</t>
  </si>
  <si>
    <t>79 - ADVANCE-STRATHMORE</t>
  </si>
  <si>
    <t>80 - ADVANCE-CHESTERMERE REC CTR</t>
  </si>
  <si>
    <t>DREW
BARNES
UCP</t>
  </si>
  <si>
    <t>TERRY
BLACQUIER
AAP</t>
  </si>
  <si>
    <t>ANWAR
KAMARAN
LIB</t>
  </si>
  <si>
    <t>PETER
MUELLER
NDP</t>
  </si>
  <si>
    <t>COLETTE
SMITHERS
AP</t>
  </si>
  <si>
    <t>1 - BIRCH</t>
  </si>
  <si>
    <t>2 - LION'S</t>
  </si>
  <si>
    <t>3 - STRATHCONA</t>
  </si>
  <si>
    <t>4 - ELM</t>
  </si>
  <si>
    <t>5 - PRINCESS</t>
  </si>
  <si>
    <t>6 - DOWNTOWN</t>
  </si>
  <si>
    <t>7 - CAMBRIDGE</t>
  </si>
  <si>
    <t>8 - EARL KITCHENER</t>
  </si>
  <si>
    <t>9 - PANORAMA</t>
  </si>
  <si>
    <t>10 - CONNAUGHT</t>
  </si>
  <si>
    <t>11 - ST.MARY'S</t>
  </si>
  <si>
    <t>12 - WESTMINISTER</t>
  </si>
  <si>
    <t>13 - CENTRAL PARK</t>
  </si>
  <si>
    <t>14 - KINGWAY</t>
  </si>
  <si>
    <t>15 - FOUNDRY</t>
  </si>
  <si>
    <t>16 - SPENCER</t>
  </si>
  <si>
    <t>17 - CRAVEN</t>
  </si>
  <si>
    <t>18 - STAMPEDE</t>
  </si>
  <si>
    <t>19 - CARTER</t>
  </si>
  <si>
    <t>20 - PORTER</t>
  </si>
  <si>
    <t>21 - DUNMORE HILL</t>
  </si>
  <si>
    <t>22 - CRESTWOOD</t>
  </si>
  <si>
    <t>23 - UPLAND</t>
  </si>
  <si>
    <t>24 - KENSINGTON</t>
  </si>
  <si>
    <t>25 - MALBOUROUGH</t>
  </si>
  <si>
    <t>26 - BLUEBELL</t>
  </si>
  <si>
    <t>27 - NORWOOD</t>
  </si>
  <si>
    <t>28 - MCCAIG</t>
  </si>
  <si>
    <t>29 - THOMPSON</t>
  </si>
  <si>
    <t>30 - CROCKETT</t>
  </si>
  <si>
    <t>31 - CAIRNEY</t>
  </si>
  <si>
    <t>32 - CURRIE</t>
  </si>
  <si>
    <t>33 - CLELLAND</t>
  </si>
  <si>
    <t>34 - CUNCLIFFE</t>
  </si>
  <si>
    <t>35 - LAMB COURT</t>
  </si>
  <si>
    <t>36 - CHINOOK VILLAGE</t>
  </si>
  <si>
    <t>37 - SOUTH VIEW GRANDE</t>
  </si>
  <si>
    <t>38 - SAGE</t>
  </si>
  <si>
    <t>39 - TRANS CANADA</t>
  </si>
  <si>
    <t>40 - SOUTH VIEW</t>
  </si>
  <si>
    <t>41 - PARK MEADOWS</t>
  </si>
  <si>
    <t>42 - CALDER</t>
  </si>
  <si>
    <t>43 - ROSS HAVEN</t>
  </si>
  <si>
    <t>44 - CAMERON</t>
  </si>
  <si>
    <t>45 - ROSS GLEN</t>
  </si>
  <si>
    <t>46 - EAST GLEN</t>
  </si>
  <si>
    <t>47 - ROSS DALE</t>
  </si>
  <si>
    <t>48 - ROSS HEIGHTS</t>
  </si>
  <si>
    <t>49 - ROSSLAND</t>
  </si>
  <si>
    <t>50 - ROSSMERE</t>
  </si>
  <si>
    <t>51 - ROSSVIEW</t>
  </si>
  <si>
    <t>52 - RICE</t>
  </si>
  <si>
    <t>53 - TURNER</t>
  </si>
  <si>
    <t>54 - TAYLOR</t>
  </si>
  <si>
    <t>55 - REDWOOD</t>
  </si>
  <si>
    <t>56 - SOUTHLAND</t>
  </si>
  <si>
    <t>57 - EAST SOMERSET</t>
  </si>
  <si>
    <t>58 - WHEATLAND</t>
  </si>
  <si>
    <t>59 - MIDDLE SOMERSET</t>
  </si>
  <si>
    <t>60 - WEST SOMERSET</t>
  </si>
  <si>
    <t>61 - HAMPTONS</t>
  </si>
  <si>
    <t>62 - HAMPTON</t>
  </si>
  <si>
    <t>63 - SCOTT</t>
  </si>
  <si>
    <t>64 - SHANNON</t>
  </si>
  <si>
    <t>65 - SHARPE</t>
  </si>
  <si>
    <t>66 - STANFIELD</t>
  </si>
  <si>
    <t>67 - SPRUCE</t>
  </si>
  <si>
    <t>68 - STRATTON</t>
  </si>
  <si>
    <t>69 - VISTA</t>
  </si>
  <si>
    <t>70 - STERLING</t>
  </si>
  <si>
    <t>71 - STEVENSON</t>
  </si>
  <si>
    <t>72 - SIMPSON</t>
  </si>
  <si>
    <t>73 - SHEPHERD</t>
  </si>
  <si>
    <t>74 - SOUTHRIDGE</t>
  </si>
  <si>
    <t>75 - SIERRA</t>
  </si>
  <si>
    <t>76 - SUNRISE</t>
  </si>
  <si>
    <t>77 - SUNDOWN</t>
  </si>
  <si>
    <t>78 - SUNDANCE</t>
  </si>
  <si>
    <t>79 - SUNSET</t>
  </si>
  <si>
    <t>80 - COTTONWOOD</t>
  </si>
  <si>
    <t>81 - POWERHOUSE</t>
  </si>
  <si>
    <t>82 - TOWER</t>
  </si>
  <si>
    <t>83 - HOLSOM</t>
  </si>
  <si>
    <t>84 - DESERT BLUME</t>
  </si>
  <si>
    <t>85 - SEVEN PERSONS</t>
  </si>
  <si>
    <t>86 - BULLSHEAD</t>
  </si>
  <si>
    <t>87 - DUNMORE WEST</t>
  </si>
  <si>
    <t>88 - DUNMORE EAST</t>
  </si>
  <si>
    <t>89 - IRVINE</t>
  </si>
  <si>
    <t>90 - ELKWATER</t>
  </si>
  <si>
    <t>91 - SPECIAL BALLOT</t>
  </si>
  <si>
    <t>92 - MOBILE-HAVEN OF REST-SUNNYSIDE</t>
  </si>
  <si>
    <t>94 - SMP-ELKWATER/
        SEVEN PERSONS/DUNMORE</t>
  </si>
  <si>
    <t>95 - SMP-MEDICINE HAT COLLEGE</t>
  </si>
  <si>
    <t>RONALD
BROCHU
LIB</t>
  </si>
  <si>
    <t>STEVE
GOODMAN
FCP</t>
  </si>
  <si>
    <t>MARK
GREGOR
AAP</t>
  </si>
  <si>
    <t>LES MARKS
AIP</t>
  </si>
  <si>
    <t>CAROL
NORDLUND
KINSEY
IND</t>
  </si>
  <si>
    <t>KIERAN
QUIRKE
NDP</t>
  </si>
  <si>
    <t>MARK
SMITH
UCP</t>
  </si>
  <si>
    <t>GAIL
UPTON
AP</t>
  </si>
  <si>
    <t>1 - NEW HUMBEL SCHOOL</t>
  </si>
  <si>
    <t>2 - GLEN PARK HALL</t>
  </si>
  <si>
    <t>3 - THORSBY RURAL</t>
  </si>
  <si>
    <t>4 - THORSBY NORTH CENTRAL</t>
  </si>
  <si>
    <t>5 - THORSBY THORSBY SOUTH</t>
  </si>
  <si>
    <t>6 - THORSBY CENTRAL</t>
  </si>
  <si>
    <t>7 - SONNYBROOK</t>
  </si>
  <si>
    <t>8 - WARBURG EAST</t>
  </si>
  <si>
    <t>9 - WARBURG WEST</t>
  </si>
  <si>
    <t>10 - BRETON (RURAL)</t>
  </si>
  <si>
    <t>11 - BRETON (TOWN)</t>
  </si>
  <si>
    <t>12 - BRETON -RURAL-WEST</t>
  </si>
  <si>
    <t>13 - CARNWOOD HALL</t>
  </si>
  <si>
    <t>14 - BUCK CREEK</t>
  </si>
  <si>
    <t>15 - VIOLET GROVE</t>
  </si>
  <si>
    <t>16 - LODGEPOLE</t>
  </si>
  <si>
    <t>17 - CYNTHIA</t>
  </si>
  <si>
    <t>18 - DRAYTON VALLEY-RURAL-WEST</t>
  </si>
  <si>
    <t>19 - DRAYTON VALLEY-POPLAR RIDGE</t>
  </si>
  <si>
    <t>20 - BRAZEAU COUNTY</t>
  </si>
  <si>
    <t>21 - AURA ELEMENTARY</t>
  </si>
  <si>
    <t>22 - ASPENVIEW</t>
  </si>
  <si>
    <t>23 - ASPENVIEW SOUTH</t>
  </si>
  <si>
    <t>24 - DRAYTON VALLEY COUNTRY ESTATE</t>
  </si>
  <si>
    <t>25 - SUNRISE</t>
  </si>
  <si>
    <t>26 - PLEASANT VIEW</t>
  </si>
  <si>
    <t>27 - SOUTHVIEW</t>
  </si>
  <si>
    <t>28 - WESTVALLEY</t>
  </si>
  <si>
    <t>29 - HILLCREST</t>
  </si>
  <si>
    <t>30 - DRAYTON VALLEY CENTRAL</t>
  </si>
  <si>
    <t>31 - SCHOOL DISTRICT</t>
  </si>
  <si>
    <t>32 - DRAYTON VALLEY CENTRAL EAST</t>
  </si>
  <si>
    <t>33 - PARK VALLEY</t>
  </si>
  <si>
    <t>34 - MACKENZIE PARK</t>
  </si>
  <si>
    <t>35 - DRAYTON VALLEY DOWNTOWN</t>
  </si>
  <si>
    <t>36 - DRAYTON VALLEY EAST</t>
  </si>
  <si>
    <t>37 - BERRYMOOR</t>
  </si>
  <si>
    <t>38 - LINDALE</t>
  </si>
  <si>
    <t>39 - GENESSE</t>
  </si>
  <si>
    <t>40 - TELFORDVILLE</t>
  </si>
  <si>
    <t>41 - WILTON PARK</t>
  </si>
  <si>
    <t>42 - CALMAR SOUTH</t>
  </si>
  <si>
    <t>43 - CALMAR SOUTHEAST</t>
  </si>
  <si>
    <t>44 - CALMAR SOUTHWEST</t>
  </si>
  <si>
    <t>45 - CLAMAR EAST PARKVIEW</t>
  </si>
  <si>
    <t>46 - CALMAR WEST PARKVIEW</t>
  </si>
  <si>
    <t>47 - CALMAR NORTHEAST</t>
  </si>
  <si>
    <t>48 - CALMAR -RURAL NORTH</t>
  </si>
  <si>
    <t>49 - DEVON SOUTH</t>
  </si>
  <si>
    <t>50 - DEVON -BIRCHWOOD-RAVINES</t>
  </si>
  <si>
    <t>51 - DEVON-HIGHWOOD SOUTH</t>
  </si>
  <si>
    <t>52 - DEVON-HIGHWOOD WEST</t>
  </si>
  <si>
    <t>53 - DEVON-OAKLAND</t>
  </si>
  <si>
    <t>54 - DEVON-MICHIGAN</t>
  </si>
  <si>
    <t>55 - DEVON- EARIE ST</t>
  </si>
  <si>
    <t>56 - DEVON- HURON</t>
  </si>
  <si>
    <t>57 - DEVON-MALIGNE</t>
  </si>
  <si>
    <t>58 - DEVON-PEACE RIVER DRIVE</t>
  </si>
  <si>
    <t>59 - DEVON -BRAZEAU</t>
  </si>
  <si>
    <t>60 - DEVON -COLUMBIA AVE</t>
  </si>
  <si>
    <t>61/63 - DEVON-ST. LAWRENCE/ATHABASCA</t>
  </si>
  <si>
    <t>62 - DEVON-RIVERSIDE</t>
  </si>
  <si>
    <t>64 - WESTRIDGE</t>
  </si>
  <si>
    <t>65 - CLYMONT</t>
  </si>
  <si>
    <t>66 - CLYMONT WEST</t>
  </si>
  <si>
    <t>67 - CLYMONT NORTH WEST</t>
  </si>
  <si>
    <t>68 - GRAMINIA</t>
  </si>
  <si>
    <t>69 - GRAMINIA NORTHWEST</t>
  </si>
  <si>
    <t>70 - GOLDENSPIKE</t>
  </si>
  <si>
    <t>71 - HOLBURN</t>
  </si>
  <si>
    <t>72 - BRITEBANK</t>
  </si>
  <si>
    <t>73 - KEEPHILLS</t>
  </si>
  <si>
    <t>74 - TOMAHAWK</t>
  </si>
  <si>
    <t>75 - ROCKYRAPIDS</t>
  </si>
  <si>
    <t>76 - ROCKY RAPIDS EAST</t>
  </si>
  <si>
    <t>77 - ROUND VALLEY</t>
  </si>
  <si>
    <t>78/79 - HOOPLE LAKE/WEST SEBA BEACH</t>
  </si>
  <si>
    <t>80 - HOREN</t>
  </si>
  <si>
    <t>81 - ROSENTHAL</t>
  </si>
  <si>
    <t>82 - SPRING LAKE</t>
  </si>
  <si>
    <t>83 - EDMONTON BEACH</t>
  </si>
  <si>
    <t>84 - HUBBLES LAKE</t>
  </si>
  <si>
    <t>85 - BEACH CORNER</t>
  </si>
  <si>
    <t>86 - BLUEBERRY</t>
  </si>
  <si>
    <t>87 - GARDEN VALLEY HALL</t>
  </si>
  <si>
    <t>88 - EDGEMONT AREA</t>
  </si>
  <si>
    <t>89 - FALCON HILL</t>
  </si>
  <si>
    <t>90 - CLYMONT HALL</t>
  </si>
  <si>
    <t>91 - ENOCH</t>
  </si>
  <si>
    <t>92 - SANDHILL</t>
  </si>
  <si>
    <t>93 - SPRUCEGROVE SOUTH</t>
  </si>
  <si>
    <t>94 - RANCH GOLD AND COUNTRY</t>
  </si>
  <si>
    <t>96 - MOBILE-DRAYTON VALLEY AREA</t>
  </si>
  <si>
    <t>97 - MOBILE-DEVON</t>
  </si>
  <si>
    <t>98 - MOBILE-BRETON/WARBURG</t>
  </si>
  <si>
    <t>99 - ADVANCE-DEVON</t>
  </si>
  <si>
    <t>100 - ADVANCE-OMNIPLEX DRAYTON</t>
  </si>
  <si>
    <t>101 - SMP-DRAYTON VALLEY-DEVON</t>
  </si>
  <si>
    <t>HOLLY HEFFERNAN
NDP</t>
  </si>
  <si>
    <t>GREG
HERZOG
AAP</t>
  </si>
  <si>
    <t>NATE HORNER
UCP</t>
  </si>
  <si>
    <t>JASON
HUSHAGEN
AIP</t>
  </si>
  <si>
    <t>MARK
NIKOTA
AP</t>
  </si>
  <si>
    <t>RICK
STRANKMAN
IND</t>
  </si>
  <si>
    <t>1 - EMPRESS-BINDLOSS</t>
  </si>
  <si>
    <t>2 - BUFFALO-JENNER</t>
  </si>
  <si>
    <t>3 - CESSFORD</t>
  </si>
  <si>
    <t>4 - ACADIA VALLEY</t>
  </si>
  <si>
    <t>5 - OYEN RURAL</t>
  </si>
  <si>
    <t>6 - OYEN EAST</t>
  </si>
  <si>
    <t>7 - OYEN WEST</t>
  </si>
  <si>
    <t>8 - CEREAL</t>
  </si>
  <si>
    <t>9 - YOUNGSTOWN</t>
  </si>
  <si>
    <t>10 - SUNNYNOOK</t>
  </si>
  <si>
    <t>11 - DRUMHELLER VALLEY EAST</t>
  </si>
  <si>
    <t>12 - GREENTREE</t>
  </si>
  <si>
    <t>13 - DRUMHELLER HUNTINGTON</t>
  </si>
  <si>
    <t>14 - DRUMHELLER BANKVIEW</t>
  </si>
  <si>
    <t>15 - NEWCASTLE SOUTH</t>
  </si>
  <si>
    <t>16 - NACMINE RURAL</t>
  </si>
  <si>
    <t>17 - DRUMHELLER 17TH STREET NW</t>
  </si>
  <si>
    <t>18 - MIDLANDVALE</t>
  </si>
  <si>
    <t>19 - NEWCASTLE</t>
  </si>
  <si>
    <t>20 - DRUMHELLER WEST</t>
  </si>
  <si>
    <t>21 - DRUMHELLER CENTRE</t>
  </si>
  <si>
    <t>22 - RIVERVIEW WEST</t>
  </si>
  <si>
    <t>23 - RIVERVIEW EAST</t>
  </si>
  <si>
    <t>24 - NORTH DRUMHELLER</t>
  </si>
  <si>
    <t>25 - MUNSON</t>
  </si>
  <si>
    <t>26 - MORRIN</t>
  </si>
  <si>
    <t>27 - RUMSEY</t>
  </si>
  <si>
    <t>28 - DELIA</t>
  </si>
  <si>
    <t>29 - CRAIGMYLE</t>
  </si>
  <si>
    <t>30 - HANNA RURAL</t>
  </si>
  <si>
    <t>31 - PALLISER TRAIL SOUTH</t>
  </si>
  <si>
    <t>32 - HANNA</t>
  </si>
  <si>
    <t>33 - HANNA CENTRAL</t>
  </si>
  <si>
    <t>34 - HANNA EAST</t>
  </si>
  <si>
    <t>35 - HANNA NORTH</t>
  </si>
  <si>
    <t>36 - SPONDIN RURAL</t>
  </si>
  <si>
    <t>37 - VETERAN RURAL</t>
  </si>
  <si>
    <t>38 - CONSORT</t>
  </si>
  <si>
    <t>39 - CONSORT RURAL</t>
  </si>
  <si>
    <t>40 - NEW BRIGDEN</t>
  </si>
  <si>
    <t>41 - MONITOR</t>
  </si>
  <si>
    <t>42 - ALTARIO -BODO</t>
  </si>
  <si>
    <t>43 - CORONATION EAST</t>
  </si>
  <si>
    <t>44 - CORONATION WEST</t>
  </si>
  <si>
    <t>45 - CORONATION RURAL</t>
  </si>
  <si>
    <t>46 - CASTOR SE</t>
  </si>
  <si>
    <t>47 - CASTOR NW</t>
  </si>
  <si>
    <t>48 - CASTOR DISTRICT</t>
  </si>
  <si>
    <t>49 - ENDIANG-BYEMOOR</t>
  </si>
  <si>
    <t>50 - BIG VALLEY EAST</t>
  </si>
  <si>
    <t>51 - BIG VALLEY</t>
  </si>
  <si>
    <t>52 - ERSKINE SOUTH</t>
  </si>
  <si>
    <t>53 - ERSKINE NORTH</t>
  </si>
  <si>
    <t>54 - STETTLER WEST</t>
  </si>
  <si>
    <t>55 - STETTLER SOUTHWEST</t>
  </si>
  <si>
    <t>56 - STETTLER SOUTH</t>
  </si>
  <si>
    <t>57 - STETTLER GRANDVIEW</t>
  </si>
  <si>
    <t>58 - STETTLER HWY 56 WEST</t>
  </si>
  <si>
    <t>59 - STETTLER SOUTHEAST</t>
  </si>
  <si>
    <t>60 - STETTLER COLD LAKE</t>
  </si>
  <si>
    <t>61 - STETTLER CENTRE</t>
  </si>
  <si>
    <t>62 - STETTLER NW</t>
  </si>
  <si>
    <t>63 - STETTLER HWY 12</t>
  </si>
  <si>
    <t>64 - STETTLER 50A AVE</t>
  </si>
  <si>
    <t>65 - STETTLER NW-CENTRE</t>
  </si>
  <si>
    <t>66 - STETTLER NE-CENTRE</t>
  </si>
  <si>
    <t>67 - STETTLER NE</t>
  </si>
  <si>
    <t>68 - SABINE</t>
  </si>
  <si>
    <t>69 - BOTHA</t>
  </si>
  <si>
    <t>70 - GADSBY</t>
  </si>
  <si>
    <t>71 - HALKIRK</t>
  </si>
  <si>
    <t>72 - RED WILLOW</t>
  </si>
  <si>
    <t>73 - DONALDA</t>
  </si>
  <si>
    <t>74 - BROWNFIELD</t>
  </si>
  <si>
    <t>75 - AMISK - CRAIGMILLAR</t>
  </si>
  <si>
    <t>76 - HUGHENDEN</t>
  </si>
  <si>
    <t>77 - CZAR &amp; RURAL</t>
  </si>
  <si>
    <t>78 - METISKOW</t>
  </si>
  <si>
    <t>79 - CADOGAN</t>
  </si>
  <si>
    <t>80 - HAYTER</t>
  </si>
  <si>
    <t>81 - PROVOST SOUTH WEST</t>
  </si>
  <si>
    <t>82 - PROVOST SOUTH EAST</t>
  </si>
  <si>
    <t>83 - PROVOST NORTH WEST</t>
  </si>
  <si>
    <t>84 - PROVOST NORTH EAST</t>
  </si>
  <si>
    <t>85 - GREENGLADE</t>
  </si>
  <si>
    <t>87 - MOBILE-CASTOR CORONATION</t>
  </si>
  <si>
    <t>88 - MOBILE-CONSORT</t>
  </si>
  <si>
    <t>89 - MOBILE-DRUMHELLER</t>
  </si>
  <si>
    <t>90 - MOBILE-HANNA</t>
  </si>
  <si>
    <t>91 - MOBILE-OYEN</t>
  </si>
  <si>
    <t>92 - MOBILE-PROVOST</t>
  </si>
  <si>
    <t>93 - MOBILE-STETTLER 1</t>
  </si>
  <si>
    <t>94 - MOBILE-STETTLER 2</t>
  </si>
  <si>
    <t>95 - ADVANCE-CORONATION</t>
  </si>
  <si>
    <t>96 - ADVANCE-DRUMHELLER</t>
  </si>
  <si>
    <t>97 - ADVANCE-HANNA</t>
  </si>
  <si>
    <t>98 - ADVANCE-OYEN</t>
  </si>
  <si>
    <t>99 - ADVANCE-STETTLER</t>
  </si>
  <si>
    <t>100 - ADVANCE-PROVOST</t>
  </si>
  <si>
    <t>BRIAN
DEHEER
GPA</t>
  </si>
  <si>
    <t>JEFF
FAFARD
AP</t>
  </si>
  <si>
    <t>LAILA
GOODRIDGE
UCP</t>
  </si>
  <si>
    <t>MARK
GRINDER
AIP</t>
  </si>
  <si>
    <t>JANE
STROUD
NDP</t>
  </si>
  <si>
    <t>1 - WARREN WAY</t>
  </si>
  <si>
    <t>2 - WILLIAMS DRIVE</t>
  </si>
  <si>
    <t>3 - WOOD BUFFALO WAY</t>
  </si>
  <si>
    <t>4 - TUNDRA DRIVE/STROUD BAY</t>
  </si>
  <si>
    <t>5 - WINDSOR DRIVE</t>
  </si>
  <si>
    <t>6 - WOLVERINE DRIVE</t>
  </si>
  <si>
    <t>7 - SIGNAL HILL PLACE</t>
  </si>
  <si>
    <t>8 - HILLCREST DRIVE</t>
  </si>
  <si>
    <t>9 - CEDARWOODS</t>
  </si>
  <si>
    <t>10 - SILVERSPRINGS DRIVE</t>
  </si>
  <si>
    <t>11 - SIFTON AVENUE</t>
  </si>
  <si>
    <t>12 - SITKA DRIVE</t>
  </si>
  <si>
    <t>13 - ROSS HAVEN DRIVE</t>
  </si>
  <si>
    <t>14 - RIVER PARK GLEN</t>
  </si>
  <si>
    <t>15 - CARRINGTON/MACDONALD AVE</t>
  </si>
  <si>
    <t>16 - HILL DRIVE</t>
  </si>
  <si>
    <t>17 - MANNING AVE/KEYANO HOUSING</t>
  </si>
  <si>
    <t>18 - NIXON ST/POND CRES</t>
  </si>
  <si>
    <t>19 - ALBERTA DRIVE</t>
  </si>
  <si>
    <t>20 - CENTENNIAL DRIVE</t>
  </si>
  <si>
    <t>21 - KING ST</t>
  </si>
  <si>
    <t>22 - PENHORWOOD ST</t>
  </si>
  <si>
    <t>23 - ATHABASCA AVENUE</t>
  </si>
  <si>
    <t>24 - RAVINE PARK</t>
  </si>
  <si>
    <t>25/26/27 - ABASAND DRIVE</t>
  </si>
  <si>
    <t>28 - GRAYLING TERRACE</t>
  </si>
  <si>
    <t>29 - BEAVERLODGE CLOSE</t>
  </si>
  <si>
    <t>30 - BEAVERGLEN CLOSE</t>
  </si>
  <si>
    <t>31 - BEACONHILL DRIVE</t>
  </si>
  <si>
    <t>32 - WATERWAYS / DRAPER</t>
  </si>
  <si>
    <t>33 - GRANDVIEW CRESCENT</t>
  </si>
  <si>
    <t>34 - GRENOBLE CRESCENT</t>
  </si>
  <si>
    <t>35 - GREY CRESCENT</t>
  </si>
  <si>
    <t>36 - GREENBRIAR BAY</t>
  </si>
  <si>
    <t>37 - PRAIRIE CREEK ESTATES</t>
  </si>
  <si>
    <t>38 - SAPRAE CREEK</t>
  </si>
  <si>
    <t>39 - ANZAC</t>
  </si>
  <si>
    <t>40 - JANVIER</t>
  </si>
  <si>
    <t>41 - CONKLIN</t>
  </si>
  <si>
    <t>42 - WANDERING RIVER</t>
  </si>
  <si>
    <t>43/44 - OWL RIVER/HEART LAKE FN</t>
  </si>
  <si>
    <t>45 - PLAMONDON RURAL N</t>
  </si>
  <si>
    <t>46 - PLAMONDON TOWN RURAL S</t>
  </si>
  <si>
    <t>47 - LAC LA BICHE TOWN S W</t>
  </si>
  <si>
    <t>48 - LAC LA BICHE TOWN S E</t>
  </si>
  <si>
    <t>49 - LAC LA BICHE TOWN N E</t>
  </si>
  <si>
    <t>50 - LAC LA BICHE TOWN N W</t>
  </si>
  <si>
    <t>51 - LAC LA BICHE MISSAWAWI</t>
  </si>
  <si>
    <t>52 - LAC LA BICHE RURAL W</t>
  </si>
  <si>
    <t>53 - LAC LA BICHE RURAL S</t>
  </si>
  <si>
    <t>54 - LAC LA BICHE RURAL E</t>
  </si>
  <si>
    <t>55 - RICH LAKE</t>
  </si>
  <si>
    <t>56 - BEAVER LAKE CREE NATION</t>
  </si>
  <si>
    <t>57 - CRAIGEND</t>
  </si>
  <si>
    <t>58 - HYLO</t>
  </si>
  <si>
    <t>59 - BUFFALO LAKE METIS SETTLEMENT</t>
  </si>
  <si>
    <t>60 - KIKINO METIS SETTLEMENT</t>
  </si>
  <si>
    <t>61 - WHITEFISH LAKE FIRST NATION #128</t>
  </si>
  <si>
    <t>62 - SPECIAL BALLOT</t>
  </si>
  <si>
    <t>63 - MOBILE-FORT MCMURRAY</t>
  </si>
  <si>
    <t>64 - MOBILE-LAC LA BICHE</t>
  </si>
  <si>
    <t>65 - ADVANCE-FRANKLIN AVENUE</t>
  </si>
  <si>
    <t>66 - ADVANCE-LAC LA BICHE</t>
  </si>
  <si>
    <t>67 - SMP-ED 60 NORTH</t>
  </si>
  <si>
    <t>68 - SMP-ED 60 SOUTH</t>
  </si>
  <si>
    <t>69 - SMP-WANDERING RIVER</t>
  </si>
  <si>
    <t>STEPHEN
DROVER
NDP</t>
  </si>
  <si>
    <t>MARCUS
ERLANDSON
AP</t>
  </si>
  <si>
    <t>MICHAEL KELLER
AIP</t>
  </si>
  <si>
    <t>TANY
YAO
UCP</t>
  </si>
  <si>
    <t>1 - FITZGERALD</t>
  </si>
  <si>
    <t>2 - FORT CHIPEWYAN</t>
  </si>
  <si>
    <t>3 - FORT MCKAY</t>
  </si>
  <si>
    <t>4/5 - MILDRED LAKE/HERITAGE</t>
  </si>
  <si>
    <t>6 - PROSPECT POINT</t>
  </si>
  <si>
    <t>7 - GRAVELSTONE</t>
  </si>
  <si>
    <t>8 - PLISKA</t>
  </si>
  <si>
    <t>9 - PARRY</t>
  </si>
  <si>
    <t>10 - POWDER</t>
  </si>
  <si>
    <t>11 - RAINBOW CREEK</t>
  </si>
  <si>
    <t>12 - ASH WAY</t>
  </si>
  <si>
    <t>13 - WALNUT</t>
  </si>
  <si>
    <t>14 - MITCHELL</t>
  </si>
  <si>
    <t>15 - CEDAR</t>
  </si>
  <si>
    <t>16 - FISHER</t>
  </si>
  <si>
    <t>17 - DOMINION</t>
  </si>
  <si>
    <t>18 - BEAR PAW</t>
  </si>
  <si>
    <t>19/20 - LAURIER/CARTIER</t>
  </si>
  <si>
    <t>21 - BEATON</t>
  </si>
  <si>
    <t>22 - LEITNER GATE</t>
  </si>
  <si>
    <t>23 - SANDPIPER</t>
  </si>
  <si>
    <t>24 - MERGANSER</t>
  </si>
  <si>
    <t>25 - SPARROW HAWK</t>
  </si>
  <si>
    <t>26 - WOODPECKER</t>
  </si>
  <si>
    <t>27 - LINDSTROM</t>
  </si>
  <si>
    <t>28 - BROOKS</t>
  </si>
  <si>
    <t>29 - BACON</t>
  </si>
  <si>
    <t>30 - BOISVERT</t>
  </si>
  <si>
    <t>31 - CARD</t>
  </si>
  <si>
    <t>32 - CREE ROAD</t>
  </si>
  <si>
    <t>33 - CARTERET</t>
  </si>
  <si>
    <t>34 - EGLERT</t>
  </si>
  <si>
    <t>35 - KENNEDY</t>
  </si>
  <si>
    <t>36 - MCLAREN</t>
  </si>
  <si>
    <t>37 - FULLERTON</t>
  </si>
  <si>
    <t>38 - CARDINAL</t>
  </si>
  <si>
    <t>39 - DEEP ROAD</t>
  </si>
  <si>
    <t>40 - WONDERLAND</t>
  </si>
  <si>
    <t>41 - TIMBERLINE</t>
  </si>
  <si>
    <t>42 - SPECIAL BALLOT</t>
  </si>
  <si>
    <t>43 - ADVANCE-MEADOW CREEK</t>
  </si>
  <si>
    <t>44 - SMP-FORT CHIPEWYAN</t>
  </si>
  <si>
    <t>45 - SMP-FORT FITZGERALD/FORT SMITH</t>
  </si>
  <si>
    <t>JACKIE
ARMSTRONG
HOMENIUK
UCP</t>
  </si>
  <si>
    <t>SHANE
LADOUCEUR
AIP</t>
  </si>
  <si>
    <t>JESSICA
LITTLEWOOD
NDP</t>
  </si>
  <si>
    <t>RONALD
MALOWANY
AAP</t>
  </si>
  <si>
    <t>MARVIN
OLSEN
AP</t>
  </si>
  <si>
    <t>MALCOLM
STINSON
FCP</t>
  </si>
  <si>
    <t>REBECCA
TROTTER
GPA</t>
  </si>
  <si>
    <t>1 - DERWENT</t>
  </si>
  <si>
    <t>2 - MYRNAM</t>
  </si>
  <si>
    <t>3 - MANNVILLE RURAL</t>
  </si>
  <si>
    <t>4 - MANNVILLE</t>
  </si>
  <si>
    <t>5 - MINBURN</t>
  </si>
  <si>
    <t>6 - INNISFREE</t>
  </si>
  <si>
    <t>7 - RANFURLY</t>
  </si>
  <si>
    <t>8 - TWO HILLS RURAL S</t>
  </si>
  <si>
    <t>9 - TWO HILLS</t>
  </si>
  <si>
    <t>10 - TWO HILLS 49 STREET E</t>
  </si>
  <si>
    <t>11 - TWO HILLS RURAL N</t>
  </si>
  <si>
    <t>12 - HAIRY HILL</t>
  </si>
  <si>
    <t>13 - LAVOY</t>
  </si>
  <si>
    <t>14 - VEGREVILLE RURAL S</t>
  </si>
  <si>
    <t>15 - VEGREVILLE SOCIAL CENTRE W</t>
  </si>
  <si>
    <t>16 - VEGREVILLE SOCIAL CENTRE S</t>
  </si>
  <si>
    <t>17 - VEGREVILLE SUNSHINE CLUB W</t>
  </si>
  <si>
    <t>18 - VEGREVILLE 60 STREET E</t>
  </si>
  <si>
    <t>19 - VEGREVILLE SOCIAL CENTRE N</t>
  </si>
  <si>
    <t>20 - VEGREVILLE 55 AVE S</t>
  </si>
  <si>
    <t>21 - VEGREVILLE 55 AVE N</t>
  </si>
  <si>
    <t>22 - VEGREVILLE 57 AVE N</t>
  </si>
  <si>
    <t>23 - VEGREVILLE HWY 857 E</t>
  </si>
  <si>
    <t>24 - VEGREVILLE ELKS HALL W</t>
  </si>
  <si>
    <t>25 - VEGREVILLE RURAL N</t>
  </si>
  <si>
    <t>26 - WILLINGDON</t>
  </si>
  <si>
    <t>27 - ANDREW</t>
  </si>
  <si>
    <t>28 - ANDREW RURAL</t>
  </si>
  <si>
    <t>29 - MUNDARE RURAL N</t>
  </si>
  <si>
    <t>30 - MUNDARE</t>
  </si>
  <si>
    <t>31 - MUNDARE RURAL S</t>
  </si>
  <si>
    <t>32 - ELK ISLAND E</t>
  </si>
  <si>
    <t>33 - CHIPMAN</t>
  </si>
  <si>
    <t>34 - LAMONT RURAL</t>
  </si>
  <si>
    <t>35 - LAMONT 48 STREET E</t>
  </si>
  <si>
    <t>36 - LAMONT CENTRAL</t>
  </si>
  <si>
    <t>37 - LAMONT W</t>
  </si>
  <si>
    <t>38 - SKARO</t>
  </si>
  <si>
    <t>39 - BRUDERHEIM RURAL</t>
  </si>
  <si>
    <t>40 - BRUDERHEIM HWY 45 W</t>
  </si>
  <si>
    <t>41 - BRUDERHEIM HWY 45 N</t>
  </si>
  <si>
    <t>42 - JOSEPHBURG SE</t>
  </si>
  <si>
    <t>43 - ELK ISLAND W</t>
  </si>
  <si>
    <t>44 - HWY 16 - RANGE ROAD 220 EAST</t>
  </si>
  <si>
    <t>45 - HWY 16 - RANGE ROAD 220 W</t>
  </si>
  <si>
    <t>46/77 - FT. SASK RURAL S/SOUTHFORT</t>
  </si>
  <si>
    <t>47 - FT. SASKATCHEWAN RURAL SE</t>
  </si>
  <si>
    <t>48 - JOSEPHBURG</t>
  </si>
  <si>
    <t>49 - FT. SASKATCHEWAN N</t>
  </si>
  <si>
    <t>50 - FT. SASKATCHEWAN DT W</t>
  </si>
  <si>
    <t>51 - FT. SASKATCHEWAN DT E</t>
  </si>
  <si>
    <t>52 - FT. SASKATCHEWAN ELKS PARK</t>
  </si>
  <si>
    <t>53 - JOHN PAUL II HIGH SCHOOL W</t>
  </si>
  <si>
    <t>54 - SHERRIDON</t>
  </si>
  <si>
    <t>55 - BRIDGEVIEW</t>
  </si>
  <si>
    <t>56 - RIVER WAY</t>
  </si>
  <si>
    <t>57 - HWY 15 S</t>
  </si>
  <si>
    <t>58 - 89 STREET E</t>
  </si>
  <si>
    <t>59 - ST. J XXIII SCHOOL W</t>
  </si>
  <si>
    <t>60 - PINEVIEW</t>
  </si>
  <si>
    <t>61 - STEELE PARK S</t>
  </si>
  <si>
    <t>62 - MOWAT SCHOOL W</t>
  </si>
  <si>
    <t>63 - JD MACLEAN PARK W</t>
  </si>
  <si>
    <t>64 - 84 STREET S</t>
  </si>
  <si>
    <t>65 - WESTWOOD</t>
  </si>
  <si>
    <t>66 - WEST PARK</t>
  </si>
  <si>
    <t>67 - VALE TERRACE N</t>
  </si>
  <si>
    <t>68 - ANDERSON PARK E</t>
  </si>
  <si>
    <t>69 - WOODSMERE CLOSE N</t>
  </si>
  <si>
    <t>70 - ACADIAN WYND E &amp; W</t>
  </si>
  <si>
    <t>71 - CARAGANA WAY</t>
  </si>
  <si>
    <t>72/73 - WOODBRIDGE LINK/
               NEVILLE PARRY PARK</t>
  </si>
  <si>
    <t>74 - WOODMERE CLOSE S</t>
  </si>
  <si>
    <t>75 - SOUTHBRIDGE BLVD. N</t>
  </si>
  <si>
    <t>76 - SOUTHFORT BLVD S</t>
  </si>
  <si>
    <t>78 - GALLOWY N</t>
  </si>
  <si>
    <t>79/80 - GREENFIELD/MEADOWVIEW</t>
  </si>
  <si>
    <t>81/84 - ALLARD WAY SW/SE</t>
  </si>
  <si>
    <t>82 - ALLARD WAY NW</t>
  </si>
  <si>
    <t>83 - ALLARD PARK</t>
  </si>
  <si>
    <t>85 - SIENNA BLVD N</t>
  </si>
  <si>
    <t>86/87 - SIENNA BLVD S/CANYON ROAD E</t>
  </si>
  <si>
    <t>89 - MOBILE-VEGREVILLE HOMESTEAD</t>
  </si>
  <si>
    <t>90 - MOBILE-VEGREVILLE</t>
  </si>
  <si>
    <t>91 - MOBILE-LAMONT</t>
  </si>
  <si>
    <t>92 - MOBILE-MUNDARE</t>
  </si>
  <si>
    <t>93 - MOBILE-TWO HILLS</t>
  </si>
  <si>
    <t>94 - MOBILE-FORT SASK RIVERCREST/
        DR. TURNER</t>
  </si>
  <si>
    <t>95 - MOBILE-FORT SASK SOUTHFORT/
        HOSPITAL</t>
  </si>
  <si>
    <t>96 - ADVANCE-FORT SASKATCHEWAN</t>
  </si>
  <si>
    <t>97 - ADVANCE-VEGREVILLE</t>
  </si>
  <si>
    <t>98 - SMP-LAMONT</t>
  </si>
  <si>
    <t>99 - SMP-TWO HILLS</t>
  </si>
  <si>
    <t>TRACY
ALLARD
UCP</t>
  </si>
  <si>
    <t>GRANT
BERG
AP</t>
  </si>
  <si>
    <t>BERNARD
HANCOCK
FCP</t>
  </si>
  <si>
    <t>RONY
RAJPUT
IND</t>
  </si>
  <si>
    <t>RAY
ROBERTSON
AIP</t>
  </si>
  <si>
    <t>TODD
RUSSELL
NDP</t>
  </si>
  <si>
    <t>1 - COUNTRY CLUB SOUTH</t>
  </si>
  <si>
    <t>2 - COUNTRY CLUB ESTATES</t>
  </si>
  <si>
    <t>3 - COUNTRY CLUB</t>
  </si>
  <si>
    <t>4 - COUNTRY CLUB WEST</t>
  </si>
  <si>
    <t>5 - SOUTH BEAR</t>
  </si>
  <si>
    <t>6 - O'BRIEN LAKE NORTH</t>
  </si>
  <si>
    <t>7 - O'BRIEN LAKE</t>
  </si>
  <si>
    <t>8 - CYPRESS WAY</t>
  </si>
  <si>
    <t>9 - SOUTH ESTATES</t>
  </si>
  <si>
    <t>10 - PINNACLE WEST</t>
  </si>
  <si>
    <t>11 - PINNACLE NORTH WEST</t>
  </si>
  <si>
    <t>12 - WESTPOINTE SOUTH</t>
  </si>
  <si>
    <t>13 - WESTPOINTE EAST</t>
  </si>
  <si>
    <t>14 - WESTPOINTE NORTH</t>
  </si>
  <si>
    <t>15 - WESTPOINTE WEST</t>
  </si>
  <si>
    <t>16 - PINNACLE EAST</t>
  </si>
  <si>
    <t>17 - PINNACLE CENTRAL</t>
  </si>
  <si>
    <t>18 - PINNACLE LAKE</t>
  </si>
  <si>
    <t>19 - KNOWLEDGE WAY</t>
  </si>
  <si>
    <t>20 - MISSION PARK</t>
  </si>
  <si>
    <t>21 - MISSION RIDGE</t>
  </si>
  <si>
    <t>22 - MISSION HEIGHTS</t>
  </si>
  <si>
    <t>23 - MISSION SCHOOLS</t>
  </si>
  <si>
    <t>24 - MISSION ESTATES</t>
  </si>
  <si>
    <t>25 - BEAR CREEK</t>
  </si>
  <si>
    <t>26 - PATTERSON PLACE</t>
  </si>
  <si>
    <t>27 - SOUTH PATTERSON PLACE</t>
  </si>
  <si>
    <t>28 - CORNERSTONE E</t>
  </si>
  <si>
    <t>29 - CORNERSTONE W</t>
  </si>
  <si>
    <t>30 - POPLAR SOUTH</t>
  </si>
  <si>
    <t>31 - POPLAR CENTRAL</t>
  </si>
  <si>
    <t>32 - POPLAR NORTH</t>
  </si>
  <si>
    <t>33 - DAVE BARR</t>
  </si>
  <si>
    <t>34 - PRAIRIE RD. WEST</t>
  </si>
  <si>
    <t>35 - SOUTHVIEW</t>
  </si>
  <si>
    <t>36 - PATTERSON WEST</t>
  </si>
  <si>
    <t>37 - RANCHLANDS</t>
  </si>
  <si>
    <t>38 - PATTERSON</t>
  </si>
  <si>
    <t>39 - HIGHLAND PARK</t>
  </si>
  <si>
    <t>40 - HIGHLAND SOUTH</t>
  </si>
  <si>
    <t>41 - PARKSIDE</t>
  </si>
  <si>
    <t>42 - HIGHLAND EAST</t>
  </si>
  <si>
    <t>43 - DOWNTOWN</t>
  </si>
  <si>
    <t>44 - RUTHERFORD</t>
  </si>
  <si>
    <t>45 - HIGHLAND CENTRAL</t>
  </si>
  <si>
    <t>46 - HIGHLAND WEST</t>
  </si>
  <si>
    <t>47 - SWANAVON</t>
  </si>
  <si>
    <t>48 - RICHMOND</t>
  </si>
  <si>
    <t>49 - ALTHEN CORNER</t>
  </si>
  <si>
    <t>50 - GATEWAY W</t>
  </si>
  <si>
    <t>51 - GATEWAY E</t>
  </si>
  <si>
    <t>52 - GATEWAY S</t>
  </si>
  <si>
    <t>53 - COLLEGE PARK</t>
  </si>
  <si>
    <t>54 - LEISURE CENTRE</t>
  </si>
  <si>
    <t>55 - AVONDALE</t>
  </si>
  <si>
    <t>56 - HARRY BALFOUR</t>
  </si>
  <si>
    <t>57 - SOUTH AVONDALE</t>
  </si>
  <si>
    <t>58 - BEAR CREEK E</t>
  </si>
  <si>
    <t>59 - MONTROSE/BEAR CREEK</t>
  </si>
  <si>
    <t>60 - AVONDALE/VLA</t>
  </si>
  <si>
    <t>61 - ST CLEMENTS</t>
  </si>
  <si>
    <t>62 - MOUNTVIEW/SUMMIT</t>
  </si>
  <si>
    <t>63 - HILLSIDE NE</t>
  </si>
  <si>
    <t>64 - MOUNTVIEW S</t>
  </si>
  <si>
    <t>65 - SUMMIT/CRYSTAL HTS NW</t>
  </si>
  <si>
    <t>66 - CRYSTAL ESTATES S</t>
  </si>
  <si>
    <t>67 - CRYSTAL LAKE ESTATES</t>
  </si>
  <si>
    <t>68 - CRYSTAL LAKE</t>
  </si>
  <si>
    <t>69 - CRYSTAL RIDGE</t>
  </si>
  <si>
    <t>70 - CRYSTAL VILLAGE S</t>
  </si>
  <si>
    <t>71 - CRYSTAL VILLAGE N</t>
  </si>
  <si>
    <t>72 - NORTHGATE</t>
  </si>
  <si>
    <t>73 - NORTHGATE S</t>
  </si>
  <si>
    <t>74 - ROYAL OAKS NE</t>
  </si>
  <si>
    <t>75 - ROYAL OAKS S</t>
  </si>
  <si>
    <t>76 - ROYAL OAKS CENTRAL</t>
  </si>
  <si>
    <t>77 - ROYAL OAKS N</t>
  </si>
  <si>
    <t>78 - SCENIC RIDGE</t>
  </si>
  <si>
    <t>79 - LAKELAND</t>
  </si>
  <si>
    <t>80 - LAKE SHORE</t>
  </si>
  <si>
    <t>81 - LAKELAND NE</t>
  </si>
  <si>
    <t>82 - CRYSTAL ESTATES N</t>
  </si>
  <si>
    <t>84 - MOBILE-1</t>
  </si>
  <si>
    <t>85 - MOBILE-2</t>
  </si>
  <si>
    <t>86 - ADVANCE-RETURNING OFFICE</t>
  </si>
  <si>
    <t>87 - ADVANCE-GPRC</t>
  </si>
  <si>
    <t>TERRY
DUECK
IND</t>
  </si>
  <si>
    <t>SHANNON
DUNFIELD
NDP</t>
  </si>
  <si>
    <t>JASON
JONES
AP</t>
  </si>
  <si>
    <t>TRAVIS
TOEWS
UCP</t>
  </si>
  <si>
    <t>1 - DEMMIT/LYMBURN</t>
  </si>
  <si>
    <t>2 - VALHALLA</t>
  </si>
  <si>
    <t>3 - LA GLACE</t>
  </si>
  <si>
    <t>4 - SEXSMITH RURAL NW</t>
  </si>
  <si>
    <t>5 - SEXSMITH RURAL NE</t>
  </si>
  <si>
    <t>6 - TEEPEE CREEK</t>
  </si>
  <si>
    <t>7 - BAD HEART</t>
  </si>
  <si>
    <t>8 - SEXSMITH RURAL SOUTH</t>
  </si>
  <si>
    <t>9 - TOWN OF SEXSMITH EAST</t>
  </si>
  <si>
    <t>10 - TOWN OF SEXSMITH NW</t>
  </si>
  <si>
    <t>11 - TOWN OF SEXSMITH NORTH</t>
  </si>
  <si>
    <t>12 - TOWN OF SEXSMITH NE</t>
  </si>
  <si>
    <t>13 - NORTH BEAR</t>
  </si>
  <si>
    <t>14 - HYTHE EAST</t>
  </si>
  <si>
    <t>15 - HYTHE WEST</t>
  </si>
  <si>
    <t>16 - HORSE LAKE IR NO 152B</t>
  </si>
  <si>
    <t>17 - GOODFARE</t>
  </si>
  <si>
    <t>18 - BEAVERLODGE WEST</t>
  </si>
  <si>
    <t>19 - 10TH STREET NORTH</t>
  </si>
  <si>
    <t>20 - BEAVERLODGE EAST</t>
  </si>
  <si>
    <t>21 - BEAVERLODGE SOUTH</t>
  </si>
  <si>
    <t>22 - SASKATOON MOUNTAIN WEST</t>
  </si>
  <si>
    <t>23 - SASKATOON MOUNTAIN EAST</t>
  </si>
  <si>
    <t>24 - SASKATOON LAKE</t>
  </si>
  <si>
    <t>25 - LAKEVIEW</t>
  </si>
  <si>
    <t>26 - ATHEN CORNER NORTH</t>
  </si>
  <si>
    <t>27 - ATHEN CORNER SOUTH</t>
  </si>
  <si>
    <t>28 - CLAIRMONT SOUTH</t>
  </si>
  <si>
    <t>29 - CLAIRMONT WEST</t>
  </si>
  <si>
    <t>30 - CLAIRMONT NORTH</t>
  </si>
  <si>
    <t>31 - CLAIRMONT</t>
  </si>
  <si>
    <t>32 - CLAIRMONT CENTRAL</t>
  </si>
  <si>
    <t>33 - CLAIRMONT RURAL</t>
  </si>
  <si>
    <t>34 - BEZANSON</t>
  </si>
  <si>
    <t>35 - CRYSTAL CREEK</t>
  </si>
  <si>
    <t>36 - CRYSTAL ESTATES</t>
  </si>
  <si>
    <t>37 - SUMMIT/CRYSTAL HTS NW</t>
  </si>
  <si>
    <t>38 - CRYSTAL HEIGHTS N</t>
  </si>
  <si>
    <t>39 - TRUMPETER VILLAGE</t>
  </si>
  <si>
    <t>40 - CRYSTAL HEIGHTS</t>
  </si>
  <si>
    <t>41 - CRYSTAL HEIGHTS S</t>
  </si>
  <si>
    <t>42 - CRYSTAL HEIGHTS W</t>
  </si>
  <si>
    <t>43 - HILLSIDE NE</t>
  </si>
  <si>
    <t>44 - HILLSIDE N</t>
  </si>
  <si>
    <t>45 - HILLCREST</t>
  </si>
  <si>
    <t>46 - HILLSIDE S</t>
  </si>
  <si>
    <t>47 - HILLSIDE SE</t>
  </si>
  <si>
    <t>48 - IVY LAKE ESTATES</t>
  </si>
  <si>
    <t>49 - CRYSTAL LANDING</t>
  </si>
  <si>
    <t>50 - COBBLESTONE PLAZA</t>
  </si>
  <si>
    <t>51 - COBBLESTONE</t>
  </si>
  <si>
    <t>52 - SMITH-MORGAN</t>
  </si>
  <si>
    <t>53 - EASTSIDE</t>
  </si>
  <si>
    <t>54 - CREEKSIDE</t>
  </si>
  <si>
    <t>55 - RIVERSTONE</t>
  </si>
  <si>
    <t>56 - COUNTRYSIDE NORTH</t>
  </si>
  <si>
    <t>57 - COUNTRYSIDE</t>
  </si>
  <si>
    <t>58 - SIGNATURE FALLS</t>
  </si>
  <si>
    <t>59 - COUNTRYSIDE SOUTH</t>
  </si>
  <si>
    <t>60 - SUMMERSIDE</t>
  </si>
  <si>
    <t>61 - SUMMERSIDE SOUTH</t>
  </si>
  <si>
    <t>62 - CARRIAGE LANE NORTH</t>
  </si>
  <si>
    <t>63 - CARRIAGE LANE SOUTH</t>
  </si>
  <si>
    <t>64 - WOOD LAKE</t>
  </si>
  <si>
    <t>65 - FIVE MILE</t>
  </si>
  <si>
    <t>66 - PINE RIDGE</t>
  </si>
  <si>
    <t>67 - NORTH WEDGEWOOD</t>
  </si>
  <si>
    <t>68 - SOUTH WEDGEWOOD</t>
  </si>
  <si>
    <t>69 - SOUTH ESTATES NORTH</t>
  </si>
  <si>
    <t>70 - SOUTH ESTATES SOUTH</t>
  </si>
  <si>
    <t>71 - SILVERPOINT</t>
  </si>
  <si>
    <t>72 - DIMSDALE NORTH</t>
  </si>
  <si>
    <t>73 - DIMSDALE SOUTH</t>
  </si>
  <si>
    <t>74 - EAST WEMBLEY</t>
  </si>
  <si>
    <t>75 - WEST WEMBLEY</t>
  </si>
  <si>
    <t>76 - HUALLEN</t>
  </si>
  <si>
    <t>77 - HALCOURT</t>
  </si>
  <si>
    <t>78 - RIO GRANDE</t>
  </si>
  <si>
    <t>79 - ELMWORTH</t>
  </si>
  <si>
    <t>80 - TWO LAKES</t>
  </si>
  <si>
    <t>81 - GROVEDALE/MUSREAU</t>
  </si>
  <si>
    <t>82 - SPECIAL BALLOT</t>
  </si>
  <si>
    <t>83 - MOBILE-POLL #1</t>
  </si>
  <si>
    <t>84 - MOBILE-POLL #2</t>
  </si>
  <si>
    <t>85 - MOBILE-POLL #3</t>
  </si>
  <si>
    <t>86 - MOBILE-POLL #4</t>
  </si>
  <si>
    <t>88 - ADVANCE-CLAIRMONT SENIORS</t>
  </si>
  <si>
    <t>89 - ADVANCE-ARMY NAVY COMM CTR</t>
  </si>
  <si>
    <t>90 - SMP-GROVEDALE SPECIAL MOBILE</t>
  </si>
  <si>
    <t>91 - SMP-DEMMITT SPECIAL MOBILE</t>
  </si>
  <si>
    <t>DAN
IRVING
AIP</t>
  </si>
  <si>
    <t>RON
KERR
AP</t>
  </si>
  <si>
    <t>ERIK
OVERLAND
NDP</t>
  </si>
  <si>
    <t>R.J.
SIGURDSON
UCP</t>
  </si>
  <si>
    <t>1 - SPRUCE MEADOWS</t>
  </si>
  <si>
    <t>2 - HERITAGE POINTE W</t>
  </si>
  <si>
    <t>3 - HERITAGE POINTE E</t>
  </si>
  <si>
    <t>4 - HERITAGE POINTE DEERFOOT</t>
  </si>
  <si>
    <t>5/6 - ARTISA/BOW RIVER N</t>
  </si>
  <si>
    <t>7 - HIGHWAY 2 N</t>
  </si>
  <si>
    <t>8/9 - NORRIS COULEE/HIGHWAY 2 S</t>
  </si>
  <si>
    <t>10 - HIGHWAY 552 S</t>
  </si>
  <si>
    <t>11 - HIGHWAY 552 N</t>
  </si>
  <si>
    <t>12 - COTTONWOOD</t>
  </si>
  <si>
    <t>13 - DAVISBURG</t>
  </si>
  <si>
    <t>14 - GLADYS S</t>
  </si>
  <si>
    <t>15 - OKOTOKS E</t>
  </si>
  <si>
    <t>16 - HIGHWAY 7 S</t>
  </si>
  <si>
    <t>17 - BLACK DIAMOND E</t>
  </si>
  <si>
    <t>18 - BLACK DIAMOND NE</t>
  </si>
  <si>
    <t>19 - BLACK DIAMOND NW</t>
  </si>
  <si>
    <t>20 - BLACK DIAMOND CENTRAL</t>
  </si>
  <si>
    <t>21 - BLACK DIAMOND S</t>
  </si>
  <si>
    <t>22 - TURNER VALLEY E</t>
  </si>
  <si>
    <t>23 - TURNER VALLEY S</t>
  </si>
  <si>
    <t>24 - TURNER VALLEY CENTRAL</t>
  </si>
  <si>
    <t>25 - TURNER VALLEY N</t>
  </si>
  <si>
    <t>26 - TURNER VALLEY W</t>
  </si>
  <si>
    <t>27 - MILLARVILLE SW</t>
  </si>
  <si>
    <t>28 - MILLARVILLE E</t>
  </si>
  <si>
    <t>29 - LLYOD LAKE</t>
  </si>
  <si>
    <t>30 - DEWINTON W</t>
  </si>
  <si>
    <t>31 - HIGHWAY 549</t>
  </si>
  <si>
    <t>32 - BIG ROCK</t>
  </si>
  <si>
    <t>33 - D'ARCY/SANDSTONE</t>
  </si>
  <si>
    <t>34 - WEDDERBURN</t>
  </si>
  <si>
    <t>35 - SUNTREE</t>
  </si>
  <si>
    <t>36 - WALDRON</t>
  </si>
  <si>
    <t>37 - CRYSTAL SHORES LAKE</t>
  </si>
  <si>
    <t>38 - CRYSTAL SHORES HEIGHTS</t>
  </si>
  <si>
    <t>39 - MESA</t>
  </si>
  <si>
    <t>40 - CRYSTAL WAY</t>
  </si>
  <si>
    <t>41 - CRYSTAL GREEN</t>
  </si>
  <si>
    <t>42 - AIR RANCH</t>
  </si>
  <si>
    <t>43 - DRAKE PARK</t>
  </si>
  <si>
    <t>44 - DRAKE DRIVE</t>
  </si>
  <si>
    <t>45 - DRAKE VIEW</t>
  </si>
  <si>
    <t>46 - CRYSTAL RIDGE</t>
  </si>
  <si>
    <t>47 - DR MORRIS GIBSON</t>
  </si>
  <si>
    <t>48 - DOWNEY</t>
  </si>
  <si>
    <t>49 - LOCK</t>
  </si>
  <si>
    <t>50 - VETERANS WAY</t>
  </si>
  <si>
    <t>51 - MOUNTAIN VIEW</t>
  </si>
  <si>
    <t>52 - SHEEP RIVER NW</t>
  </si>
  <si>
    <t>53 - SHEEP RIVER SW</t>
  </si>
  <si>
    <t>54 - SHEEP RIVER SE</t>
  </si>
  <si>
    <t>55 - HUNTER GLEN</t>
  </si>
  <si>
    <t>56 - WOODHAVEN</t>
  </si>
  <si>
    <t>57 - SOUTH RAILWAY</t>
  </si>
  <si>
    <t>58 - STOCKTON</t>
  </si>
  <si>
    <t>59 - WESTRIDGE</t>
  </si>
  <si>
    <t>60 - WESTMOUNT</t>
  </si>
  <si>
    <t>61 - WESTLAND</t>
  </si>
  <si>
    <t>62 - CIMARRON CENTENNIAL</t>
  </si>
  <si>
    <t>63 - CIMARRON WAY</t>
  </si>
  <si>
    <t>64 - CIMARRON ESTATES</t>
  </si>
  <si>
    <t>65 - CIMARRON JP II</t>
  </si>
  <si>
    <t>66 - CIMARRON MEADOWS</t>
  </si>
  <si>
    <t>67 - WEST-TUCKER</t>
  </si>
  <si>
    <t>68 - CIMARRON GROVE</t>
  </si>
  <si>
    <t>69 - CIMARRON CIRCLE</t>
  </si>
  <si>
    <t>70 - CIMARRON VISTA</t>
  </si>
  <si>
    <t>71 - CIMARRON SPRINGS</t>
  </si>
  <si>
    <t>73 - MOBILE-SANDSTONE LODGE</t>
  </si>
  <si>
    <t>74 - MOBILE-TUDOR MANOR</t>
  </si>
  <si>
    <t>75 - MOBILE-HIGH COUNTRY LODGE</t>
  </si>
  <si>
    <t>76 - MOBILE-RISING SUN/OILFIELDS HOSPITAL</t>
  </si>
  <si>
    <t>78 - ADVANCE-TURNER VALLEY LEGION</t>
  </si>
  <si>
    <t>DEVIN
DREESHEN
UCP</t>
  </si>
  <si>
    <t>DANIELLE
KLOOSTER
AP</t>
  </si>
  <si>
    <t>CHAD
MILLER
FCP</t>
  </si>
  <si>
    <t>ROBYN
O'BRIEN
NDP</t>
  </si>
  <si>
    <t>LAUREN
THORSTEINSON
REF</t>
  </si>
  <si>
    <t>BRIAN
 VANDERKLEY
AAP</t>
  </si>
  <si>
    <t>ED
WYCHOPEN
IND</t>
  </si>
  <si>
    <t>1 - GARRINGTON WEST</t>
  </si>
  <si>
    <t>2 - BOWDEN RURAL</t>
  </si>
  <si>
    <t>3 - BOWDEN TOWN NORTH</t>
  </si>
  <si>
    <t>4 - BOWDEN CENTRAL</t>
  </si>
  <si>
    <t>5/6 - BOWDEN RURAL S/NISBET</t>
  </si>
  <si>
    <t>7 - MOUNT PLEASANT</t>
  </si>
  <si>
    <t>8 - ABERDEEN</t>
  </si>
  <si>
    <t>9 - COUNTRY MANOR</t>
  </si>
  <si>
    <t>10 - WOODLAND</t>
  </si>
  <si>
    <t>11 - RASPBERRY PARK</t>
  </si>
  <si>
    <t>12 - AUTUMN GLEN</t>
  </si>
  <si>
    <t>13 - WILD MILE</t>
  </si>
  <si>
    <t>14 -  EAST SIDE ESTATES</t>
  </si>
  <si>
    <t>15 - PYTHIAN PARK</t>
  </si>
  <si>
    <t>16 - JOHN WILSON</t>
  </si>
  <si>
    <t>17 - WHITE ROCK</t>
  </si>
  <si>
    <t>18 - WEST PARK</t>
  </si>
  <si>
    <t>19 - NAPOLEAN LAKE</t>
  </si>
  <si>
    <t>20 - ASPEN UPLANDS / MADISON PARK</t>
  </si>
  <si>
    <t>21 - DODDS LAKE</t>
  </si>
  <si>
    <t>22 - HAZELWOOD</t>
  </si>
  <si>
    <t>23 - INNISFAIL RURAL</t>
  </si>
  <si>
    <t>24 - LITTLE RED DEER</t>
  </si>
  <si>
    <t>25 - DICKSON / SPRUCE VIEW</t>
  </si>
  <si>
    <t>26 - MARKERVILLE</t>
  </si>
  <si>
    <t>27 - BIG BEND</t>
  </si>
  <si>
    <t>28/34 - PENHOLD S RURAL/HORN HILL</t>
  </si>
  <si>
    <t>29 - WINDSOR</t>
  </si>
  <si>
    <t xml:space="preserve">30 - PENHOLD TOWN SOUTH </t>
  </si>
  <si>
    <t>31 - HAYTER / NEWTON / DUNDEE</t>
  </si>
  <si>
    <t>32 - HEARTLAND</t>
  </si>
  <si>
    <t>33 - HENDERSON / HAWKRIDGE</t>
  </si>
  <si>
    <t>35 - PINE LAKE</t>
  </si>
  <si>
    <t>36 - ELNORA</t>
  </si>
  <si>
    <t>37 - LOUSANA</t>
  </si>
  <si>
    <t>38 - DELBURNE EAST</t>
  </si>
  <si>
    <t>39 - DELBURNE TOWN WEST</t>
  </si>
  <si>
    <t>40 - CUMBERLAND</t>
  </si>
  <si>
    <t>41 - BELLGROVE</t>
  </si>
  <si>
    <t>42* - SPRINGVALE</t>
  </si>
  <si>
    <t>43 - WASKASOO ESTATES</t>
  </si>
  <si>
    <t>44 - WASKASOO MEADOWS</t>
  </si>
  <si>
    <t>45 - SPRINGBROOK RURAL</t>
  </si>
  <si>
    <t>46/47 - SPRINGBROOK E/CTR</t>
  </si>
  <si>
    <t>48 - SPRINGBROOK WEST</t>
  </si>
  <si>
    <t>49 - SHADY NOOK</t>
  </si>
  <si>
    <t>50 - BURNT LAKE TRAIL</t>
  </si>
  <si>
    <t>51 - POPLAR RIDGE SOUTH</t>
  </si>
  <si>
    <t>52 - POPLAR RIDGE NORTH</t>
  </si>
  <si>
    <t>53 - SYLVAN LAKE RURAL</t>
  </si>
  <si>
    <t>54/55 - BEACON HILL E/W</t>
  </si>
  <si>
    <t>56 - LINCOLN</t>
  </si>
  <si>
    <t>57 - WEST LAKEWOOD BOULAVARD</t>
  </si>
  <si>
    <t xml:space="preserve">58 - FIRDALE </t>
  </si>
  <si>
    <t>59 - FALCON RIDGE / LODGE PLACE</t>
  </si>
  <si>
    <t>60 - THE HILL</t>
  </si>
  <si>
    <t>61 - PERRY DRIVE</t>
  </si>
  <si>
    <t>62 - RYDERS RIDGE SOUTH</t>
  </si>
  <si>
    <t>63 - REGATTA WAY EAST</t>
  </si>
  <si>
    <t>64 - HERDER DRIVE EAST</t>
  </si>
  <si>
    <t>65 - 46TH AVE</t>
  </si>
  <si>
    <t>66 - HJ CODY</t>
  </si>
  <si>
    <t>67 - FERN GLADE</t>
  </si>
  <si>
    <t>68 - 47TH AVE NORTH</t>
  </si>
  <si>
    <t>69 - WATERMARK</t>
  </si>
  <si>
    <t>70 - HARPER DRIVE</t>
  </si>
  <si>
    <t>71 - HINSHAW DRIVE NORTH</t>
  </si>
  <si>
    <t>72 - LAKE SHORE EAST CENTRAL</t>
  </si>
  <si>
    <t>73 - 48TH AVE NORTH</t>
  </si>
  <si>
    <t>74 - LAKE SHORE WEST</t>
  </si>
  <si>
    <t>75 - WILDROSE SOUTH</t>
  </si>
  <si>
    <t>76 - MARINA BAY / WILLOW WEST</t>
  </si>
  <si>
    <t>77/78 - NORGLENWOLD/
               W SYLVAN LAKE RURAL</t>
  </si>
  <si>
    <t>79 - JARVIS BAY</t>
  </si>
  <si>
    <t>80 - BRIGGS</t>
  </si>
  <si>
    <t>81 - LINN VALLEY / BLINDMAN</t>
  </si>
  <si>
    <t>82 - CANYON HEIGHTS</t>
  </si>
  <si>
    <t>83 - VALLEY CENTRE</t>
  </si>
  <si>
    <t>85 - MOBILE-INNISFAIL</t>
  </si>
  <si>
    <t>86 - MOBILE-SYLVAN LAKE/INNISFAIL</t>
  </si>
  <si>
    <t>88 - ADVANCE-SYLVAN</t>
  </si>
  <si>
    <t>89 - SMP-DELBURNE/PENHOLD</t>
  </si>
  <si>
    <t>* Amended from Statement of Official Resuts to reflect reported Vote Counts.</t>
  </si>
  <si>
    <t>ONEIL
CARLIER
NDP</t>
  </si>
  <si>
    <t>SHANE
GETSON
UCP</t>
  </si>
  <si>
    <t>DARIEN
MASSE
AAP</t>
  </si>
  <si>
    <t>DONALD
WALTER
MCCARGAR
AP</t>
  </si>
  <si>
    <t>GORDON W.
MCMILLAN
AIP</t>
  </si>
  <si>
    <t>1 - GREEN COURT-ANSELMO</t>
  </si>
  <si>
    <t>2 - MAYERTHORPE/ROCHFORT</t>
  </si>
  <si>
    <t>3 - MAYERTHORPE W</t>
  </si>
  <si>
    <t>4 - MAYERTHORPE NE</t>
  </si>
  <si>
    <t>5 - MAYERTHORPE SE</t>
  </si>
  <si>
    <t>6 - MAYERTHORPE/PADDLE</t>
  </si>
  <si>
    <t>7 - EVANSBURG</t>
  </si>
  <si>
    <t>8 - EVANSBURG/PARK COURT</t>
  </si>
  <si>
    <t>9 - SANGUDO/PEAVINE</t>
  </si>
  <si>
    <t>10 - SANGUDO/ROMEO LAKE</t>
  </si>
  <si>
    <t>11 - ENTWISTLE/MAGNOLIA</t>
  </si>
  <si>
    <t>12 - SEBA BEACH/HOREN</t>
  </si>
  <si>
    <t>13 - FALLIS</t>
  </si>
  <si>
    <t>14 - LAKE ISLE</t>
  </si>
  <si>
    <t>15 - CHERHILL</t>
  </si>
  <si>
    <t>16 - GLENEVIS</t>
  </si>
  <si>
    <t>17 - ALEXIS NO. 133</t>
  </si>
  <si>
    <t>18 - DARWELL/LANGFORD PARK</t>
  </si>
  <si>
    <t>19 - JACK PINE</t>
  </si>
  <si>
    <t>20 - WABAMUN</t>
  </si>
  <si>
    <t>21/24 - WABAMUN NO. 133A/DUFFIELD</t>
  </si>
  <si>
    <t>22 - JACKFISH LAKE/MEWASSIN</t>
  </si>
  <si>
    <t>23 - CARVEL SOUTH</t>
  </si>
  <si>
    <t>25 - CARVEL</t>
  </si>
  <si>
    <t>26 - SMITHFIELD</t>
  </si>
  <si>
    <t>27 - WESTLAND</t>
  </si>
  <si>
    <t>28 - VAL QUENTIN</t>
  </si>
  <si>
    <t>29 - RURAL SOUTH ALBERTA BEACH</t>
  </si>
  <si>
    <t>30 - ALBERTA BEACH</t>
  </si>
  <si>
    <t>31 - GUNN</t>
  </si>
  <si>
    <t>32 - ROSS HAVEN/GUNN</t>
  </si>
  <si>
    <t>33 - RICH VALLEY</t>
  </si>
  <si>
    <t>34 - NAKAMUN/SANDY BEACH</t>
  </si>
  <si>
    <t>35 - ONOWAY RURAL N</t>
  </si>
  <si>
    <t>36 - ONOWAY</t>
  </si>
  <si>
    <t>37 - SANDY LAKE</t>
  </si>
  <si>
    <t>38 - BILBY</t>
  </si>
  <si>
    <t>39 - ONOWAY RURAL S</t>
  </si>
  <si>
    <t>40 - HEATHER DOWN</t>
  </si>
  <si>
    <t>41 - MESO</t>
  </si>
  <si>
    <t>42 - LAKEWOOD/MANLY</t>
  </si>
  <si>
    <t>43 - BLUEBERRY WEST/LAKE EDEN</t>
  </si>
  <si>
    <t>44 - BLUEBERRY</t>
  </si>
  <si>
    <t>45 - BEACH CORNER N</t>
  </si>
  <si>
    <t>46 - HUBBLES LAKE N</t>
  </si>
  <si>
    <t>47 - WESTBROOK</t>
  </si>
  <si>
    <t>48 - PARKVIEW</t>
  </si>
  <si>
    <t>49 - CHICKAKOO</t>
  </si>
  <si>
    <t>50 - CAMERON LAKE</t>
  </si>
  <si>
    <t>51 - BELL LAKE</t>
  </si>
  <si>
    <t>52 - CALAHOO S</t>
  </si>
  <si>
    <t>53 - CALAHOO N</t>
  </si>
  <si>
    <t>54 - ALEXANDER NO. 134</t>
  </si>
  <si>
    <t>55 - ALCOMDALE</t>
  </si>
  <si>
    <t>56 - BUSBY</t>
  </si>
  <si>
    <t>57 - LEGAL RURAL WEST</t>
  </si>
  <si>
    <t>58 - RURAL MORINVILLE WEST</t>
  </si>
  <si>
    <t>59 - RIVIERE QUI BARRE</t>
  </si>
  <si>
    <t>60 - VOLMER</t>
  </si>
  <si>
    <t>61 - BIG LAKE N</t>
  </si>
  <si>
    <t>62 - HELENSLEA-LAKESHORE</t>
  </si>
  <si>
    <t>63 - NORTHVIEW</t>
  </si>
  <si>
    <t>64 - ATIM LAKE</t>
  </si>
  <si>
    <t>65 - PARKLAND VILLAGE SW</t>
  </si>
  <si>
    <t>66 - PARKLAND VILLAGE NW</t>
  </si>
  <si>
    <t>67 - PARKLAND VILLAGE E</t>
  </si>
  <si>
    <t>68 - CENTURY</t>
  </si>
  <si>
    <t>69 - VILLENEUVE</t>
  </si>
  <si>
    <t>70 - ERIN ESTATES</t>
  </si>
  <si>
    <t>71 - MUIR LAKE</t>
  </si>
  <si>
    <t>72 - SPRUCE GROVE NORTH</t>
  </si>
  <si>
    <t>74 - MOBILE-EVANSBURG/MAYERTHORPE</t>
  </si>
  <si>
    <t>75 - MOBILE-VILLENEUVE/ONOWAY</t>
  </si>
  <si>
    <t>76 - MOBILE-MAYERTHORPE</t>
  </si>
  <si>
    <t>78 - ADVANCE-PARKLAND VILLAGE COMM</t>
  </si>
  <si>
    <t>79 - SMP-MAYERTHORPE/EVANSBURG</t>
  </si>
  <si>
    <t>MYLES
CHYKERDA
AP</t>
  </si>
  <si>
    <t>DOUG
HART
NDP</t>
  </si>
  <si>
    <t>RON
ORR
UCP</t>
  </si>
  <si>
    <t>KEITH
PARRILL
FCP</t>
  </si>
  <si>
    <t>TESSA
SZWAGIERCZAK
AIP</t>
  </si>
  <si>
    <t>SHAWN
TYLKE
AAP</t>
  </si>
  <si>
    <t>1 - SYLVAN HEIGHTS</t>
  </si>
  <si>
    <t>2 - FERTILE FOREST</t>
  </si>
  <si>
    <t>3 - NORTH RURAL PONOKA</t>
  </si>
  <si>
    <t xml:space="preserve">4 - MECCA GLEN </t>
  </si>
  <si>
    <t>5 - ROSEBRIER</t>
  </si>
  <si>
    <t>6 - MAGEE LAKE</t>
  </si>
  <si>
    <t>7 - LUCAS HEIGHTS NORTH</t>
  </si>
  <si>
    <t>8 - LUCAS HEIGHTS</t>
  </si>
  <si>
    <t>9 - NORTHERN PARKS</t>
  </si>
  <si>
    <t>10 - NORTH PONOKA</t>
  </si>
  <si>
    <t>11 - RIVER VALLEY</t>
  </si>
  <si>
    <t>12 - PONOKA CENTRAL</t>
  </si>
  <si>
    <t>13 - LUCAS HEIGHTS SOUTH</t>
  </si>
  <si>
    <t>14 - WEST PONOKA</t>
  </si>
  <si>
    <t>15 - DOWNTOWN PONOKA</t>
  </si>
  <si>
    <t>16 - RIVER PARKS</t>
  </si>
  <si>
    <t>17 - PONOKA SE</t>
  </si>
  <si>
    <t>18 - PONOKA SOUTH</t>
  </si>
  <si>
    <t>19 - MORNINGSIDE MEADOWS</t>
  </si>
  <si>
    <t>20 - IOWALTA</t>
  </si>
  <si>
    <t>21 - CRESTOMERE</t>
  </si>
  <si>
    <t>22 - FAIRVIEW</t>
  </si>
  <si>
    <t>23 - MILTON ROAD</t>
  </si>
  <si>
    <t>24 - CLIVE RURAL</t>
  </si>
  <si>
    <t>25 - CLIVE TOWN</t>
  </si>
  <si>
    <t>26 - MIRROR RURAL</t>
  </si>
  <si>
    <t>27 - MIRROR TOWN</t>
  </si>
  <si>
    <t>28 - ALIX RURAL</t>
  </si>
  <si>
    <t>29 - ALIX TOWN</t>
  </si>
  <si>
    <t>30 - HAYNES</t>
  </si>
  <si>
    <t>31 - JOFFRE</t>
  </si>
  <si>
    <t>32 - EAST RURAL LACOMBE</t>
  </si>
  <si>
    <t>33 - HENNERS</t>
  </si>
  <si>
    <t>34 - COLLEGE HEIGHTS</t>
  </si>
  <si>
    <t>35 - TERRACE HEIGHTS</t>
  </si>
  <si>
    <t>36 - HEARTHSTONE</t>
  </si>
  <si>
    <t>37 - ENGLISH ESTATES</t>
  </si>
  <si>
    <t>38 - REGENT LINCOLN</t>
  </si>
  <si>
    <t>39 - EBONY STREET</t>
  </si>
  <si>
    <t>40 - ELIZABETH PARK</t>
  </si>
  <si>
    <t>41 - WOODLANDS</t>
  </si>
  <si>
    <t>42 - CRANNA LAKE</t>
  </si>
  <si>
    <t>43 - UPPER GARDEN</t>
  </si>
  <si>
    <t>44 - NORTHSTAR</t>
  </si>
  <si>
    <t>45 - LACOMBE WEST CENTRAL</t>
  </si>
  <si>
    <t>46 - WEST FIFTY FIFTH</t>
  </si>
  <si>
    <t>47 - C AND E TRAIL</t>
  </si>
  <si>
    <t>48 - RESEARCH STATION</t>
  </si>
  <si>
    <t>49 - HIGHWAY 2A</t>
  </si>
  <si>
    <t>50 - CENTRAL LACOMBE</t>
  </si>
  <si>
    <t>51 - BRUNS HERITAGE PARK</t>
  </si>
  <si>
    <t>52 - EASTSIDE LACOMBE</t>
  </si>
  <si>
    <t>53 - IRON WOLF</t>
  </si>
  <si>
    <t>54 - MACKENZIE</t>
  </si>
  <si>
    <t>55 - WEST RURAL LACOMBE</t>
  </si>
  <si>
    <t>56 - GULL LAKE</t>
  </si>
  <si>
    <t>57 - RURAL BLACKFALDS</t>
  </si>
  <si>
    <t>58 - LANDSDOWN</t>
  </si>
  <si>
    <t>59 - OLDTOWN BLACKFALDS</t>
  </si>
  <si>
    <t>60 - WOMACS</t>
  </si>
  <si>
    <t>61 - SUNRIDGE</t>
  </si>
  <si>
    <t>62 - VINTAGE</t>
  </si>
  <si>
    <t>63 - WEST GLEN</t>
  </si>
  <si>
    <t>64 - ASPEN LAKES</t>
  </si>
  <si>
    <t>65 - WILLOW WOOD</t>
  </si>
  <si>
    <t>66 - AURORA HEIGHTS</t>
  </si>
  <si>
    <t>67 - CEDAR COACH</t>
  </si>
  <si>
    <t>68 - CHINOOK AREA</t>
  </si>
  <si>
    <t>69 - PRARIE RIDGE</t>
  </si>
  <si>
    <t>70 - PARKWOOD</t>
  </si>
  <si>
    <t>71 - PARAMOUNT POND</t>
  </si>
  <si>
    <t>72 - EASTPOINTE</t>
  </si>
  <si>
    <t>73 - MCKAY REGION</t>
  </si>
  <si>
    <t>75 - MOBILE-LACOMBE</t>
  </si>
  <si>
    <t>76 - MOBILE-PONOKA 1</t>
  </si>
  <si>
    <t>77 - MOBILE-PONOKA 2</t>
  </si>
  <si>
    <t>78 - ADVANCE-BLACKFALDS</t>
  </si>
  <si>
    <t>79 - ADVANCE-LACOMBE</t>
  </si>
  <si>
    <t>80 - ADVANCE-PONOKA</t>
  </si>
  <si>
    <t>81 - SMP-BURMAN UNIVERSITY</t>
  </si>
  <si>
    <t>SHAYE
ANDERSON
NDP</t>
  </si>
  <si>
    <t>ROBB
CONNELLY
AP</t>
  </si>
  <si>
    <t>KEVIN
DUNN
AIP</t>
  </si>
  <si>
    <t>CHRIS
FENSKE
LIB</t>
  </si>
  <si>
    <t>SHARON
MACLISE
IND</t>
  </si>
  <si>
    <t>GIL
POITRAS
AAP</t>
  </si>
  <si>
    <t>JENN
ROACH
GPA</t>
  </si>
  <si>
    <t>JEFF
ROUT
FCP</t>
  </si>
  <si>
    <t>BRAD
RUTHERFORD
UCP</t>
  </si>
  <si>
    <t>1 - LEDUC ROBINSON</t>
  </si>
  <si>
    <t>2 - LEDUC CALEDONIA S</t>
  </si>
  <si>
    <t>3 - LEDUC TRIBUTE</t>
  </si>
  <si>
    <t>4 - LEDUC SOUTHFORK SE</t>
  </si>
  <si>
    <t>5 - LEDUC SOUTHFORK SW</t>
  </si>
  <si>
    <t>6 - LEDUC SOUTHFORK N</t>
  </si>
  <si>
    <t>7 - LEDUC CAMPBELL PARK</t>
  </si>
  <si>
    <t>8 - LEDUC ROBERTS PARK</t>
  </si>
  <si>
    <t>9 - LEDUC RAINBOW PARK</t>
  </si>
  <si>
    <t>10 - LEDUC MACLAREN PLACE</t>
  </si>
  <si>
    <t>11 - LEDUC ADOLPH COMM PARK</t>
  </si>
  <si>
    <t>12 - LEDUC MCKAY PARK</t>
  </si>
  <si>
    <t>13 - LEDUC NOTRE DAME</t>
  </si>
  <si>
    <t>14 - LEDUC EVANS PARK</t>
  </si>
  <si>
    <t>15 - LEDUC CORINTHIA PARK</t>
  </si>
  <si>
    <t>16 - LEDUC CHIPPEWA</t>
  </si>
  <si>
    <t>17 - LEDUC CAMELOT</t>
  </si>
  <si>
    <t>18 - LEDUC WOODS</t>
  </si>
  <si>
    <t>19 - LEDUC WINDROSE</t>
  </si>
  <si>
    <t>20 - LEDUC SUNTREE N</t>
  </si>
  <si>
    <t>21 - LEDUC SUNTREE S</t>
  </si>
  <si>
    <t>22 - LEDUC FALLER PARK</t>
  </si>
  <si>
    <t>23 - LEDUC WEST HAVEN WEST</t>
  </si>
  <si>
    <t xml:space="preserve">24 - LEDUC WEST HAVEN EAST </t>
  </si>
  <si>
    <t xml:space="preserve">25 - LEDUC LAKESIDE </t>
  </si>
  <si>
    <t>26 - LEDUC SOUTHWICK PARK</t>
  </si>
  <si>
    <t>27 - LEDUC FRED JOHNS PARK</t>
  </si>
  <si>
    <t>28 - LEDUC SIMPSON PARK</t>
  </si>
  <si>
    <t>29 - LEDUC LINDSFORD PARK</t>
  </si>
  <si>
    <t>30 - LEDUC ALEXANDRA PARK</t>
  </si>
  <si>
    <t>31 - LEDUC LIGGINS PARK</t>
  </si>
  <si>
    <t>32 - LEDUC LEDE PARK</t>
  </si>
  <si>
    <t>33 - LEDUC TELFORD</t>
  </si>
  <si>
    <t>34 - LEDUC CENTRE</t>
  </si>
  <si>
    <t>35 - LEDUC WILLOW PARK ESTATES</t>
  </si>
  <si>
    <t xml:space="preserve">36 - LEDUC WILLOW PARK  </t>
  </si>
  <si>
    <t>37 - LEDUC BRIDGEPORT E</t>
  </si>
  <si>
    <t>38 - LEDUC BRIDGEPORT W</t>
  </si>
  <si>
    <t>39 - LEDUC DEER VALLEY S</t>
  </si>
  <si>
    <t>40 - LEDUC DEER VALLEY N</t>
  </si>
  <si>
    <t>41 - LEDUC BIENERT PARK</t>
  </si>
  <si>
    <t>42 - NISKU S</t>
  </si>
  <si>
    <t>43 - BEAUMONT BEAU LAKES</t>
  </si>
  <si>
    <t>44 - BEAUMONT CHALEUREUSE</t>
  </si>
  <si>
    <t>45 - BEAUMONT FOUR SEASONS</t>
  </si>
  <si>
    <t>46 - BEAUMONT GOUDREAU</t>
  </si>
  <si>
    <t>47 - BEAUMONT BROOKSIDE W</t>
  </si>
  <si>
    <t>48 - BEAUMONT BROOKSIDE E</t>
  </si>
  <si>
    <t>49 - BEAUMONT PARKLANE</t>
  </si>
  <si>
    <t>50 - BEAUMONT BEAU MEADOW</t>
  </si>
  <si>
    <t>51 - BEAUMONT GLENBRAE</t>
  </si>
  <si>
    <t>52 - BEAUMONT COLONIALE E</t>
  </si>
  <si>
    <t>53 - BEAUMONT COLONIALE S</t>
  </si>
  <si>
    <t>54 - BEAUMONT CITADEL RIDGE E</t>
  </si>
  <si>
    <t>55 - BEAUMONT CITADEL RIDGE W</t>
  </si>
  <si>
    <t>56 - BEAUMONT LAPOINTE</t>
  </si>
  <si>
    <t>57 - BEAUMONT BEAURIDGE S</t>
  </si>
  <si>
    <t>58 - BEAUMONT BEAURIDGE N</t>
  </si>
  <si>
    <t>59 - BEAUMONT BEAURIDGE W</t>
  </si>
  <si>
    <t>60 - BEAUMONT EAGLEMONT E</t>
  </si>
  <si>
    <t>61/63 - BEAUMONT EAGLEMONT W/
               DANSEREAU MEADOWS</t>
  </si>
  <si>
    <t>62 - BEAUMONT DANSEREAU N</t>
  </si>
  <si>
    <t>64 - BEAUMONT MONTALET S</t>
  </si>
  <si>
    <t>65 - BEAUMONT MONTALET N</t>
  </si>
  <si>
    <t>66 - BEAUMONT COLONIALE N</t>
  </si>
  <si>
    <t>67 - BEAUMONT RURAL W</t>
  </si>
  <si>
    <t>68 - SPECIAL BALLOT</t>
  </si>
  <si>
    <t>69 - MOBILE-BEAUMONT</t>
  </si>
  <si>
    <t>70 - MOBILE-LEDUC</t>
  </si>
  <si>
    <t>71 - ADVANCE-LEDUC</t>
  </si>
  <si>
    <t>72 - ADVANCE-BEAUMONT</t>
  </si>
  <si>
    <t>73 - SMP-YEG AIRPORT</t>
  </si>
  <si>
    <t>DANIELLE
LARIVEE
NDP</t>
  </si>
  <si>
    <t>SUZETTE
POWDER
AIP</t>
  </si>
  <si>
    <t>VINCENT
RAIN
AP</t>
  </si>
  <si>
    <t>PAT
REHN
UCP</t>
  </si>
  <si>
    <t>1/5 - SEETHA/RED EARTH</t>
  </si>
  <si>
    <t>2 - CADOTTE</t>
  </si>
  <si>
    <t>3 - LITTLE BUFFALO</t>
  </si>
  <si>
    <t>4 - LOON LAKE</t>
  </si>
  <si>
    <t>6 - PEERLESS LAKE</t>
  </si>
  <si>
    <t>7 - TROUT LAKE</t>
  </si>
  <si>
    <t>8 - CHIPEWYAN LAKE</t>
  </si>
  <si>
    <t>9 - WABASCA NORTH</t>
  </si>
  <si>
    <t>10 - SANDY LAKE</t>
  </si>
  <si>
    <t>11/12 - MISTASSINY ROAD N.W./MAMAWINTOWIN</t>
  </si>
  <si>
    <t>13/14 - DESMARAIS NORTH/DESMARAIS SOUTH</t>
  </si>
  <si>
    <t>15/16 - BIG STONE S.E./BIG STONE N.W.</t>
  </si>
  <si>
    <t>17 - ATIKAMEG</t>
  </si>
  <si>
    <t>18 - GIFT LAKE</t>
  </si>
  <si>
    <t>19 - PEAVINE</t>
  </si>
  <si>
    <t>20 - PRAIRIE ECHO</t>
  </si>
  <si>
    <t>21 - SALT PRAIRIE</t>
  </si>
  <si>
    <t>22 - GROUARD</t>
  </si>
  <si>
    <t>23 - ENILDA</t>
  </si>
  <si>
    <t>24 - HIGH PRAIRIE EAST</t>
  </si>
  <si>
    <t>25 - TRIANGLE</t>
  </si>
  <si>
    <t>26 - 48 STREET N.W.</t>
  </si>
  <si>
    <t>27 - 48 STREET S.W.</t>
  </si>
  <si>
    <t>28 - 48 STREET N.E.</t>
  </si>
  <si>
    <t>29 - HIGHWAY N.E.</t>
  </si>
  <si>
    <t>30 - HIGHWAY S.E.</t>
  </si>
  <si>
    <t>31 - SUNSET HOUSE</t>
  </si>
  <si>
    <t>32 - GILWOOD</t>
  </si>
  <si>
    <t>33 - BANANA BELT</t>
  </si>
  <si>
    <t>34 - EAST PRAIRIE</t>
  </si>
  <si>
    <t>35 - SUCKER CREEK</t>
  </si>
  <si>
    <t>36 - JOUSSARD</t>
  </si>
  <si>
    <t>37 - DRIFTPILE</t>
  </si>
  <si>
    <t>38 - FAUST</t>
  </si>
  <si>
    <t>39 - KINUSO N.W.</t>
  </si>
  <si>
    <t>40 - KINUSO RURAL</t>
  </si>
  <si>
    <t>41 - CANYON CREEK</t>
  </si>
  <si>
    <t>42 - WIDEWATER</t>
  </si>
  <si>
    <t>43/49 - SLAVE LAKE RURAL/MITSUE</t>
  </si>
  <si>
    <t>44/48 - FLAT BUSH/SMITH-HONDO</t>
  </si>
  <si>
    <t>45/46/47 - RICHMOND PK/CALLING LAKE/
                      JEAN BAPTISTE GAMBLER</t>
  </si>
  <si>
    <t>50/51 - MAIN STREET N.W./MAIN STREET N.E.</t>
  </si>
  <si>
    <t>52 - RAILWAY N.W.</t>
  </si>
  <si>
    <t>53 - RAILWAY S.W.</t>
  </si>
  <si>
    <t>54 - RAILWAY SOUTHMAIN STREET</t>
  </si>
  <si>
    <t>55 - 3RD AVENUE N.E. SPRINGWOOD</t>
  </si>
  <si>
    <t>56 - 13TH STREET S.E.</t>
  </si>
  <si>
    <t>57 - 6TH ANENUE PARKDALE</t>
  </si>
  <si>
    <t>58 - 10TH AVENUE S.E.</t>
  </si>
  <si>
    <t>59 - 6TH STREET S.E.</t>
  </si>
  <si>
    <t xml:space="preserve">60 - MAIN STREET S.W. </t>
  </si>
  <si>
    <t>61 - SAWRIDGE CREEK SOUTH</t>
  </si>
  <si>
    <t>63 - MOBILE-HIGH PRAIRIE</t>
  </si>
  <si>
    <t>64 - MOBILE-SLAVE LAKE</t>
  </si>
  <si>
    <t>65 - ADVANCE-ROYAL CANADIAN LEGION BRANCH #37</t>
  </si>
  <si>
    <t>66 - ADVANCE-LEGACY CENTRE</t>
  </si>
  <si>
    <t>67 - ADVANCE-RED EARTH CREEK</t>
  </si>
  <si>
    <t>68 - ADVANCE-WABASCA</t>
  </si>
  <si>
    <t>MARIA
FITZPATRICK
NDP</t>
  </si>
  <si>
    <t>DEVON
HARGREAVES
LIB</t>
  </si>
  <si>
    <t>JOHN W.
MCCANNA
AIP</t>
  </si>
  <si>
    <t>NATHAN
NEUDORF
UCP</t>
  </si>
  <si>
    <t>ALLY
TAYLOR
AP</t>
  </si>
  <si>
    <t>1/2 - GREYWOLF/HARDIEVILLE</t>
  </si>
  <si>
    <t>3 - BLACKWOLF</t>
  </si>
  <si>
    <t>4 - MILDRED DOBBS EAST</t>
  </si>
  <si>
    <t>5 - MILDRED DOBBS WEST</t>
  </si>
  <si>
    <t>6 - LETTICE PERRY EAST</t>
  </si>
  <si>
    <t>7 - COUGAR PARK UPLANDS</t>
  </si>
  <si>
    <t>8 - ASPEN VILLAGE</t>
  </si>
  <si>
    <t>9 - GRIZZLY LYNX</t>
  </si>
  <si>
    <t>10 - CHINOOK LAKE</t>
  </si>
  <si>
    <t>11 - UPLAND MANOR</t>
  </si>
  <si>
    <t>12 - ERMINEVIEW PARK</t>
  </si>
  <si>
    <t>13 - BLUE FOX PARK</t>
  </si>
  <si>
    <t>14 - ST. JAMES</t>
  </si>
  <si>
    <t>15 - BRIDGE VILLA</t>
  </si>
  <si>
    <t>16 - WEST VILLA PARK</t>
  </si>
  <si>
    <t>17 - VISTA PARK</t>
  </si>
  <si>
    <t>18 - EAGLE ROAD</t>
  </si>
  <si>
    <t>19 - PARK MEADOWS SCHOOL</t>
  </si>
  <si>
    <t>20 - NORTH PARK MEADOWS MALL</t>
  </si>
  <si>
    <t>21 - CHURCHILL MANOR</t>
  </si>
  <si>
    <t>22/23 - DOMINION PARK/ST. ANDREW</t>
  </si>
  <si>
    <t>24 - WINSTON CHURCHILL SCHOOL</t>
  </si>
  <si>
    <t>25 - PARK MEADOWS PARK</t>
  </si>
  <si>
    <t>26 - LABOR CLUB PARK</t>
  </si>
  <si>
    <t>27 - EAST WILSON PARK</t>
  </si>
  <si>
    <t>28 - WILSON MIDDLE SCHOOL</t>
  </si>
  <si>
    <t>29 - DOMINION SQUARE</t>
  </si>
  <si>
    <t>30 - ADAMS PARK</t>
  </si>
  <si>
    <t>31 - GALBRAITH SCHOOL</t>
  </si>
  <si>
    <t>32 - NORBRIDGE SHOPPING CENTRE</t>
  </si>
  <si>
    <t>33 - NORTH KEITH SUB DIVISION</t>
  </si>
  <si>
    <t>34 - KEITH INDUSTRIAL PARK</t>
  </si>
  <si>
    <t>35 - LEGION PLACE</t>
  </si>
  <si>
    <t>36 - WESTMINISTER SHOPPING CENTRE</t>
  </si>
  <si>
    <t>37 - WESTMINISTER COMMUNITY HALL</t>
  </si>
  <si>
    <t>38 - NORTH SUBWAY</t>
  </si>
  <si>
    <t>39 - NORTH MAYOR MAGRATH DRIVE</t>
  </si>
  <si>
    <t>40 - LCI SCHOOL</t>
  </si>
  <si>
    <t>41 - SANDMAN INN</t>
  </si>
  <si>
    <t>42 - GENERAL STEWART SCHOOL</t>
  </si>
  <si>
    <t>43 - PARKSIDE EXHIBITON</t>
  </si>
  <si>
    <t>44 - GLENDALE SOUTH</t>
  </si>
  <si>
    <t>45 - ECOLE LAVERENDRYE</t>
  </si>
  <si>
    <t>46 - NORTH CHINOOK HOSPITAL</t>
  </si>
  <si>
    <t>47 - EAST CHINOOK HOSPITAL</t>
  </si>
  <si>
    <t>48 - CHINOOK REGIONAL HOSPITAL</t>
  </si>
  <si>
    <t>49 - GYRO PARK</t>
  </si>
  <si>
    <t>50 - GILBERT PATTERSON SCHOOL</t>
  </si>
  <si>
    <t>51 - PARKSIDE INN</t>
  </si>
  <si>
    <t>52 - LAKEVIEW SCHOOL</t>
  </si>
  <si>
    <t>53 - GLACIER DRIVE</t>
  </si>
  <si>
    <t>54 - PARKVIEW TRAILER COURT</t>
  </si>
  <si>
    <t>55 - GREAT LAKES</t>
  </si>
  <si>
    <t>56 - LAKEMOUNT BLVD.</t>
  </si>
  <si>
    <t>57 - ASSUMPTION SCHOOL</t>
  </si>
  <si>
    <t>58 - EAST BONNYDALE</t>
  </si>
  <si>
    <t>59 - BONNYDALE</t>
  </si>
  <si>
    <t>60 - NORTH RAVINE PARK</t>
  </si>
  <si>
    <t>61 - NORTH AGNES DAVIDSON SCHOOL</t>
  </si>
  <si>
    <t>62 - EAST MAYOR MAGRATH DRIVE</t>
  </si>
  <si>
    <t>63 - REDMOND ROAD PARK</t>
  </si>
  <si>
    <t>64 - ELM CRESCENT</t>
  </si>
  <si>
    <t>65 - SEQUOIA PARK</t>
  </si>
  <si>
    <t>66 - SOMERSET APARTMENTS</t>
  </si>
  <si>
    <t>67 - PALM ROAD</t>
  </si>
  <si>
    <t>68 - ALBERTA ROSE LODGE</t>
  </si>
  <si>
    <t>69 - SIERRA COURTYARD</t>
  </si>
  <si>
    <t>70 - TOURIST INFORMATION CENTRE</t>
  </si>
  <si>
    <t>71 - AGNES DAVIDSON SCHOOL</t>
  </si>
  <si>
    <t>72 - RAVINE PARK</t>
  </si>
  <si>
    <t>73 - CHINOOK TUDOR</t>
  </si>
  <si>
    <t>74 - TUDOR ESTATES</t>
  </si>
  <si>
    <t>75 - WEST FAIRMONT</t>
  </si>
  <si>
    <t>76 - EAST FAIRMONT EXTENDICARE</t>
  </si>
  <si>
    <t>77 - FAIRMONT GARDEN PARK</t>
  </si>
  <si>
    <t>78 - CLEARVIEW</t>
  </si>
  <si>
    <t>79 - ST. THERESE</t>
  </si>
  <si>
    <t>80 - SIX MILE</t>
  </si>
  <si>
    <t>81 - PRAIRIE ARBOUR</t>
  </si>
  <si>
    <t>82 - COULEE SPRINGS</t>
  </si>
  <si>
    <t>83 - PARKBRIDGE ESTATES</t>
  </si>
  <si>
    <t>84 - LETHBRIDGE COLLEGE</t>
  </si>
  <si>
    <t>86 - MOBILE-ELIM VILLAGE/
         LEGACY LODGE</t>
  </si>
  <si>
    <t>87 - MOBILE-BLUE SKY LODGE/
        GOLDEN ACRES</t>
  </si>
  <si>
    <t>88 - MOBILE-PARK MEADOWS/
        EXTENDICARE</t>
  </si>
  <si>
    <t>89 - MOBILE-ST. MICHEAL'S
        CARE CENTRE</t>
  </si>
  <si>
    <t>90 - MOBILE-SEASONS/
        CHINOOK HOSPITAL</t>
  </si>
  <si>
    <t>91 - MOBILE-ALBERTA ROSE LODGE</t>
  </si>
  <si>
    <t>92 - ADVANCE-LETHBRIDGE 
        MULTICULTURAL MOOSE ASSOC.</t>
  </si>
  <si>
    <t>93 - ADVANCE-HOLIDAY INN SOUTH</t>
  </si>
  <si>
    <t>PAT
CHIZEK
LIB</t>
  </si>
  <si>
    <t>KARRI
FLATLA
UCP</t>
  </si>
  <si>
    <t>BEN MADDISON
AIP</t>
  </si>
  <si>
    <t>SHANNON
PHILLIPS
NDP</t>
  </si>
  <si>
    <t>ZAC
RHODENIZER
AP</t>
  </si>
  <si>
    <t>1 - PEENAQUIM</t>
  </si>
  <si>
    <t>2 - STAFFORD</t>
  </si>
  <si>
    <t>3 - ST. ANDREW</t>
  </si>
  <si>
    <t>4 - ST. PAUL</t>
  </si>
  <si>
    <t>5 - WEST STAFFORD</t>
  </si>
  <si>
    <t>6 - VENTURA</t>
  </si>
  <si>
    <t>7 - SENATOR BUCHANAN</t>
  </si>
  <si>
    <t>8 - ST. BASIL</t>
  </si>
  <si>
    <t>9 - BUCHANAN</t>
  </si>
  <si>
    <t>10 - CENTER VILLAGE</t>
  </si>
  <si>
    <t>11 - WALSH/HIGHLANDS</t>
  </si>
  <si>
    <t>12 - COUNTRY MEADOWS</t>
  </si>
  <si>
    <t>13 - TARTAN CIRCLE</t>
  </si>
  <si>
    <t>14 - EDINBURGH</t>
  </si>
  <si>
    <t>15 - SQUAMISH</t>
  </si>
  <si>
    <t>16 - STONEY</t>
  </si>
  <si>
    <t>17 - FATHER LEONARD VAN TIGHEM</t>
  </si>
  <si>
    <t>18 - MIKE MOUNTAIN HORSE</t>
  </si>
  <si>
    <t>19 - LAKHOTA</t>
  </si>
  <si>
    <t>20 - PEIGAN</t>
  </si>
  <si>
    <t>21 - COWICHAN</t>
  </si>
  <si>
    <t>22 - ASSINIBOIA</t>
  </si>
  <si>
    <t>23 - BLACKFOOT UPPER</t>
  </si>
  <si>
    <t>24 - BLACKFOOT</t>
  </si>
  <si>
    <t>25 - OJIBIWA</t>
  </si>
  <si>
    <t>26 - CAYUGA</t>
  </si>
  <si>
    <t>27 - CHIPPEWA</t>
  </si>
  <si>
    <t>28 - WILDWOOD</t>
  </si>
  <si>
    <t>29 - COACHWOOD</t>
  </si>
  <si>
    <t>30 - SHERWOOD</t>
  </si>
  <si>
    <t>31 - HERITAGE SOUTH</t>
  </si>
  <si>
    <t>32 - HERITAGE WEST</t>
  </si>
  <si>
    <t>33 - HERITAGE NORTH</t>
  </si>
  <si>
    <t>34 - HERITAGE CENTRE</t>
  </si>
  <si>
    <t>35 - HERITAGE EAST</t>
  </si>
  <si>
    <t>36 - GALT</t>
  </si>
  <si>
    <t>37 - PARK PLACE</t>
  </si>
  <si>
    <t>38 - FRITZ SICK</t>
  </si>
  <si>
    <t>39 - EDITH CAVEL</t>
  </si>
  <si>
    <t>40 - JASMINE</t>
  </si>
  <si>
    <t>41 - KINSMEN</t>
  </si>
  <si>
    <t>42 - YWCA</t>
  </si>
  <si>
    <t>43 - LONDON ROAD</t>
  </si>
  <si>
    <t>44 - SOUTH PARK</t>
  </si>
  <si>
    <t>45 - 3RD ACADEMY</t>
  </si>
  <si>
    <t>46 - FLEETWOOD</t>
  </si>
  <si>
    <t>47 - SCENIC HEIGHTS</t>
  </si>
  <si>
    <t>48 - STONECREST</t>
  </si>
  <si>
    <t>49 - CANYON UPPER</t>
  </si>
  <si>
    <t>50 - CANYON LOWER</t>
  </si>
  <si>
    <t>51 - CANYON</t>
  </si>
  <si>
    <t>52 - SUNDIAL</t>
  </si>
  <si>
    <t>53 - SUNRIDGE</t>
  </si>
  <si>
    <t>54 - RIVERPARK W</t>
  </si>
  <si>
    <t>55 - RIVERPARK E</t>
  </si>
  <si>
    <t>56 - RIVERMILL</t>
  </si>
  <si>
    <t>57 - RIVERSTONE</t>
  </si>
  <si>
    <t>58 - RIVERCREST</t>
  </si>
  <si>
    <t>59 - GERALD PROBE</t>
  </si>
  <si>
    <t>60 - MT. ALDERSON</t>
  </si>
  <si>
    <t>61 - MT. BLAKISTON</t>
  </si>
  <si>
    <t>62 - MT. CRANDELL</t>
  </si>
  <si>
    <t>63 - RYERSON</t>
  </si>
  <si>
    <t>64 - LAURENTIAN</t>
  </si>
  <si>
    <t>65 - DALHOUSIE</t>
  </si>
  <si>
    <t>66 - QUEENS</t>
  </si>
  <si>
    <t>67/68 - ACADIA/BERKELEY</t>
  </si>
  <si>
    <t>69 - LAFAYETTE</t>
  </si>
  <si>
    <t>70 - LEMOYNE</t>
  </si>
  <si>
    <t>71 - PURDUE</t>
  </si>
  <si>
    <t>72 - PRINCETON</t>
  </si>
  <si>
    <t>73 - COPPERWOOD E</t>
  </si>
  <si>
    <t>74 - HARVARD</t>
  </si>
  <si>
    <t>75 - TEMPLE</t>
  </si>
  <si>
    <t>76 - CAMBRIDGE</t>
  </si>
  <si>
    <t>77 - OXFORD</t>
  </si>
  <si>
    <t>78 - COALBANKS</t>
  </si>
  <si>
    <t>79/80 - COPPERWOOD PARK/S</t>
  </si>
  <si>
    <t>81 - FIRELIGHT</t>
  </si>
  <si>
    <t>82 - COPPERWOOD NE</t>
  </si>
  <si>
    <t>83 - KEYSTONE PARK</t>
  </si>
  <si>
    <t>84 - COPPERWOOD</t>
  </si>
  <si>
    <t>85 - COPPERWOOD NW</t>
  </si>
  <si>
    <t>86 - THE CROSSING</t>
  </si>
  <si>
    <t>87 - GARY STATION W</t>
  </si>
  <si>
    <t>88 - GARY STATION E</t>
  </si>
  <si>
    <t>90 - MOBILE-AGE CARE COLUMBIA</t>
  </si>
  <si>
    <t>91 - MOBILE-STREETS ALIVE/SEASONS</t>
  </si>
  <si>
    <t>92 - MOBILE-GARDEN VIEW/
        HERITAGE/YWCA</t>
  </si>
  <si>
    <t>93 - MOBILE-EDITH CAVELL/GOOD SAM</t>
  </si>
  <si>
    <t>94 - MOBILE-PEMMICAN/BLACK ROCK</t>
  </si>
  <si>
    <t>95 - ADVANCE-RETURNING OFFICE</t>
  </si>
  <si>
    <t>96 - ADVANCE-WEST LETHBRIDGE</t>
  </si>
  <si>
    <t>97 - SMP-LETHBRIDGE WEST</t>
  </si>
  <si>
    <t>CAM
GARDNER
NDP</t>
  </si>
  <si>
    <t>DYLIN
HAUSER 
LIB</t>
  </si>
  <si>
    <t>TIM
MEECH
AP</t>
  </si>
  <si>
    <t>WENDY
PERGENTILE
GPA</t>
  </si>
  <si>
    <t>ROGER
REID
UCP</t>
  </si>
  <si>
    <t>VERN
SPARKES
AIP</t>
  </si>
  <si>
    <t>1 - LONGVIEW</t>
  </si>
  <si>
    <t>2 - EDEN VALLEY RESERVE</t>
  </si>
  <si>
    <t>3 - SPRING CREEKS</t>
  </si>
  <si>
    <t>4 - TOUNGUE CREEK</t>
  </si>
  <si>
    <t>5 - BLACKIE-MAZEPPA</t>
  </si>
  <si>
    <t>6 - SUNRISE</t>
  </si>
  <si>
    <t>7 - HAMPTON HILLS</t>
  </si>
  <si>
    <t>8/18 - HIGHWOOD RIVER/BIRCHWOOD</t>
  </si>
  <si>
    <t>9 - LINEMAN EAGLEVIEW</t>
  </si>
  <si>
    <t>10 - FREEMAN</t>
  </si>
  <si>
    <t>11 - HIGH COUNTRY</t>
  </si>
  <si>
    <t>12 - HIGHWOOD VILLAGE</t>
  </si>
  <si>
    <t>13 - HIGH PARK</t>
  </si>
  <si>
    <t>14 - RIVERSIDE</t>
  </si>
  <si>
    <t>15 - HIGHVIEW</t>
  </si>
  <si>
    <t>16 - BEACHWOOD</t>
  </si>
  <si>
    <t>17 - GEORGE LANE PARK</t>
  </si>
  <si>
    <t>19 - CENTRE STREET E</t>
  </si>
  <si>
    <t>20 - 6 AVENUE</t>
  </si>
  <si>
    <t>21 - EMERSON LAKE</t>
  </si>
  <si>
    <t>22 - 18 STREET</t>
  </si>
  <si>
    <t>23 - 12 AVENUE</t>
  </si>
  <si>
    <t>24 - MONTROSE</t>
  </si>
  <si>
    <t>25 - WATERTOWER HILL</t>
  </si>
  <si>
    <t>26 - SPITZEE</t>
  </si>
  <si>
    <t>27 - MCLAUGHLIN MEADOWS</t>
  </si>
  <si>
    <t>28 - HIGH RIVER S</t>
  </si>
  <si>
    <t>29 - MEADOW BANK</t>
  </si>
  <si>
    <t>30 - CAYLEY</t>
  </si>
  <si>
    <t>31 - NANTON NW</t>
  </si>
  <si>
    <t>32 - NANTON SW</t>
  </si>
  <si>
    <t>33 - NANTON E</t>
  </si>
  <si>
    <t>34 - NANTON S</t>
  </si>
  <si>
    <t>35 - CHAIN LAKES</t>
  </si>
  <si>
    <t>36 - PARKLAND</t>
  </si>
  <si>
    <t>37 - STAVELY</t>
  </si>
  <si>
    <t>38 - WILLOW CREEK</t>
  </si>
  <si>
    <t>39/45 - CLARESHOLM N/S</t>
  </si>
  <si>
    <t>40/42 - CLARESHOLM E/MID</t>
  </si>
  <si>
    <t>41 - CLARESHOLM W</t>
  </si>
  <si>
    <t>43 - CLARESHOLM CENTRAL</t>
  </si>
  <si>
    <t>44 - CLARESHOLM S CENTRAL</t>
  </si>
  <si>
    <t>46 - STARLINE</t>
  </si>
  <si>
    <t>47 - MEADOW CREEK</t>
  </si>
  <si>
    <t>48 - GRANUM</t>
  </si>
  <si>
    <t>49/50 - SPRING POINT/MACLEOD W</t>
  </si>
  <si>
    <t>51 - MACLEOD N CENTRAL</t>
  </si>
  <si>
    <t>52/53 - MACLEOD S CTR/E</t>
  </si>
  <si>
    <t>54 - MACLEOD NE</t>
  </si>
  <si>
    <t>55 - MACLEOD COMMUNITY</t>
  </si>
  <si>
    <t>56 - PEIGAN RESERVE</t>
  </si>
  <si>
    <t>57 - OLD MAN DAM</t>
  </si>
  <si>
    <t>58 - WALDRON</t>
  </si>
  <si>
    <t>59 - COLEMAN W</t>
  </si>
  <si>
    <t>60 - COLEMAN CENTRAL</t>
  </si>
  <si>
    <t>61 - BUSH TOWN</t>
  </si>
  <si>
    <t>62 - BLAIRMORE W</t>
  </si>
  <si>
    <t>63/65 - BLAIRMORE S CTR/FRANK N</t>
  </si>
  <si>
    <t>64 - BLAIRMORE E</t>
  </si>
  <si>
    <t>66 - BELLEVUE N</t>
  </si>
  <si>
    <t>67 - BELLEVUE S</t>
  </si>
  <si>
    <t>68 - HILLCREST MINES</t>
  </si>
  <si>
    <t>69 - LUNDBRECK</t>
  </si>
  <si>
    <t>70 - BEAVER MINES</t>
  </si>
  <si>
    <t>71 - HALIFAX MINES</t>
  </si>
  <si>
    <t>72 - PINCHER CREEK NW</t>
  </si>
  <si>
    <t>73 - PINCHER CREEK NE</t>
  </si>
  <si>
    <t>74/78 - PINCHER CREEK SE/WATERTON DAM</t>
  </si>
  <si>
    <t>75 - PINCHER CREEK CENTRAL</t>
  </si>
  <si>
    <t>76 - PINCHER CREEK SW</t>
  </si>
  <si>
    <t>77 - PINCHER CREEK E AVE</t>
  </si>
  <si>
    <t>79/80 - TWIN BUTTE/MOUNTAIN VIEW</t>
  </si>
  <si>
    <t>81 - SPECIAL BALLOT</t>
  </si>
  <si>
    <t>82 - MOBILE-NANTON</t>
  </si>
  <si>
    <t>83 - MOBILE-CLARESHOLM</t>
  </si>
  <si>
    <t>84 - MOBILE-FORT MACLEOD</t>
  </si>
  <si>
    <t>85 - MOBILE-CROWSNEST PASS</t>
  </si>
  <si>
    <t>86 - MOBILE-PINCHER CREEK</t>
  </si>
  <si>
    <t>87 - MOBILE-HIGH RIVER #1</t>
  </si>
  <si>
    <t>88 - MOBILE-HIGH RIVER #2</t>
  </si>
  <si>
    <t>89 - MOBILE-HIGH RIVER #3</t>
  </si>
  <si>
    <t>90 - ADVANCE-PINCHER CREEK</t>
  </si>
  <si>
    <t>91 - ADVANCE-FORT MACLEOD</t>
  </si>
  <si>
    <t>92 - ADVANCE-NANTON</t>
  </si>
  <si>
    <t>93 - ADVANCE-HIGH RIVER</t>
  </si>
  <si>
    <t>94 - ADVANCE-LONGVIEW</t>
  </si>
  <si>
    <t>95 - SMP-HILLCREST</t>
  </si>
  <si>
    <t>DESMOND G.
BULL
GPA</t>
  </si>
  <si>
    <t>SHERRY
GREENE
AP</t>
  </si>
  <si>
    <t>BRUCE
HINKLEY
NDP</t>
  </si>
  <si>
    <t>WESLEY
REA
AAP</t>
  </si>
  <si>
    <t>DAVID
WHITE
FCP</t>
  </si>
  <si>
    <t>RICK
WILSON
UCP</t>
  </si>
  <si>
    <t>1 - WIZZARD LAKE N</t>
  </si>
  <si>
    <t>2 - MISSION BEACH</t>
  </si>
  <si>
    <t>3 - MULHURST</t>
  </si>
  <si>
    <t>4 - MA-ME-O</t>
  </si>
  <si>
    <t xml:space="preserve">5 - GRANDVIEW </t>
  </si>
  <si>
    <t>6 - FALUN</t>
  </si>
  <si>
    <t>7 - LONE RIDGE</t>
  </si>
  <si>
    <t>8 - PIPESTONE</t>
  </si>
  <si>
    <t>9 - GLEN PARK</t>
  </si>
  <si>
    <t>10 - SAUNDERS ORD</t>
  </si>
  <si>
    <t>11 - CLEARWATER CREEK</t>
  </si>
  <si>
    <t>12 - TREASURE ISLAND</t>
  </si>
  <si>
    <t>13 - LOOMA</t>
  </si>
  <si>
    <t>14 - DONNAN LAKE</t>
  </si>
  <si>
    <t>15 - STOVE LAKE</t>
  </si>
  <si>
    <t>16 - MIQUELON LAKE</t>
  </si>
  <si>
    <t>17 - HAY LAKES N</t>
  </si>
  <si>
    <t>18 - NEW SAREPTA</t>
  </si>
  <si>
    <t>19 - NEW SAREPTA N</t>
  </si>
  <si>
    <t>20 - RICHDALE</t>
  </si>
  <si>
    <t>21 - ROLLYVIEW</t>
  </si>
  <si>
    <t>22 - KAVANAGH CLOVER</t>
  </si>
  <si>
    <t>23 - TROWEL LAKE</t>
  </si>
  <si>
    <t>24 - BITTERN LAKE</t>
  </si>
  <si>
    <t>25 - GWYNNE</t>
  </si>
  <si>
    <t>26 - WETASKIWIN E</t>
  </si>
  <si>
    <t>27 - WETASKIWIN W</t>
  </si>
  <si>
    <t>28 - WETASKIWIN S</t>
  </si>
  <si>
    <t>29 - ASHORO PARK</t>
  </si>
  <si>
    <t>30 - RAILWAY S</t>
  </si>
  <si>
    <t>31 - SPATINOW N</t>
  </si>
  <si>
    <t>32 - OLD HOSPITAL</t>
  </si>
  <si>
    <t>33 - CENTENNIAL CENTRE</t>
  </si>
  <si>
    <t>34 - CENTENNIAL S</t>
  </si>
  <si>
    <t>35 - WILLOW</t>
  </si>
  <si>
    <t>36 - GREEN ASH</t>
  </si>
  <si>
    <t>37 - NORTHVIEW</t>
  </si>
  <si>
    <t>38 - NORTHWOOD S</t>
  </si>
  <si>
    <t>39 - WETASKIWIN CENTRAL</t>
  </si>
  <si>
    <t>40 - JUBILEE</t>
  </si>
  <si>
    <t>41 - WILDROSE</t>
  </si>
  <si>
    <t>42 - MONTEREY</t>
  </si>
  <si>
    <t>43 - PARKALLEN</t>
  </si>
  <si>
    <t>44 - GARDEN MEADOWS</t>
  </si>
  <si>
    <t>45 - ASPEN</t>
  </si>
  <si>
    <t>46 - PEACE HILLS</t>
  </si>
  <si>
    <t>47 - PIPESTONE CREEK</t>
  </si>
  <si>
    <t>48 - MILLET RURAL SE</t>
  </si>
  <si>
    <t>49 - MILLET RURAL E</t>
  </si>
  <si>
    <t>50 - MILLET TOWN E</t>
  </si>
  <si>
    <t>51 - MILLET TOWN N</t>
  </si>
  <si>
    <t>52 - MILLET TOWN SW</t>
  </si>
  <si>
    <t>53 - MILLET RURAL W</t>
  </si>
  <si>
    <t>54 - BRIGHTVIEW</t>
  </si>
  <si>
    <t>55/57 - LOUIS BULL / MASKWACIS</t>
  </si>
  <si>
    <t>56 - ERMINESKIN</t>
  </si>
  <si>
    <t>58 - SAMSON W</t>
  </si>
  <si>
    <t>59 - MONTANA</t>
  </si>
  <si>
    <t>60 - SAMSON E</t>
  </si>
  <si>
    <t>61 - FERINTOSH</t>
  </si>
  <si>
    <t>63 - MOBILE-SOUTH WETASKIWIN</t>
  </si>
  <si>
    <t>64 - MOBILE-NORTH WETASKIWIN</t>
  </si>
  <si>
    <t>65 - ADVANCE-RETURNING OFFICE</t>
  </si>
  <si>
    <t>66 - SMP-BITTERN LAKE/
        MULHURST BAY/NEW SAREPTA</t>
  </si>
  <si>
    <t>67 - SMP-MASKWACIS</t>
  </si>
  <si>
    <t>NATALIE
BIRNIE
NDP</t>
  </si>
  <si>
    <t>NEIL
KOROTASH
AP</t>
  </si>
  <si>
    <t>TAMARA
KRYWIAK
AAP</t>
  </si>
  <si>
    <t>DALE
NALLY
UCP</t>
  </si>
  <si>
    <t>CASS
ROMYN
GPA</t>
  </si>
  <si>
    <t>MIKE
VAN VELZEN
AIP</t>
  </si>
  <si>
    <t>1 - REDWATER RURAL E</t>
  </si>
  <si>
    <t>2 - REDWATER TOWN S</t>
  </si>
  <si>
    <t>3 - REDWATER TOWN W</t>
  </si>
  <si>
    <t>4 - GOLFSIDE CENTER</t>
  </si>
  <si>
    <t>5 - REDWATER TOWN NE</t>
  </si>
  <si>
    <t>6 - LOST POINT LAKE</t>
  </si>
  <si>
    <t>7 - CORONADO</t>
  </si>
  <si>
    <t>8 - LILY LAKE</t>
  </si>
  <si>
    <t>9 - HALFMOON LAKE S</t>
  </si>
  <si>
    <t>10 - LEGAL RURAL</t>
  </si>
  <si>
    <t>11 - LEGAL NORTH</t>
  </si>
  <si>
    <t>12 - LEGAL SOUTH</t>
  </si>
  <si>
    <t>13 - MORINVILLE RURAL</t>
  </si>
  <si>
    <t>14 - SUNNYDALE PARK</t>
  </si>
  <si>
    <t>15 - SUNSHINE LAKE</t>
  </si>
  <si>
    <t>16 - PRIMEAU</t>
  </si>
  <si>
    <t>17 - COMMUNITY SCHOOL</t>
  </si>
  <si>
    <t>18 - MORINVILLE CENTRE N</t>
  </si>
  <si>
    <t>19 - MORINVILLE VANIER</t>
  </si>
  <si>
    <t>20 - MORINVILLE WEST</t>
  </si>
  <si>
    <t>21 - CHAMPLAIN PARK</t>
  </si>
  <si>
    <t>22 - CHAMPLAIN PARK SOUTH</t>
  </si>
  <si>
    <t>23 - SENIORS</t>
  </si>
  <si>
    <t>24 - COUNTY</t>
  </si>
  <si>
    <t>25 - GRANDIN CENTER</t>
  </si>
  <si>
    <t>26 - MORINVILLE BELLE PARK</t>
  </si>
  <si>
    <t>27 - MORINVILLE EAST</t>
  </si>
  <si>
    <t>28 - MORINVILLE SOUTH EAST</t>
  </si>
  <si>
    <t>29 - MORINVILLE SOUTH GLENS</t>
  </si>
  <si>
    <t>30 - CARDIFF ECHOES WEST</t>
  </si>
  <si>
    <t>31 - CARDIFF ECHOES EAST</t>
  </si>
  <si>
    <t>32 - BON ACCORD N RURAL</t>
  </si>
  <si>
    <t>33 - BON ACCORD TOWN W</t>
  </si>
  <si>
    <t>34 - BON ACCORD TOWN CENTER</t>
  </si>
  <si>
    <t>35 - BON ACCORD TOWN E</t>
  </si>
  <si>
    <t>36 - BON ACCORD S RURAL</t>
  </si>
  <si>
    <t>37 - GIBBONS RURAL</t>
  </si>
  <si>
    <t>38 - WILLIAMS PARK UPTOWN</t>
  </si>
  <si>
    <t>39 - GIBBONS TOWN E</t>
  </si>
  <si>
    <t>40 - POPLAR DRIVE</t>
  </si>
  <si>
    <t>41 - LANDING TRAIL W</t>
  </si>
  <si>
    <t>42 - LUNNON LANDING TRAIL</t>
  </si>
  <si>
    <t>43 - GIBBONS RURAL E</t>
  </si>
  <si>
    <t>44 - LAMOUREUX</t>
  </si>
  <si>
    <t>45 - SUNNYSIDE</t>
  </si>
  <si>
    <t>46 - N NAMAO</t>
  </si>
  <si>
    <t>47 - LANCASTER PARK E</t>
  </si>
  <si>
    <t>48 - LANCASTER PARK W</t>
  </si>
  <si>
    <t>49 - ALLIN RIDGE S NAMAO</t>
  </si>
  <si>
    <t>50 - STURGEON VALLEY SE</t>
  </si>
  <si>
    <t>51 - STURGEON VALLEY NE</t>
  </si>
  <si>
    <t>52 - STURGEON VALLEY SOUTH</t>
  </si>
  <si>
    <t>53 - UPPER MANOR</t>
  </si>
  <si>
    <t>54 - WEST STURGEON</t>
  </si>
  <si>
    <t>55 - PINEVIEW E</t>
  </si>
  <si>
    <t xml:space="preserve">56 - PINEVIEW   </t>
  </si>
  <si>
    <t>57 - KINGSWOOD</t>
  </si>
  <si>
    <t>58 - KINGSMEAD</t>
  </si>
  <si>
    <t>59 - KINGSFORD</t>
  </si>
  <si>
    <t>60 - KING</t>
  </si>
  <si>
    <t>61 - PARKWOOD</t>
  </si>
  <si>
    <t>62 - WOODCREST</t>
  </si>
  <si>
    <t>63 - WINDERMERE</t>
  </si>
  <si>
    <t>64 - WIMBLEDON</t>
  </si>
  <si>
    <t>65 - WILLOUGHBY</t>
  </si>
  <si>
    <t>66 - WAKEFIELD</t>
  </si>
  <si>
    <t>67 - ORCHARD</t>
  </si>
  <si>
    <t>68 - ORLANDO</t>
  </si>
  <si>
    <t>69 - OAKDALE</t>
  </si>
  <si>
    <t>70 - EVERGREEN</t>
  </si>
  <si>
    <t>71 - ELLESMERE</t>
  </si>
  <si>
    <t>72 - ENDERBY</t>
  </si>
  <si>
    <t>73 - OAKRIDGE</t>
  </si>
  <si>
    <t>74 - OAKHILL</t>
  </si>
  <si>
    <t>75 - OSBORNE</t>
  </si>
  <si>
    <t>76 - EAST PARK</t>
  </si>
  <si>
    <t>77 - EMPRESS</t>
  </si>
  <si>
    <t>78 - ETHAN</t>
  </si>
  <si>
    <t>79 - ENFIELD</t>
  </si>
  <si>
    <t>80 - EMERSON</t>
  </si>
  <si>
    <t>81 - ERIN RIDGE</t>
  </si>
  <si>
    <t xml:space="preserve">82 - ERIN  </t>
  </si>
  <si>
    <t>83/84 - EVERITT/WATER'S EDGE</t>
  </si>
  <si>
    <t>85/86 - EDGEWATER/STURGEON W</t>
  </si>
  <si>
    <t>88 - MOBILE - NORTH</t>
  </si>
  <si>
    <t>89 - MOBILE - WEST</t>
  </si>
  <si>
    <t>90 - MOBILE - CENTRAL</t>
  </si>
  <si>
    <t>91 - ADVANCE-REDWATER PIONEER</t>
  </si>
  <si>
    <t>92 - ADVANCE-GIBBONS CULTURAL</t>
  </si>
  <si>
    <t>93 - ADVANCE-STURGEON GOLF COURSE</t>
  </si>
  <si>
    <t>94 - ADVANCE-MORINVILLE CHURCH</t>
  </si>
  <si>
    <t>CHASE BROWN
AP</t>
  </si>
  <si>
    <t>NATHAN COOPER
UCP</t>
  </si>
  <si>
    <t>DAVE  HUGHES
AAP</t>
  </si>
  <si>
    <t>KYLE JOHNSTON
NDP</t>
  </si>
  <si>
    <t>ALLEN MACLENNAN
FCP</t>
  </si>
  <si>
    <t>1 - EAGLE HILL</t>
  </si>
  <si>
    <t>2 - OLDS WILLOW LANE</t>
  </si>
  <si>
    <t>3 - OLDS VISTA</t>
  </si>
  <si>
    <t>4 - OLDS SIERRA</t>
  </si>
  <si>
    <t>5 - OLDS COLLEGE</t>
  </si>
  <si>
    <t>6 - OLDS SHANNON</t>
  </si>
  <si>
    <t>7 - OLDS MOUNT VIEW</t>
  </si>
  <si>
    <t>8 - OLDS IMPERIAL</t>
  </si>
  <si>
    <t>9 - OLDS BEECH</t>
  </si>
  <si>
    <t>10 - OLDS BALSAM</t>
  </si>
  <si>
    <t>11 - OLDS MAYBANK</t>
  </si>
  <si>
    <t>12 - OLDS CENTRAL</t>
  </si>
  <si>
    <t>13 - OLDS SOUTHEAST</t>
  </si>
  <si>
    <t>14 - OLDS HEDGES</t>
  </si>
  <si>
    <t>15 - OLDS PARK MEADOWS</t>
  </si>
  <si>
    <t>16 - OLDS BRIEGAL</t>
  </si>
  <si>
    <t>17 - OLDS WINTERLAKE</t>
  </si>
  <si>
    <t>18 - NETOOK</t>
  </si>
  <si>
    <t>19 - WIMBORNE</t>
  </si>
  <si>
    <t>20 - HUXLEY</t>
  </si>
  <si>
    <t>21 - TROCHU RURAL</t>
  </si>
  <si>
    <t>22 - TROCHU WEST</t>
  </si>
  <si>
    <t>23 - TROCHU EAST</t>
  </si>
  <si>
    <t>24 - THREE HILLS RURAL</t>
  </si>
  <si>
    <t>25 - THREE HILLS CENTRAL</t>
  </si>
  <si>
    <t>26 - THREE HILLS NORTH</t>
  </si>
  <si>
    <t>27 - THREE HILLS EAST</t>
  </si>
  <si>
    <t>28 - THREE HILLS MAIN</t>
  </si>
  <si>
    <t>29 - THREE HILLS SOUTH</t>
  </si>
  <si>
    <t>30 - TORRINGTON</t>
  </si>
  <si>
    <t>31 - GRISDALE</t>
  </si>
  <si>
    <t>32 - BARRY LAKE</t>
  </si>
  <si>
    <t>33 - WESTCOTT</t>
  </si>
  <si>
    <t>34 - DIDSBURY WEST GLEN</t>
  </si>
  <si>
    <t>35 - DIDSBURY NORTHEAST</t>
  </si>
  <si>
    <t>36 - DIDSBURY MEMORIAL</t>
  </si>
  <si>
    <t>37 - DIDSBURY WESTHILL</t>
  </si>
  <si>
    <t>38 - DIDSBURY WEST CENTRAL</t>
  </si>
  <si>
    <t>39 - DIDSBURY EAST CENTRAL</t>
  </si>
  <si>
    <t>40 - DIDSBURY SOUTHEAST</t>
  </si>
  <si>
    <t>41 - DIDSBURY COLLEGE GREEN</t>
  </si>
  <si>
    <t>42 - DIDSBURY SOUTHRIDGE</t>
  </si>
  <si>
    <t>43 - LONE PINE</t>
  </si>
  <si>
    <t>44 - SUNNYSLOPE</t>
  </si>
  <si>
    <t>45 - SWALWELL</t>
  </si>
  <si>
    <t>46 - LINDEN RURAL</t>
  </si>
  <si>
    <t>47 - LINDEN</t>
  </si>
  <si>
    <t>48 - LONE PINE CREEK</t>
  </si>
  <si>
    <t>49 - HIKLON LAKE</t>
  </si>
  <si>
    <t>50 - CARSTAIRS STONEHAVEN</t>
  </si>
  <si>
    <t>51 - CARSTAIRS CENTRAL</t>
  </si>
  <si>
    <t>52 - CARSTAIRS DOWNIE</t>
  </si>
  <si>
    <t>53 - CARSTAIRS GLENEAGLES</t>
  </si>
  <si>
    <t>54 - CARSTAIRS MEADOWLARK</t>
  </si>
  <si>
    <t>55 - CARSTAIRS HIGHLAND</t>
  </si>
  <si>
    <t>56 - CARSTAIRS RANCH</t>
  </si>
  <si>
    <t>57 - CARSTAIRS SOUTH</t>
  </si>
  <si>
    <t>58 - CREMONA RURAL</t>
  </si>
  <si>
    <t>59 - CREMONA</t>
  </si>
  <si>
    <t>60 - DOGPOUND</t>
  </si>
  <si>
    <t>61 - ROSEBUD RIVER</t>
  </si>
  <si>
    <t>62 - CROSSFIELD NORTH WEST</t>
  </si>
  <si>
    <t>63 - CROSSFIELD MCCASKILL</t>
  </si>
  <si>
    <t>64 - CROSSFIELD MOUNTAIN</t>
  </si>
  <si>
    <t>65 - CROSSFIELD RAILWAY</t>
  </si>
  <si>
    <t>66 - CROSSFIELD MURDOCK</t>
  </si>
  <si>
    <t>67 - CROSSFIELD SUNSET HEIGHTS</t>
  </si>
  <si>
    <t>68 - CROSSFIELD RURAL</t>
  </si>
  <si>
    <t>69 - ACME WEST</t>
  </si>
  <si>
    <t>70 - ACME EAST</t>
  </si>
  <si>
    <t>71 - CARBON RURAL</t>
  </si>
  <si>
    <t>72 - CARBON</t>
  </si>
  <si>
    <t>73 - BEISEKER EAST</t>
  </si>
  <si>
    <t>74 - BEISEKER WEST</t>
  </si>
  <si>
    <t>75 - IRRICANA RURAL</t>
  </si>
  <si>
    <t>76 - IRRICANA WEST</t>
  </si>
  <si>
    <t>77 - IRRICANA EAST</t>
  </si>
  <si>
    <t>78 - ROSEBUD</t>
  </si>
  <si>
    <t>79 - DALUM</t>
  </si>
  <si>
    <t>80 - ROCKYFORD</t>
  </si>
  <si>
    <t>81 - STANDARD RURAL</t>
  </si>
  <si>
    <t>82 - STANDARD</t>
  </si>
  <si>
    <t>83 - HUSSAR</t>
  </si>
  <si>
    <t>84 - WHEATLAND CROSSING</t>
  </si>
  <si>
    <t>86 - MOBILE-LINDEN/
        THREE HILLS/TROCHU</t>
  </si>
  <si>
    <t>87 - MOBILE-OLDS/DIDSBURY</t>
  </si>
  <si>
    <t>88 - MOBILE-CARSTAIRS/
        CROSSFIELD/DIDSBURY</t>
  </si>
  <si>
    <t>89 - ADVANCE-OLDS</t>
  </si>
  <si>
    <t>90 - ADVANCE-CROSSFIELD</t>
  </si>
  <si>
    <t>91 - ADVANCE-THREE HILLS</t>
  </si>
  <si>
    <t>92 - ADVANCE-ROCKYFORD</t>
  </si>
  <si>
    <t>DAKOTA
HOUSE
AP</t>
  </si>
  <si>
    <t>DEBBIE
JABBOUR
NDP</t>
  </si>
  <si>
    <t>CONNIE
RUSSELL
FCP</t>
  </si>
  <si>
    <t>REMI J
TARDIF
LIB</t>
  </si>
  <si>
    <t>DAN
WILLIAMS
UCP</t>
  </si>
  <si>
    <t>1 - HARMON VALLEY</t>
  </si>
  <si>
    <t>2 - NAMPA EAST</t>
  </si>
  <si>
    <t>3 - NAMPA WEST</t>
  </si>
  <si>
    <t>4 - MARIE REINE</t>
  </si>
  <si>
    <t>5 - ST ISIDORE</t>
  </si>
  <si>
    <t>6 - THREE CREEKS</t>
  </si>
  <si>
    <t>7 - HEART RIVER SOUTH</t>
  </si>
  <si>
    <t>8 - HEART RIVER</t>
  </si>
  <si>
    <t>9 - TOWN CENTRE</t>
  </si>
  <si>
    <t>10 - SPRINGFIELD EAST</t>
  </si>
  <si>
    <t>11 - CLOVERLEAF</t>
  </si>
  <si>
    <t>12 - SPRINGFIELD</t>
  </si>
  <si>
    <t>13 - NORGLEN</t>
  </si>
  <si>
    <t>14 - NORGLEN EAST</t>
  </si>
  <si>
    <t>15 - SHAFTESBURY</t>
  </si>
  <si>
    <t>16 - MISERY MOUNTAIN</t>
  </si>
  <si>
    <t>17 - SADDLEBACK</t>
  </si>
  <si>
    <t>18 - WEST PEACE</t>
  </si>
  <si>
    <t>19 - STRONGCREEK</t>
  </si>
  <si>
    <t>20 - GRIMSHAW NORTH</t>
  </si>
  <si>
    <t>21 - GRIMSHAW WEST</t>
  </si>
  <si>
    <t>22 - GRIMSHAW SOUTHWEST</t>
  </si>
  <si>
    <t>23 - GRIMSHAW SOUTH</t>
  </si>
  <si>
    <t>24 - GRIMSHAW EAST</t>
  </si>
  <si>
    <t>25 - GRIMSHAW RURAL</t>
  </si>
  <si>
    <t>26 - WARRENSVILLE</t>
  </si>
  <si>
    <t>27 - WEBERVILLE SOUTH</t>
  </si>
  <si>
    <t>28 - WEBERVILLE NORTH</t>
  </si>
  <si>
    <t>29 - DIXONVILLE</t>
  </si>
  <si>
    <t>30 - DEADWOOD</t>
  </si>
  <si>
    <t>31 - MANNING TOWN SOUTH</t>
  </si>
  <si>
    <t>32 - MANNING TOWN NORTH</t>
  </si>
  <si>
    <t>33 - MANNING RURAL EAST</t>
  </si>
  <si>
    <t>34 - NOTIKEWIN NORTH STAR</t>
  </si>
  <si>
    <t>35 - HOTCHKISS</t>
  </si>
  <si>
    <t>36 - KEG RIVER</t>
  </si>
  <si>
    <t>37 - PADDLE PRAIRIE</t>
  </si>
  <si>
    <t>38 - BUFFALO HEAD PRAIRIE</t>
  </si>
  <si>
    <t>39 - TALL CREE SOUTH</t>
  </si>
  <si>
    <t>40 - TALL CREE NORTH</t>
  </si>
  <si>
    <t>41 - WILSON PRAIRIE</t>
  </si>
  <si>
    <t>42 - LA CRETE SOUTH</t>
  </si>
  <si>
    <t>43 - LA CRETE CENTER</t>
  </si>
  <si>
    <t>44 - LA CRETE NORTH</t>
  </si>
  <si>
    <t>45 - LA CRETE RURAL</t>
  </si>
  <si>
    <t>46 - BLUMENORT</t>
  </si>
  <si>
    <t>47 - FORT VERMILION RURAL</t>
  </si>
  <si>
    <t>48 - FORT VERMILION</t>
  </si>
  <si>
    <t>49 - FOX LAKE</t>
  </si>
  <si>
    <t>50 - GARDEN RIVER</t>
  </si>
  <si>
    <t>51 - JOHN D'OR PRAIRIE</t>
  </si>
  <si>
    <t>52 - BOYER RIVER</t>
  </si>
  <si>
    <t>53 - ROCKY LANE</t>
  </si>
  <si>
    <t>54 - HIGH LEVEL RURAL SOUTH</t>
  </si>
  <si>
    <t>55 - HIGH LEVEL MCLARTY</t>
  </si>
  <si>
    <t>56 - HIGH LEVEL THOMPSON</t>
  </si>
  <si>
    <t>57 - HIGH LEVEL CARIBOU</t>
  </si>
  <si>
    <t>58 - HIGH LEVEL BOBBY GRAY</t>
  </si>
  <si>
    <t>59 - HIGH LEVEL WALTERS</t>
  </si>
  <si>
    <t>60 - HIGH LEVEL CENTER</t>
  </si>
  <si>
    <t>61 - HIGH LEVEL INDUSTRIAL</t>
  </si>
  <si>
    <t>62 - HIGH LEVEL FOOTNER</t>
  </si>
  <si>
    <t>63 - RAINBOW LAKE</t>
  </si>
  <si>
    <t>64 - CHATEH - ASSUMPTION</t>
  </si>
  <si>
    <t>65 - MEANDER RIVER</t>
  </si>
  <si>
    <t>66 - ZAMA CITY</t>
  </si>
  <si>
    <t>68 - MOBILE-PEACE RIVER #1</t>
  </si>
  <si>
    <t>69 - MOBILE-PEACE RIVER #2</t>
  </si>
  <si>
    <t>70 - MOBILE-GRIMSHAW</t>
  </si>
  <si>
    <t>71 - MOBILE-MANNING</t>
  </si>
  <si>
    <t>72 - ADVANCE-RETURNING OFFICE</t>
  </si>
  <si>
    <t>73 - ADVANCE-HIGH LEVEL</t>
  </si>
  <si>
    <t>74 - ADVANCE-LA CRETE ARENA</t>
  </si>
  <si>
    <t>75 - SMP-MANNING ELKS YOUTH CTR</t>
  </si>
  <si>
    <t>MATT
CHAPIN
FCP</t>
  </si>
  <si>
    <t>PAUL
HARDY
AP</t>
  </si>
  <si>
    <t>ADRIANA
LAGRANGE
UCP</t>
  </si>
  <si>
    <t>MICHAEL
NEUFELD
AIP</t>
  </si>
  <si>
    <t>KIM
SCHREINER
NDP</t>
  </si>
  <si>
    <t>1 - DAVENPORT E</t>
  </si>
  <si>
    <t>2 - DAVENPORT NW</t>
  </si>
  <si>
    <t>3 - ROSEDALE SE</t>
  </si>
  <si>
    <t>4 - ROSEDALE NE</t>
  </si>
  <si>
    <t>5 - ROSEDALE MEADOWS</t>
  </si>
  <si>
    <t>6 - ROSEDALE N CENTRAL</t>
  </si>
  <si>
    <t>7 - ROSEDALE S CENTRAL</t>
  </si>
  <si>
    <t>8 - ROSEDALE NW</t>
  </si>
  <si>
    <t>9 - ROSEDALE SW</t>
  </si>
  <si>
    <t>10 - CLEARVIEW  SE</t>
  </si>
  <si>
    <t>11 - CLEARVIEW NE</t>
  </si>
  <si>
    <t>12 - CLEARVIEW NW</t>
  </si>
  <si>
    <t>13 - CLEARVIEW SW</t>
  </si>
  <si>
    <t>14 - MICHENER S</t>
  </si>
  <si>
    <t>15 - MICHENER EXTENDI-SIERRAS</t>
  </si>
  <si>
    <t>16 - MICHENER CENTRAL</t>
  </si>
  <si>
    <t>17 - MICHENER EASTHILL</t>
  </si>
  <si>
    <t>18 - MICHENER N</t>
  </si>
  <si>
    <t>19 - DOWNTOWN NW</t>
  </si>
  <si>
    <t>20 - DOWNTOWN CENTRAL</t>
  </si>
  <si>
    <t>21 - DOWNTOWN W</t>
  </si>
  <si>
    <t>22 - RIVERLANDS</t>
  </si>
  <si>
    <t>23 - FOUNTAINS</t>
  </si>
  <si>
    <t>24 - RIVERSIDE MEADOWS SW</t>
  </si>
  <si>
    <t>25 - ORIOLE PARK S</t>
  </si>
  <si>
    <t>26 - ORIOLE PARK W</t>
  </si>
  <si>
    <t>27 - ORIOLE RIDGE SW</t>
  </si>
  <si>
    <t>28 - ORIOLE RIDGE NW</t>
  </si>
  <si>
    <t>29 - ORIOLE RIDGE NE</t>
  </si>
  <si>
    <t>30 - ORIOLE PARK SW</t>
  </si>
  <si>
    <t>31 - RIVERSIDE MEADOWS NW</t>
  </si>
  <si>
    <t>32 - RIVERSIDE MEADOWS SE</t>
  </si>
  <si>
    <t>33 - RIVERSIDE MEADOWS NE</t>
  </si>
  <si>
    <t>34 - RIVER VISTAS</t>
  </si>
  <si>
    <t>35 - HIGHLAND GREEN HILLS</t>
  </si>
  <si>
    <t>36 - HIGHLAND GREEN SW</t>
  </si>
  <si>
    <t>37 - ORIOLE PARK CENTRAL</t>
  </si>
  <si>
    <t>38 - ORIOLE PARK NW</t>
  </si>
  <si>
    <t>39 - ORIOLE PARK N</t>
  </si>
  <si>
    <t>40 - HIGHLAND GREEN NW</t>
  </si>
  <si>
    <t>41 - HIGHLAND GREEN VILLAGE</t>
  </si>
  <si>
    <t>42 - HIGHLAND GREEN BLUFF</t>
  </si>
  <si>
    <t>43 - HIGHLAND GREEN NE</t>
  </si>
  <si>
    <t>44 - HIGHLAND GREEN SE</t>
  </si>
  <si>
    <t>45 - PINES S</t>
  </si>
  <si>
    <t>46 - NORMANDEAU PARKSIDE</t>
  </si>
  <si>
    <t>47 - NORMANDEAU CENTRAL</t>
  </si>
  <si>
    <t>48 - NORMANDEAU S</t>
  </si>
  <si>
    <t>49 - JOHNSTONE VILLAGE</t>
  </si>
  <si>
    <t>50 - GLENDALE W</t>
  </si>
  <si>
    <t>51 - NORMANDEAU NW</t>
  </si>
  <si>
    <t>52 - NORMANDEAU NE</t>
  </si>
  <si>
    <t>53 - PINES N</t>
  </si>
  <si>
    <t>54 - NORMANDEAU HEIGHTS</t>
  </si>
  <si>
    <t>55 - NORMANDEAU VILLAGE</t>
  </si>
  <si>
    <t>56 - NORMANDEAU MEADOWS</t>
  </si>
  <si>
    <t>57 - GLENDALE HILLS</t>
  </si>
  <si>
    <t>58 - GLENDALE E</t>
  </si>
  <si>
    <t>59 - GLENDALE CENTRAL</t>
  </si>
  <si>
    <t>60 - GLENDALE N</t>
  </si>
  <si>
    <t>61 - JOHNSTONE PARK S</t>
  </si>
  <si>
    <t>62 - JOHNSTONE PARK N</t>
  </si>
  <si>
    <t>63 - JOHNSTONE VIEW</t>
  </si>
  <si>
    <t>64 - JOHNSTONE LANDING</t>
  </si>
  <si>
    <t>65 - JOHNSTONE CROSSING</t>
  </si>
  <si>
    <t>66 - KENTWOOD SW</t>
  </si>
  <si>
    <t>67 - KENTWOOD NW</t>
  </si>
  <si>
    <t>68 - KENTWOOD PARK</t>
  </si>
  <si>
    <t>69 - KENTWOOD CENTRAL</t>
  </si>
  <si>
    <t>70 - KENTWOOD SE</t>
  </si>
  <si>
    <t>71 - KENTWOOD MEADOWS</t>
  </si>
  <si>
    <t>72 - KENTWOOD NE</t>
  </si>
  <si>
    <t>73 - NORTHWOOD ESTATES</t>
  </si>
  <si>
    <t>74 - PINES ESCARPMENT</t>
  </si>
  <si>
    <t>75 - GARDEN HEIGHTS</t>
  </si>
  <si>
    <t>76 - CLEARVIEW VISTAS</t>
  </si>
  <si>
    <t>77 - CLEARVIEW RIDGE</t>
  </si>
  <si>
    <t>78 - TIMBERLANDS</t>
  </si>
  <si>
    <t>79 - BALMORAL</t>
  </si>
  <si>
    <t>80 - TIMBERLANDS CENTRAL</t>
  </si>
  <si>
    <t>82 - MOBILE-PINES/VILLA MARIE</t>
  </si>
  <si>
    <t>83 - MOBILE-TIMBERSTONE MEWS</t>
  </si>
  <si>
    <t>84 - MOBILE-MICHENER/KENTWOOD PL</t>
  </si>
  <si>
    <t>85 - MOBILE-POINTS WEST/THE HAMLETS</t>
  </si>
  <si>
    <t>86 - ADVANCE-PARKLAND MALL</t>
  </si>
  <si>
    <t>87 - SMP-KNOX PRESBYTERIAN</t>
  </si>
  <si>
    <t>TEAH-JAY
CARTWRIGHT
FCP</t>
  </si>
  <si>
    <t>LORI
CURRAN
GPA</t>
  </si>
  <si>
    <t>RYAN
MCDOUGALL
AP</t>
  </si>
  <si>
    <t>BARB
MILLER
NDP</t>
  </si>
  <si>
    <t>JASON
STEPHAN
UCP</t>
  </si>
  <si>
    <t>1 - WESTLAKE NORTH</t>
  </si>
  <si>
    <t>2 - WESTLAKE SOUTH</t>
  </si>
  <si>
    <t>3 - WESTPARK ESTATES</t>
  </si>
  <si>
    <t>4 - WESTPARK CRESCENT</t>
  </si>
  <si>
    <t>5 - WESTPARK CENTRAL</t>
  </si>
  <si>
    <t>6 - WESTPARK NORTH</t>
  </si>
  <si>
    <t>7 - WESTPARK SE</t>
  </si>
  <si>
    <t>8 - WESTPARK EAST/RDC</t>
  </si>
  <si>
    <t>9 - GAETZ SOUTH</t>
  </si>
  <si>
    <t>10 - SOUTH HILL WEST</t>
  </si>
  <si>
    <t>11 - HOSPITAL AREA</t>
  </si>
  <si>
    <t>12 - DOWNTOWN WEST</t>
  </si>
  <si>
    <t>13 - DOWNTOWN EAST</t>
  </si>
  <si>
    <t>14 - PARKDALE NORTH</t>
  </si>
  <si>
    <t>15 - PARKVALE SOUTH</t>
  </si>
  <si>
    <t>16 - SOUTH HILL EAST</t>
  </si>
  <si>
    <t>17 - SOUTH HILL KIN CANYON</t>
  </si>
  <si>
    <t>18 - BOWER NORTH</t>
  </si>
  <si>
    <t>19 - BOWER CENTRAL</t>
  </si>
  <si>
    <t>20 - BOWER SW</t>
  </si>
  <si>
    <t>21 - BOWER SE</t>
  </si>
  <si>
    <t>22 - SUNNYBROOK SOUTH</t>
  </si>
  <si>
    <t>23 - SUNNYBROOK SW</t>
  </si>
  <si>
    <t>24 - SUNNYBROOK SE</t>
  </si>
  <si>
    <t>25 - SUNNYBROOK NE</t>
  </si>
  <si>
    <t>26 - MOUNTVIEW SE</t>
  </si>
  <si>
    <t>27 - MOUNTVIEW SW</t>
  </si>
  <si>
    <t>28 - MOUNTVIEW NORTH</t>
  </si>
  <si>
    <t>29 - GRANDVIEW SOUTH</t>
  </si>
  <si>
    <t>30 - GRANDVIEW NORTH</t>
  </si>
  <si>
    <t>31 - EASTVIEW ROSS</t>
  </si>
  <si>
    <t>32 - EASTVIEW NORTH</t>
  </si>
  <si>
    <t>33 - EASTVIEW EAST</t>
  </si>
  <si>
    <t>34 - MORRISVIEW WEST</t>
  </si>
  <si>
    <t>35 - MORRISVIEW WEST CENTRAL</t>
  </si>
  <si>
    <t>36 - ANDERS CENTRAL</t>
  </si>
  <si>
    <t>37 - ANDERS WEST</t>
  </si>
  <si>
    <t>38 - ANDERS SOUTH</t>
  </si>
  <si>
    <t>39 - ANDER ON THE LAKE NORTH</t>
  </si>
  <si>
    <t>40 - ANDERS ON THE LAKE SW</t>
  </si>
  <si>
    <t>41 - ANDERS ON THE LAKE SE</t>
  </si>
  <si>
    <t>42 - INGLEWOOD NW</t>
  </si>
  <si>
    <t>43 - INGLEWOOD SW</t>
  </si>
  <si>
    <t>44 - INGLEWOOD SOUTH CENTRAL</t>
  </si>
  <si>
    <t>45 - INGLEWOOD SE</t>
  </si>
  <si>
    <t>46 - INGLEWOOD NE</t>
  </si>
  <si>
    <t>47 - ASPEN RIDGE SOUTHWEST</t>
  </si>
  <si>
    <t>48 - ASPEN RIDGE EAST</t>
  </si>
  <si>
    <t>49 - ASPEN RIDGE NW</t>
  </si>
  <si>
    <t>50 - VICTORIA PARK EAST</t>
  </si>
  <si>
    <t>51 - VICTORIA PARK WEST</t>
  </si>
  <si>
    <t>52 - MORRISROE EAST CENTRAL</t>
  </si>
  <si>
    <t>53 - MORRISROE SE</t>
  </si>
  <si>
    <t>54 - MORRISROE NE</t>
  </si>
  <si>
    <t>55 - EASTVIEW ESTATES SE</t>
  </si>
  <si>
    <t>56 - EASTVIEW ESTATES SW</t>
  </si>
  <si>
    <t>57 - EASTVIEW ESTATES NW</t>
  </si>
  <si>
    <t>58 - EASTVIEW ESTATES NE</t>
  </si>
  <si>
    <t>59 - DEERPARK NW</t>
  </si>
  <si>
    <t>60 - DAVENPORT NE</t>
  </si>
  <si>
    <t>61 - DAVENPORT SW</t>
  </si>
  <si>
    <t>62 - DEERPARK NEW</t>
  </si>
  <si>
    <t>63 - DEERPARK SE</t>
  </si>
  <si>
    <t>64 - LANCASTER WEST</t>
  </si>
  <si>
    <t>65 - LANCASTER GREEN WEST</t>
  </si>
  <si>
    <t>66 - VANIER WOODS NORTH</t>
  </si>
  <si>
    <t>67 - VANIER WOODS SOUTH</t>
  </si>
  <si>
    <t>68 - LANCASTER GREEN EAST</t>
  </si>
  <si>
    <t>69 - LANCASTER 3</t>
  </si>
  <si>
    <t>70 - LANCASTER NORTHCENTRAL</t>
  </si>
  <si>
    <t>71 - DEERPARK 5</t>
  </si>
  <si>
    <t>72 - DEERPARK 4</t>
  </si>
  <si>
    <t>73 - DUVAL</t>
  </si>
  <si>
    <t>74 - DEVONSHIRE NORTH</t>
  </si>
  <si>
    <t>75 - DEVONSHIRE SOUTH</t>
  </si>
  <si>
    <t>76 - LONSDALE NORTH</t>
  </si>
  <si>
    <t>77 - LANDRY LAWSON LONG</t>
  </si>
  <si>
    <t>78 - LIVINGSTON LARSON</t>
  </si>
  <si>
    <t>79 - LINDMAN</t>
  </si>
  <si>
    <t>80 - LACROSS LAYLOR LOWDEN</t>
  </si>
  <si>
    <t>81 - EAST VANIER NORTH</t>
  </si>
  <si>
    <t>82 - EAST VANIER CENTRAL</t>
  </si>
  <si>
    <t>83 - EAST VANIER SOUTH</t>
  </si>
  <si>
    <t>85 - MOBILE-#1</t>
  </si>
  <si>
    <t>86 - MOBILE-#2</t>
  </si>
  <si>
    <t>87 - MOBILE-#3</t>
  </si>
  <si>
    <t>JOE
ANGLIN
AP</t>
  </si>
  <si>
    <t>DAWN
BERARD
FCP</t>
  </si>
  <si>
    <t>JANE
DRUMMOND
GPA</t>
  </si>
  <si>
    <t>GORDON
FRANCEY
IND</t>
  </si>
  <si>
    <t>JEFF
IBLE
NDP</t>
  </si>
  <si>
    <t>PAULA
LAMOUREUX
AAP</t>
  </si>
  <si>
    <t>JASON
NIXON
UCP</t>
  </si>
  <si>
    <t>DAVID
ROGERS
AIP</t>
  </si>
  <si>
    <t>1 - NORDEGG</t>
  </si>
  <si>
    <t>2/32 - CRIMSON LAKE/ROCKY BORDER</t>
  </si>
  <si>
    <t>3/4 - SUNCHILD/OCHIESE INDIAN RESERVE</t>
  </si>
  <si>
    <t>5 - ALDER FLATS</t>
  </si>
  <si>
    <t>6/8 - BUCK LAKE NORTH/SOUTH</t>
  </si>
  <si>
    <t>7/9 - BUCK LAKE HIGHLAND/MAYWOOD</t>
  </si>
  <si>
    <t>10 - PENDRYL</t>
  </si>
  <si>
    <t>11 - YEOFORD</t>
  </si>
  <si>
    <t>12 - WINFIELD</t>
  </si>
  <si>
    <t>13 - HOME GLEN</t>
  </si>
  <si>
    <t>14 - HOADLEY WEST</t>
  </si>
  <si>
    <t>15 - MEDICINE LAKE</t>
  </si>
  <si>
    <t>16 - RURAL RIMBEY</t>
  </si>
  <si>
    <t>17 - RIMBEY DRADER</t>
  </si>
  <si>
    <t>18 - RIMBEY NORTHEAST</t>
  </si>
  <si>
    <t>19 - RIMBEY SOUTH</t>
  </si>
  <si>
    <t>20 - RIMBEY PARK</t>
  </si>
  <si>
    <t>21 - PARKLAND BEACH</t>
  </si>
  <si>
    <t>22 - LOCKHART</t>
  </si>
  <si>
    <t>23 - BENTLEY NORTH</t>
  </si>
  <si>
    <t>24 - BENTLEY SOUTH</t>
  </si>
  <si>
    <t>25 - BENTLEY RURAL</t>
  </si>
  <si>
    <t>26 - GILBY</t>
  </si>
  <si>
    <t>27 - CARLOS</t>
  </si>
  <si>
    <t>28 - GIMLET</t>
  </si>
  <si>
    <t>29 - BINGLEY</t>
  </si>
  <si>
    <t>30 - FRISCO</t>
  </si>
  <si>
    <t>31 - FERRIER</t>
  </si>
  <si>
    <t>33/39 - ROCKY NORTHWEST/TOWER</t>
  </si>
  <si>
    <t>34 - ROCKY THOMPSON</t>
  </si>
  <si>
    <t>35 - ROCKY RIVERVIEW</t>
  </si>
  <si>
    <t>36 - ROCKY ST. MATTHEW'S</t>
  </si>
  <si>
    <t>37 - ROCKY SINCLAIR</t>
  </si>
  <si>
    <t>38/46 - ROCKY INDUSTRIAL/OTWAY</t>
  </si>
  <si>
    <t>40 - ROCKY LOCHEARN</t>
  </si>
  <si>
    <t xml:space="preserve">41 - ROCKY KILLIAN </t>
  </si>
  <si>
    <t>42 - ROCKY OLD TOWN</t>
  </si>
  <si>
    <t>43 - ROCKY TOWN CENTRE</t>
  </si>
  <si>
    <t>44 - ROCKY DOWNTOWN</t>
  </si>
  <si>
    <t>45 - ROCKY RAILWAY</t>
  </si>
  <si>
    <t>47 - CODNER</t>
  </si>
  <si>
    <t>48 - LESLIEVILLE</t>
  </si>
  <si>
    <t>49 - CONDOR</t>
  </si>
  <si>
    <t>50 - ECKVILLE RURAL</t>
  </si>
  <si>
    <t>51 - ECKVILLE WEST</t>
  </si>
  <si>
    <t>52 - ECKVILLE EAST</t>
  </si>
  <si>
    <t>53/54 - BENALTO RURAL/BENALTO</t>
  </si>
  <si>
    <t>55 - DIAMOND VALLEY</t>
  </si>
  <si>
    <t>56 - EVERGREEN</t>
  </si>
  <si>
    <t>57 - HORSEGUARD</t>
  </si>
  <si>
    <t>58 - DOVERCOURT</t>
  </si>
  <si>
    <t>59 - STRACHAN</t>
  </si>
  <si>
    <t>60 - BOUNDARY</t>
  </si>
  <si>
    <t>61 - CHEDDERVILLE</t>
  </si>
  <si>
    <t>62 - BURNSTICK</t>
  </si>
  <si>
    <t>63 - CAROLINE</t>
  </si>
  <si>
    <t>64 - STAUFFER</t>
  </si>
  <si>
    <t>65 - RAVEN</t>
  </si>
  <si>
    <t>66 - KEVISVILLE</t>
  </si>
  <si>
    <t>67 - CRAMMOND</t>
  </si>
  <si>
    <t>68/72 - BEARBERRY/SUNDRE RURAL</t>
  </si>
  <si>
    <t>69 - JAMES RIVER</t>
  </si>
  <si>
    <t>70 - EAGLE HILL</t>
  </si>
  <si>
    <t>71 - BLUE HILL</t>
  </si>
  <si>
    <t>73 - SUNDRE NORTH</t>
  </si>
  <si>
    <t>74 - SUNDRE NORTH EAST</t>
  </si>
  <si>
    <t>75 - SUNDRE WEST</t>
  </si>
  <si>
    <t>76 - SUNDRE SOUTH</t>
  </si>
  <si>
    <t>77 - BERGEN EAST</t>
  </si>
  <si>
    <t>78 - FALLEN TIMBER</t>
  </si>
  <si>
    <t>79 - SILVER CREEK</t>
  </si>
  <si>
    <t>80 - WATER VALLEY</t>
  </si>
  <si>
    <t>82 - MOBILE-POLL #1</t>
  </si>
  <si>
    <t>83 - MOBILE-POLL #2</t>
  </si>
  <si>
    <t>84 - MOBILE-POLL #3</t>
  </si>
  <si>
    <t>85 - MOBILE-POLL #4</t>
  </si>
  <si>
    <t>86 - ADVANCE-RIMBEY</t>
  </si>
  <si>
    <t>87 - ADVANCE-SUNDRE</t>
  </si>
  <si>
    <t>88 - ADVANCE-ROCKY MOUNTAIN HOUSE</t>
  </si>
  <si>
    <t>CHRIS  
GLASSFORD
AAP</t>
  </si>
  <si>
    <t>BRIAN
ILKUF
AIP</t>
  </si>
  <si>
    <t>ANNIE
MCKITRICK
NDP</t>
  </si>
  <si>
    <t>SUE
TIMANSON
AP</t>
  </si>
  <si>
    <t>JORDAN
WALKER
UCP</t>
  </si>
  <si>
    <t>1 - SALISBURY VILLAGE</t>
  </si>
  <si>
    <t>2 - WAYBURY PARK</t>
  </si>
  <si>
    <t>3 - ESTATES</t>
  </si>
  <si>
    <t>4 - VILLAGE ON THE LAKE E</t>
  </si>
  <si>
    <t>5 - VILLAGE ON THE LAKE W</t>
  </si>
  <si>
    <t>6 - VILLAGE ON THE LAKE N</t>
  </si>
  <si>
    <t>7 - WESTBORO S</t>
  </si>
  <si>
    <t>8 - WESTBORO CENTRE</t>
  </si>
  <si>
    <t>9 - WESTBORO E</t>
  </si>
  <si>
    <t>10 - WESTBORO N</t>
  </si>
  <si>
    <t>11 - WOODBRIDGE SE</t>
  </si>
  <si>
    <t>12 - WOODBRIDGE SW</t>
  </si>
  <si>
    <t>13 - WOODBRIDGE NW</t>
  </si>
  <si>
    <t>14 - WOODBRIDGE NE</t>
  </si>
  <si>
    <t>15 - MILLS HAVEN W</t>
  </si>
  <si>
    <t>16 - MILLS HAVEN NW</t>
  </si>
  <si>
    <t>17 - MILLS HAVEN N</t>
  </si>
  <si>
    <t>18 - MILLS HAVEN E</t>
  </si>
  <si>
    <t>19 - MILLS HAVEN CENTRE</t>
  </si>
  <si>
    <t>20 - MILLS HAVEN MAIN</t>
  </si>
  <si>
    <t>21 - MILLS HAVEN S</t>
  </si>
  <si>
    <t>22 - BEAUVISTA</t>
  </si>
  <si>
    <t>23 - GLENMORE</t>
  </si>
  <si>
    <t>24 - SHERWOOD HEIGHTS N</t>
  </si>
  <si>
    <t>25 - SHERWOOD HEIGHTS NE</t>
  </si>
  <si>
    <t>26 - SHERWOOD HEIGHTS NW</t>
  </si>
  <si>
    <t>27 - SHERWOOD HEIGHTS W</t>
  </si>
  <si>
    <t>28 - SHERWOOD HEIGHTS S</t>
  </si>
  <si>
    <t>29 - MAPLEGROVE CENTRE</t>
  </si>
  <si>
    <t>30 - MAPLEGROVE S</t>
  </si>
  <si>
    <t>31 - MAPLEGROVE/BRENTWOOD</t>
  </si>
  <si>
    <t>32 - CENTRE IN THE PARK</t>
  </si>
  <si>
    <t>33 - GREAT OAKS</t>
  </si>
  <si>
    <t>34 - BRENTWOOD NW</t>
  </si>
  <si>
    <t>35 - BRENTWOOD W</t>
  </si>
  <si>
    <t>36 - BRENTWOOD CENTRE</t>
  </si>
  <si>
    <t>37 - MAPLEWOOD SE</t>
  </si>
  <si>
    <t>38 - MAPLEWOOD E</t>
  </si>
  <si>
    <t>39 - BRENTWOOD E</t>
  </si>
  <si>
    <t>40 - BRENTWOOD NE</t>
  </si>
  <si>
    <t>41 - GLEN ALLAN SW</t>
  </si>
  <si>
    <t>42 - GLEN ALLAN / GARNET</t>
  </si>
  <si>
    <t>43 - GLEN ALLAN W</t>
  </si>
  <si>
    <t>44 - GLEN ALLAN NW</t>
  </si>
  <si>
    <t>45 - GLEN ALLAN NE</t>
  </si>
  <si>
    <t>46 - GLEN ALLAN/ GALLOWAY</t>
  </si>
  <si>
    <t>47 - GLEN ALLAN/ GRAVENHURST</t>
  </si>
  <si>
    <t>48 - GLEN ALLAN CENTRE</t>
  </si>
  <si>
    <t>49 - GLEN ALLAN E</t>
  </si>
  <si>
    <t>50 - GLEN ALLAN SE</t>
  </si>
  <si>
    <t>51 - NOTTINGHAM NW</t>
  </si>
  <si>
    <t>52 - NOTTINGHAM W</t>
  </si>
  <si>
    <t>53 - NOTTINGHAM SW</t>
  </si>
  <si>
    <t>54 - NOTTINGHAM SE</t>
  </si>
  <si>
    <t>55 - NOTTINGHAM CENTRE</t>
  </si>
  <si>
    <t>56 - NOTTINGHAM E</t>
  </si>
  <si>
    <t>57 - NOTTINGHAM/ FORREST</t>
  </si>
  <si>
    <t>58 - FORREST GREEN</t>
  </si>
  <si>
    <t>59 - CRAIGAVON S</t>
  </si>
  <si>
    <t>60 - CRAIGAVON CENTRE</t>
  </si>
  <si>
    <t>61 - CRAIGAVON N</t>
  </si>
  <si>
    <t>62 - LAKELAND/CHESTEREMERE</t>
  </si>
  <si>
    <t>63 - LAKELAND/ CHRISTINA</t>
  </si>
  <si>
    <t>64 - LAKELAND/ CHELSEA</t>
  </si>
  <si>
    <t>65 - LAKELAND/ CHATWIN</t>
  </si>
  <si>
    <t>66 - WINDSOR PARK</t>
  </si>
  <si>
    <t>67 - LAKELAND/ CROWSNEST</t>
  </si>
  <si>
    <t>68 - CHARLTON HEIGHTS S</t>
  </si>
  <si>
    <t>69 - DURHAM TOWN SQUARE</t>
  </si>
  <si>
    <t>70 - CHARLTON/ DURHAM</t>
  </si>
  <si>
    <t>71 - BETHAL S</t>
  </si>
  <si>
    <t>72 - BETHAL N</t>
  </si>
  <si>
    <t>73 - PALISADES S</t>
  </si>
  <si>
    <t>74 - CHARLTON HEIGHTS NW</t>
  </si>
  <si>
    <t>75 - LAKELAND S</t>
  </si>
  <si>
    <t>76 - LAKELAND/ DEACON</t>
  </si>
  <si>
    <t>77 - LAKELAND RIDGE N</t>
  </si>
  <si>
    <t>78 - CLOVERBAR RANCH E</t>
  </si>
  <si>
    <t>79 - CLOVERBAR RANCH W</t>
  </si>
  <si>
    <t>80 - THE GARDENS/ ASPEN TRAILS</t>
  </si>
  <si>
    <t>81 - ABBEY ROAD/ASPEN TRAILS</t>
  </si>
  <si>
    <t>82 - ASPEN TRAILS S</t>
  </si>
  <si>
    <t>83 - EMERALD HEIGHTS</t>
  </si>
  <si>
    <t>84 - ELLESMERE</t>
  </si>
  <si>
    <t>85 - ASPEN TRAILS CENTRE</t>
  </si>
  <si>
    <t>86 - PALISADES/ NORTH</t>
  </si>
  <si>
    <t>88 - MOBILE-1</t>
  </si>
  <si>
    <t>89 - MOBILE-2</t>
  </si>
  <si>
    <t>ERIN
BABCOCK
NDP</t>
  </si>
  <si>
    <t>IVAN G.
BOLES
AP</t>
  </si>
  <si>
    <t>JODY
CROCKER
AIP</t>
  </si>
  <si>
    <t>SEARLE
TURTON
UCP</t>
  </si>
  <si>
    <t>1 - HARVEST RIDGE W</t>
  </si>
  <si>
    <t>2 - HARVEST RIDGE CENTRAL</t>
  </si>
  <si>
    <t>3 - HARVEST RIDGE E</t>
  </si>
  <si>
    <t>4 - DEER PARK</t>
  </si>
  <si>
    <t>5 - DEER PARK - CREEKSIDE</t>
  </si>
  <si>
    <t>6 - ASPENGLEN N</t>
  </si>
  <si>
    <t>7 - ASPENGLEN S</t>
  </si>
  <si>
    <t>8 - LINKSIDE</t>
  </si>
  <si>
    <t>9 - FIELDSIDE - LONGVIEW</t>
  </si>
  <si>
    <t>10 - STONESHIRE - FAIRWAY</t>
  </si>
  <si>
    <t>11 - HILLSDOWN W</t>
  </si>
  <si>
    <t>12 - HILLSDOWN E</t>
  </si>
  <si>
    <t>13 - SPRUCE VILLAGE W</t>
  </si>
  <si>
    <t>14 - SPRUCE VILLAGE E</t>
  </si>
  <si>
    <t>15 - GREYSTONE</t>
  </si>
  <si>
    <t>16 - VERONA</t>
  </si>
  <si>
    <t>17 - ATIM LAKE</t>
  </si>
  <si>
    <t>18 - GROVE MEADOWS E</t>
  </si>
  <si>
    <t>19 - GROVE MEADOWS W</t>
  </si>
  <si>
    <t>20 - KING STREET - GROVE DRIVE</t>
  </si>
  <si>
    <t>21 - BEECHMONT BURLINGTON</t>
  </si>
  <si>
    <t>22 - BROOKSIDE</t>
  </si>
  <si>
    <t>23 - BROOKWOOD S</t>
  </si>
  <si>
    <t>24 - WELLINGTON</t>
  </si>
  <si>
    <t>25 - WOODSIDE</t>
  </si>
  <si>
    <t>26 - WOODHAVEN N</t>
  </si>
  <si>
    <t>27 - WOODHAVEN S</t>
  </si>
  <si>
    <t>28 - MILLGROVE S</t>
  </si>
  <si>
    <t>29 - MILLGROVE N</t>
  </si>
  <si>
    <t>30 - MILLGROVE W</t>
  </si>
  <si>
    <t>31 - HEATHERGLEN</t>
  </si>
  <si>
    <t>32 - HEATHERLANDS</t>
  </si>
  <si>
    <t>33 - MEADOWLAND</t>
  </si>
  <si>
    <t>34 - SPRUCERIDGE N</t>
  </si>
  <si>
    <t>35 - SPRUCERIDGE S</t>
  </si>
  <si>
    <t>36 - LEGACY PARK N</t>
  </si>
  <si>
    <t>37 - LEGACY PARK S</t>
  </si>
  <si>
    <t>38 - WESTGROVE S - INDUSTRIAL</t>
  </si>
  <si>
    <t>39 - WESTGROVE N</t>
  </si>
  <si>
    <t>40 - WESTGLEN</t>
  </si>
  <si>
    <t>41 - MOBILE CITY</t>
  </si>
  <si>
    <t>42 - SPRUCE GROVE CENTRAL</t>
  </si>
  <si>
    <t>43 - BROXTON W</t>
  </si>
  <si>
    <t>44 - BROXTON NE</t>
  </si>
  <si>
    <t>45 - LAKEWOOD N</t>
  </si>
  <si>
    <t>46 - LAKEWOOD SW</t>
  </si>
  <si>
    <t>47 - LAKEWOOD E</t>
  </si>
  <si>
    <t>48 - LEYLAND</t>
  </si>
  <si>
    <t>49 - BROXTON S</t>
  </si>
  <si>
    <t>50 - STONY PLAIN NW</t>
  </si>
  <si>
    <t>51 - BOULDER</t>
  </si>
  <si>
    <t>52 - SUNRISE</t>
  </si>
  <si>
    <t>53 - JUTLAND</t>
  </si>
  <si>
    <t>54 - MERIDIAN S</t>
  </si>
  <si>
    <t>55 - MERIDIAN CENTRAL</t>
  </si>
  <si>
    <t>56 - MERIDIAN HEIGHTS W</t>
  </si>
  <si>
    <t>57 - STONY PLAIN W</t>
  </si>
  <si>
    <t>58 - STONY PLAIN CENTRAL</t>
  </si>
  <si>
    <t>59 - WHISPERING WATERS</t>
  </si>
  <si>
    <t>60 - FOREST GREEN N</t>
  </si>
  <si>
    <t>61 - FAIRWAY</t>
  </si>
  <si>
    <t>62 - GRAY BRIAR</t>
  </si>
  <si>
    <t>63 - GRAY BRIAR GREEN</t>
  </si>
  <si>
    <t>64 - IRONWOOD</t>
  </si>
  <si>
    <t>65 - FOREST GREEN E</t>
  </si>
  <si>
    <t>66 - FOREST GREEN</t>
  </si>
  <si>
    <t>67 - STONY GLENS</t>
  </si>
  <si>
    <t>68 - SOUTHRIDGE</t>
  </si>
  <si>
    <t>69 - SOUTH CENTRAL</t>
  </si>
  <si>
    <t>70 - HAMPTON</t>
  </si>
  <si>
    <t>71 - MEADOW VIEW</t>
  </si>
  <si>
    <t>72 - HIGH PARK</t>
  </si>
  <si>
    <t>73 - WILLOW PARK</t>
  </si>
  <si>
    <t>74 - STONY PLAIN SW</t>
  </si>
  <si>
    <t>75 - WESTERRA W</t>
  </si>
  <si>
    <t>76 - WESTERRA</t>
  </si>
  <si>
    <t>77 - WESTERRA E</t>
  </si>
  <si>
    <t>79 - MOBILE-COPPER SKY  / ST MICHAEL'S</t>
  </si>
  <si>
    <t>80 - MOBILE-STPL CARE CENTRE/
        WESTVIEW/SPGR GOOD SAM</t>
  </si>
  <si>
    <t>81 - MOBILE-WHISPERING WATERS/GEORGE HENNIG</t>
  </si>
  <si>
    <t>82 - ADVANCE-SPRUCE GROVE</t>
  </si>
  <si>
    <t>83 - ADVANCE-STONY PLAIN</t>
  </si>
  <si>
    <t>BARRY
BAILEY
AP</t>
  </si>
  <si>
    <t>SHELDON
GRON
AIP</t>
  </si>
  <si>
    <t>CAMERON
JEFFERIES
GPA</t>
  </si>
  <si>
    <t>KEVIN
MCLEAN
LIB</t>
  </si>
  <si>
    <t>DON
PETRUKA
AAP</t>
  </si>
  <si>
    <t>MARIE
RENAUD
NDP</t>
  </si>
  <si>
    <t>JEFF
WEDMAN
UCP</t>
  </si>
  <si>
    <t>1 - HUDSON</t>
  </si>
  <si>
    <t>2 - HARWOOD</t>
  </si>
  <si>
    <t>3 - HOWARD</t>
  </si>
  <si>
    <t>4 - HAWTHORNE</t>
  </si>
  <si>
    <t>5 - HERITAGE</t>
  </si>
  <si>
    <t>6 - HAVILAND</t>
  </si>
  <si>
    <t>7 - GOODRIDGE</t>
  </si>
  <si>
    <t>8 - GRANDIN</t>
  </si>
  <si>
    <t>9 - GRANITE</t>
  </si>
  <si>
    <t>10 - GILLIAN</t>
  </si>
  <si>
    <t>11 - GLENWOOD</t>
  </si>
  <si>
    <t>12 - GATEWAY</t>
  </si>
  <si>
    <t>13 - GARDEN</t>
  </si>
  <si>
    <t>14 - GATEWOOD</t>
  </si>
  <si>
    <t>15 - GLADSTONE</t>
  </si>
  <si>
    <t>16 - GALARNEAU</t>
  </si>
  <si>
    <t>17 - GRANGE</t>
  </si>
  <si>
    <t>18 - GREEN GROVE</t>
  </si>
  <si>
    <t>19 - GRANDVILLE</t>
  </si>
  <si>
    <t>20 - GILMORE</t>
  </si>
  <si>
    <t>21 - GREENBRIER</t>
  </si>
  <si>
    <t>22 - GROSVENOR</t>
  </si>
  <si>
    <t>23 - SPRUCE</t>
  </si>
  <si>
    <t>24 - ARCAND</t>
  </si>
  <si>
    <t>25 - SWALLOW</t>
  </si>
  <si>
    <t>26 - SUNNYSIDE</t>
  </si>
  <si>
    <t>27 - ATTWOOD</t>
  </si>
  <si>
    <t>28 - ALDERWOOD</t>
  </si>
  <si>
    <t>29 - AUSTIN</t>
  </si>
  <si>
    <t>30 - APPLE</t>
  </si>
  <si>
    <t>31 - AKINS</t>
  </si>
  <si>
    <t>32 - AMHERST</t>
  </si>
  <si>
    <t>33 - AMBER</t>
  </si>
  <si>
    <t>34 - FRASER</t>
  </si>
  <si>
    <t>35 - FAWCETT</t>
  </si>
  <si>
    <t>36 - FAIRVIEW</t>
  </si>
  <si>
    <t>37 - FAIR OAKS</t>
  </si>
  <si>
    <t>38 - FLAGSTONE</t>
  </si>
  <si>
    <t>39 - BRADBURN</t>
  </si>
  <si>
    <t>40 - BELLEVUE</t>
  </si>
  <si>
    <t>42 - BELMONT</t>
  </si>
  <si>
    <t>43 - BEAVERBROOK</t>
  </si>
  <si>
    <t>44 - BELLEROSE</t>
  </si>
  <si>
    <t>45 - INGELWOOD</t>
  </si>
  <si>
    <t>46 - PERRON</t>
  </si>
  <si>
    <t>47 - MOUNT ROYAL</t>
  </si>
  <si>
    <t>48 - MONTCALM</t>
  </si>
  <si>
    <t>49 - MARCHAND</t>
  </si>
  <si>
    <t>50 - MISSION</t>
  </si>
  <si>
    <t>51 - LIBERTON S</t>
  </si>
  <si>
    <t>52 - LENNOX</t>
  </si>
  <si>
    <t>53 - LIBERTON N</t>
  </si>
  <si>
    <t>54 - DUNBAR</t>
  </si>
  <si>
    <t>55 - DELAGE</t>
  </si>
  <si>
    <t>56 - DAYTON</t>
  </si>
  <si>
    <t>57 - DAWSON</t>
  </si>
  <si>
    <t>58 - LINWOOD</t>
  </si>
  <si>
    <t>59 - LANGLEY</t>
  </si>
  <si>
    <t>60 - LESTER</t>
  </si>
  <si>
    <t>61 - LACOMBE PT</t>
  </si>
  <si>
    <t>62 - LARSON</t>
  </si>
  <si>
    <t>63 - DURHAM</t>
  </si>
  <si>
    <t>64 - DESMARAIS</t>
  </si>
  <si>
    <t>65 - DONALD</t>
  </si>
  <si>
    <t>66 - DUFFERIN N</t>
  </si>
  <si>
    <t>67 - DOMINION</t>
  </si>
  <si>
    <t>68 - DEACON</t>
  </si>
  <si>
    <t>69 - DUNFIELD</t>
  </si>
  <si>
    <t>70 - DEANE</t>
  </si>
  <si>
    <t>71 - LEONARD</t>
  </si>
  <si>
    <t>72 - LANCASTER</t>
  </si>
  <si>
    <t>73 - RIVERSIDE</t>
  </si>
  <si>
    <t>74 - NEVADA PLACE</t>
  </si>
  <si>
    <t>75 - LACOMBE DRIVE</t>
  </si>
  <si>
    <t>76 - VILLEMAGNE</t>
  </si>
  <si>
    <t>77 - LAFLEUR - LAUREL CREST</t>
  </si>
  <si>
    <t>78 - NORTHRIDGE - NAPLES WAY</t>
  </si>
  <si>
    <t>79 - NEWMARKET WAY</t>
  </si>
  <si>
    <t>80 - NORTHRIDGE S</t>
  </si>
  <si>
    <t>81 - NEWTON</t>
  </si>
  <si>
    <t>82 - NORTHRIDGE N</t>
  </si>
  <si>
    <t>83 - JENSEN</t>
  </si>
  <si>
    <t>85 - MOBILE-RIVER RIDGE/NORTHRIDGE</t>
  </si>
  <si>
    <t>86 - MOBILE-CHATEAU/YOUVILLE/FOYER</t>
  </si>
  <si>
    <t>88 - SMP-ST. ALBERT FOOD BANK</t>
  </si>
  <si>
    <t>ALBERT
ARIS
GPA</t>
  </si>
  <si>
    <t>NATE
GLUBISH
UCP</t>
  </si>
  <si>
    <t>LARRY
MACLISE
IND</t>
  </si>
  <si>
    <t>DON
MELANSON
AAP</t>
  </si>
  <si>
    <t>DAVE
QUEST
AP</t>
  </si>
  <si>
    <t>RICHARD
SCINTA
AIP</t>
  </si>
  <si>
    <t>MOIRA
VÁNĚ
NDP</t>
  </si>
  <si>
    <t>1 - COLCHESTER</t>
  </si>
  <si>
    <t>2 - BELVEDERE</t>
  </si>
  <si>
    <t>3 - LINDBERG</t>
  </si>
  <si>
    <t>4 - HILLSIDE</t>
  </si>
  <si>
    <t>5 - COOKING LAKE</t>
  </si>
  <si>
    <t>6 - COOKING LAKE SOUTH</t>
  </si>
  <si>
    <t>7 - HASTINGS LAKE</t>
  </si>
  <si>
    <t>8 - DEVILLE</t>
  </si>
  <si>
    <t>9 - UNCAS</t>
  </si>
  <si>
    <t>10 - ASPEN VIEW</t>
  </si>
  <si>
    <t>11 - COOKING LAKE NORTH</t>
  </si>
  <si>
    <t>12 - FULTONVALE</t>
  </si>
  <si>
    <t>13 - PINE GROVE</t>
  </si>
  <si>
    <t>14 - SILVER BIRCH</t>
  </si>
  <si>
    <t>15 - SPRING HILL</t>
  </si>
  <si>
    <t>16 - HALF MOON LAKE</t>
  </si>
  <si>
    <t>17 - ANTLER LAKE</t>
  </si>
  <si>
    <t>18 - RYEDALE</t>
  </si>
  <si>
    <t>19 - IRELAND</t>
  </si>
  <si>
    <t>20 - ROYAL GARDENS</t>
  </si>
  <si>
    <t>21/39 - BIG ISLAND LAKE/SHADOW RIDGE</t>
  </si>
  <si>
    <t>22 - BOAG LAKE</t>
  </si>
  <si>
    <t>23 - WYECLIF</t>
  </si>
  <si>
    <t>24 - SCONADALE</t>
  </si>
  <si>
    <t>25 - WHITECROFT</t>
  </si>
  <si>
    <t>26 - WINFIELD HEIGHTS</t>
  </si>
  <si>
    <t>27 - ASPEN HEIGHTS</t>
  </si>
  <si>
    <t>28 - ORDZE PARK</t>
  </si>
  <si>
    <t>29/30 - SALISBURY VILLAGE/EXEC. ESTATES</t>
  </si>
  <si>
    <t>31 - WYE</t>
  </si>
  <si>
    <t>32 - COLONEL YOUNGER</t>
  </si>
  <si>
    <t>33 - GARDEN HEIGHTS</t>
  </si>
  <si>
    <t>34 - BENNETT LAKE</t>
  </si>
  <si>
    <t>35 - AURORA</t>
  </si>
  <si>
    <t>36 - ARDROSSAN EAST</t>
  </si>
  <si>
    <t>37 - ARDROSSAN</t>
  </si>
  <si>
    <t>38 - BEAVER BROOK</t>
  </si>
  <si>
    <t>40 - REGENCY HEIGHTS</t>
  </si>
  <si>
    <t>41 - RIDGEPOINT</t>
  </si>
  <si>
    <t>42 - RIDGEHAVEN</t>
  </si>
  <si>
    <t>43 - RIDGEBROOK</t>
  </si>
  <si>
    <t>44 - RIDGELAND</t>
  </si>
  <si>
    <t>45 - REGENCY PARK</t>
  </si>
  <si>
    <t>46 - RAINBOW</t>
  </si>
  <si>
    <t>47 - FOXBORO LANDING</t>
  </si>
  <si>
    <t>48 - FOXBORO GROVE</t>
  </si>
  <si>
    <t>49 - FOXTAIL</t>
  </si>
  <si>
    <t>50 - FOXBORO RUN</t>
  </si>
  <si>
    <t>51 - FOXBORO WAY</t>
  </si>
  <si>
    <t>52 - FOXHAVEN CLOSE</t>
  </si>
  <si>
    <t>53 - HAWKSTONE</t>
  </si>
  <si>
    <t>54 - FOXHAVEN COVE</t>
  </si>
  <si>
    <t>55 - HIGHGROVE</t>
  </si>
  <si>
    <t>56 - HERITAGE HILLS SOUTH</t>
  </si>
  <si>
    <t>57 - HERITAGE HILLS NORTH</t>
  </si>
  <si>
    <t>58 - HERITAGE HILLS WEST</t>
  </si>
  <si>
    <t>59 - PRIMROSE</t>
  </si>
  <si>
    <t>60 - LILAC</t>
  </si>
  <si>
    <t>61 - ASTER</t>
  </si>
  <si>
    <t>62 - CLARKDALE MEADOWS</t>
  </si>
  <si>
    <t>63 - CLARKDALE LAKE</t>
  </si>
  <si>
    <t>64 - DARLINGTON</t>
  </si>
  <si>
    <t>65 - DAVIDSON</t>
  </si>
  <si>
    <t>66 - DAVIDSON CREEK</t>
  </si>
  <si>
    <t>67 - DAVENPORT</t>
  </si>
  <si>
    <t>68 - CLARKDALE SHORES</t>
  </si>
  <si>
    <t>69 - CRAVENBROOKE</t>
  </si>
  <si>
    <t>70 - SUNVIEW</t>
  </si>
  <si>
    <t>71 - SUMMERFIELD</t>
  </si>
  <si>
    <t>72 - SUNCREST</t>
  </si>
  <si>
    <t>73 - SUMMERTON</t>
  </si>
  <si>
    <t>74 - CREEKSIDE</t>
  </si>
  <si>
    <t>75 - SUMMERWOOD</t>
  </si>
  <si>
    <t>76 - STONEBRIDGE</t>
  </si>
  <si>
    <t>77 - JUBILEE LANDING</t>
  </si>
  <si>
    <t>78 - JUBILEE</t>
  </si>
  <si>
    <t>79 - LAKELAND VILLAGE</t>
  </si>
  <si>
    <t>81 - ADVANCE-SHERWOOD PARK
        ALLIANCE CHURCH</t>
  </si>
  <si>
    <t>JASON
BEEKMAN
AP</t>
  </si>
  <si>
    <t>GRANT R
HUNTER
UCP</t>
  </si>
  <si>
    <t>LAURA
ROSS-GIROUX
NDP</t>
  </si>
  <si>
    <t>AMY
YATES 
LIB</t>
  </si>
  <si>
    <t>1 - MILKRIVER-ADEN</t>
  </si>
  <si>
    <t>2 - COUTTS</t>
  </si>
  <si>
    <t>3/4 - MILK RIVER NORTH/WEST</t>
  </si>
  <si>
    <t>5 - MILK RIVER SOUTH</t>
  </si>
  <si>
    <t>6 - WARNER RURAL</t>
  </si>
  <si>
    <t>7 - RAYMOND AND SOUTH RURAL</t>
  </si>
  <si>
    <t>8 - RAYMOND CENTRE EAST</t>
  </si>
  <si>
    <t>9/10 - RAYMOND WEST/WEST CENTRE</t>
  </si>
  <si>
    <t>11 - RAYMOND CENTRAL</t>
  </si>
  <si>
    <t>12 - RAYMOND NW  RURAL</t>
  </si>
  <si>
    <t>13 - RAYMOND NE RURAL</t>
  </si>
  <si>
    <t>14 - STIRLING SE</t>
  </si>
  <si>
    <t>15 - STIRLING WRENTHAM</t>
  </si>
  <si>
    <t>16 - FOREMOST-SKIFF RURAL</t>
  </si>
  <si>
    <t>17 - FOREMOST-ETZIKOM RURAL</t>
  </si>
  <si>
    <t>18 - SOUTH COUNTY LETHBRIDGE W</t>
  </si>
  <si>
    <t>19 - SOUTH COUNTY LETHBRIDGE E</t>
  </si>
  <si>
    <t>20 - FAIRVIEW RURAL</t>
  </si>
  <si>
    <t>21 - NORTH COUNTY LETHBRIDGE W</t>
  </si>
  <si>
    <t>22 - NORTH COUNTY LETHBRIDGE E</t>
  </si>
  <si>
    <t>23 - FAIRWAY DRIVE RURAL</t>
  </si>
  <si>
    <t>24 - BIRDS OF PREY COALDALE</t>
  </si>
  <si>
    <t>25 - STATION BLVD COALDALE</t>
  </si>
  <si>
    <t>26 - LAND OF LAKES COALDALE</t>
  </si>
  <si>
    <t>27 - 21 ST W AND 25 AVE COALDALE</t>
  </si>
  <si>
    <t>28 - DAY BREAK SCHOOL COALDALE</t>
  </si>
  <si>
    <t>29 - COTTONWOOD DR N COALDALE</t>
  </si>
  <si>
    <t>30 - COTTONWOOD DR S COALDALE</t>
  </si>
  <si>
    <t>31 - 20 ST-24 AVE  COALDALE</t>
  </si>
  <si>
    <t>32 - ST. ANDREWS SCHOOL COALDALE</t>
  </si>
  <si>
    <t>33 - BAKER SCHOOL COALDALE</t>
  </si>
  <si>
    <t>34 - 21A AVENUE COALDALE</t>
  </si>
  <si>
    <t>35 - 20A AVENUE COALDALE</t>
  </si>
  <si>
    <t>36 - HWY 3-20 AVE COALDALE</t>
  </si>
  <si>
    <t>37 - 21 AVE-20 ST COALDALE</t>
  </si>
  <si>
    <t>38 - HWY 845-CHIN RR190</t>
  </si>
  <si>
    <t>39 - COALDALE SE RURAL</t>
  </si>
  <si>
    <t>40 - BARNWELL NORTH</t>
  </si>
  <si>
    <t>41 - BARNWELL SOUTH</t>
  </si>
  <si>
    <t>42 - TABER-HERITAGE S TO HWY 61</t>
  </si>
  <si>
    <t>43 - TABER GOLF COURSE</t>
  </si>
  <si>
    <t>44* - TABER NORTH RURAL HWY 864</t>
  </si>
  <si>
    <t>45 - TABER-FAIRWAY VILLAGE</t>
  </si>
  <si>
    <t>46 - TABER-CONFEDERATION PARK</t>
  </si>
  <si>
    <t>47 - TABER-ST PATS SCHOOL</t>
  </si>
  <si>
    <t>48 - TABER-WEST LAKE SCHOOL</t>
  </si>
  <si>
    <t>49 - TABER DOWNTOWN S CENTRE</t>
  </si>
  <si>
    <t>50 - TABER-SE RURAL</t>
  </si>
  <si>
    <t>51 - TABER-DOWNTOWN NORTH</t>
  </si>
  <si>
    <t>52 - TABER-54 AVE-58 AVE</t>
  </si>
  <si>
    <t>53 - TABER-60 AVE-50 STREET</t>
  </si>
  <si>
    <t>54 - TABER-MAJECTIC DRIVE</t>
  </si>
  <si>
    <t>55 - TABER RURAL NORTH</t>
  </si>
  <si>
    <t>56 - TABER-58 AVE</t>
  </si>
  <si>
    <t>57 - RURAL HWY 3 NORTH TWP 102</t>
  </si>
  <si>
    <t>58 - GRASSY LAKE N</t>
  </si>
  <si>
    <t>59 - GRASSY LAKE S</t>
  </si>
  <si>
    <t>60 - BURDETT</t>
  </si>
  <si>
    <t>61 - BOW ISLAND NW</t>
  </si>
  <si>
    <t>62 - BOW ISLAND WEST CENTRE</t>
  </si>
  <si>
    <t>63 - BOW ISLAND EAST CENTRE</t>
  </si>
  <si>
    <t>64 - BOWLAND/WINNIFRED</t>
  </si>
  <si>
    <t>65 - BOW ISLAND SOUTH</t>
  </si>
  <si>
    <t>66 - RURAL SOUTH OF BOW ISLAND</t>
  </si>
  <si>
    <t>67 - MANYBERRIES/ORION</t>
  </si>
  <si>
    <t>69 - MOBILE-BOW ISLAND</t>
  </si>
  <si>
    <t>70 - MOBILE-MILK RIVER</t>
  </si>
  <si>
    <t>71 - MOBILE-COALDALE/RAYMOND</t>
  </si>
  <si>
    <t>72 - ADVANCE-WARNER</t>
  </si>
  <si>
    <t>73 - ADVANCE-MCNALLY COMM CTR</t>
  </si>
  <si>
    <t>74 - ADVANCE-FOREMOST COMM HALL</t>
  </si>
  <si>
    <t>75 - ADVANCE-TABER CHAMBER OF COMMERCE</t>
  </si>
  <si>
    <t>76 - ADVANCE-COALDALE SENIOR CTR</t>
  </si>
  <si>
    <t>RYAN
CLARKE
NDP</t>
  </si>
  <si>
    <t>ROBERT
MCFADZEAN
IND</t>
  </si>
  <si>
    <t>JIM
MCKINNON
FCP</t>
  </si>
  <si>
    <t>CRAIG G.
PETERSON
AP</t>
  </si>
  <si>
    <t>GARTH
ROWSWELL
UCP</t>
  </si>
  <si>
    <t>KELLY
ZELENY
AAP</t>
  </si>
  <si>
    <t>1 - CLANDONALD</t>
  </si>
  <si>
    <t>2 - DEWBERRY</t>
  </si>
  <si>
    <t>3 - LEA PARK</t>
  </si>
  <si>
    <t>4 - TULLIBY LAKE</t>
  </si>
  <si>
    <t>5 - STREAMSTOWN</t>
  </si>
  <si>
    <t>6/7 - MARWAYNE RURAL/MARWAYNE</t>
  </si>
  <si>
    <t>8 - ISLAY</t>
  </si>
  <si>
    <t>9 - VERMILION RURAL NORTHEAST</t>
  </si>
  <si>
    <t>10 - VERMILION NORTH WEST</t>
  </si>
  <si>
    <t>11 - VERMILION AIRPORT</t>
  </si>
  <si>
    <t>12 - VERMILION STEWART CRES</t>
  </si>
  <si>
    <t>13 - VERMILION CENTRE EAST</t>
  </si>
  <si>
    <t>14 - VERMILION CENTRE WEST</t>
  </si>
  <si>
    <t>15 - VERMILION WEST</t>
  </si>
  <si>
    <t>16 - VERMILION SOUTH</t>
  </si>
  <si>
    <t>17 - VERMILION EAST</t>
  </si>
  <si>
    <t>18 - VERMILION RURAL SOUTH</t>
  </si>
  <si>
    <t>19 - VERMILION SOUTH EAST</t>
  </si>
  <si>
    <t>20 - KITSCOTY RURAL</t>
  </si>
  <si>
    <t>21 - KITSCOTY NORTH</t>
  </si>
  <si>
    <t>22 - KITSCOTY SOUTH</t>
  </si>
  <si>
    <t>23 - LLOYDMINSTER RURAL WEST</t>
  </si>
  <si>
    <t>25/28 - LLOYD RURAL NW/HWY NE</t>
  </si>
  <si>
    <t>26 - LLOYD NORTH</t>
  </si>
  <si>
    <t>27 - LLOYD MERIDIAN NORTH</t>
  </si>
  <si>
    <t>29 - LLOYD HIGHWAY CENTRE</t>
  </si>
  <si>
    <t>30 - PIONEER LODGE</t>
  </si>
  <si>
    <t>31 - LLOYD HIGHWAY NORTH WEST</t>
  </si>
  <si>
    <t>32 - LLOYD MERIDIAN SOUTH</t>
  </si>
  <si>
    <t>33 - LLOYD 36 ST NORTH</t>
  </si>
  <si>
    <t>34 - LLOYD HIGHWAY SOUTH</t>
  </si>
  <si>
    <t>35 - LLOYD HIGHWAY SOUTHWEST</t>
  </si>
  <si>
    <t>36 - LLOYD 42 ST CONDOS</t>
  </si>
  <si>
    <t>37 - LLOYD 75 AVE NE</t>
  </si>
  <si>
    <t>38 - LLOYD PARKVIEW WEST</t>
  </si>
  <si>
    <t>39 - LLOYD PARKVIEW CENTRE</t>
  </si>
  <si>
    <t>40 - LLOYD HOLY ROSARY NORTH</t>
  </si>
  <si>
    <t>41 - LLOYD WEST</t>
  </si>
  <si>
    <t>42 - LLOYD PARKLAND</t>
  </si>
  <si>
    <t>43 - LLOYD 57 AVE WEST</t>
  </si>
  <si>
    <t>44 - LLOYD 59 AVE EAST</t>
  </si>
  <si>
    <t>45 - LLOYD 36 ST SOUTH</t>
  </si>
  <si>
    <t>46 - LLOYD APARTMENTS</t>
  </si>
  <si>
    <t>47 - LLOYD CEDAR BLOCK</t>
  </si>
  <si>
    <t>48 - LLOYD 27 ST NORTH</t>
  </si>
  <si>
    <t>49 - LLOYD MC-SSI-JM LAKE</t>
  </si>
  <si>
    <t>50 - LLOYD ST. JOE'S</t>
  </si>
  <si>
    <t>51 - LLOYD RINGROAD SOUTH</t>
  </si>
  <si>
    <t>52 - LLOYD RINGROAD</t>
  </si>
  <si>
    <t>53 - LLOYD COLLEGE 61 AVE NORTH</t>
  </si>
  <si>
    <t>54 - LLOYD COLLEGE 61 AVE SOUTH</t>
  </si>
  <si>
    <t>55 - LLOYD COLLEGE</t>
  </si>
  <si>
    <t>56 - LLOYD SOUTH 25 ST WEST</t>
  </si>
  <si>
    <t>57 - LLOYD SOUTH 25 ST EAST</t>
  </si>
  <si>
    <t>58 - LLOYD COMMONWEALTH</t>
  </si>
  <si>
    <t>59 - LLOYD SOUTH</t>
  </si>
  <si>
    <t>60 - LLOYD COLLEGE PARK</t>
  </si>
  <si>
    <t>61 - LLOYDMINSTER RURAL SOUTH</t>
  </si>
  <si>
    <t>62 - MCLAUGHLIN</t>
  </si>
  <si>
    <t>63 - PARADISE VALLEY</t>
  </si>
  <si>
    <t>64/73 - GILT EDGE/WAINWRIGHT 7 AVE NE</t>
  </si>
  <si>
    <t>65 - IRMA EAST RURAL</t>
  </si>
  <si>
    <t>66 - IRMA SOUTH</t>
  </si>
  <si>
    <t>67 - DENWOOD - FABYAN</t>
  </si>
  <si>
    <t>68 - DENWOOD</t>
  </si>
  <si>
    <t>69 - WAINWRIGHT HWY 14 NORTH</t>
  </si>
  <si>
    <t>70 - WAINWRIGHT 27TH ST NORTH</t>
  </si>
  <si>
    <t>71 - WAINWRIGHT 8TH AVE NORTH</t>
  </si>
  <si>
    <t>72 - WAINWRIGHT MAIN ST EAST</t>
  </si>
  <si>
    <t>74 - WAINWRIGHT WEST</t>
  </si>
  <si>
    <t>75 - WAINWRIGHT 7TH AVE SW</t>
  </si>
  <si>
    <t>76 - WAINWRIGHT SOUTH</t>
  </si>
  <si>
    <t>77 - WAINWRIGHT 8TH AVE SOUTH</t>
  </si>
  <si>
    <t>78 - WAINWRIGHT 23RD ST WEST</t>
  </si>
  <si>
    <t>79/80 - WAINWRIGHT 27 ST S/
               GREENSHIELDS RURAL W</t>
  </si>
  <si>
    <t>81 - GREENSHIELDS RURAL EAST</t>
  </si>
  <si>
    <t>82 - EDGERTON RURAL</t>
  </si>
  <si>
    <t>83 - EDGERTON EAST</t>
  </si>
  <si>
    <t>84 - CHAUVIN RURAL</t>
  </si>
  <si>
    <t>85 - CHAUVIN</t>
  </si>
  <si>
    <t>87 - MOBILE-LLOYD 1</t>
  </si>
  <si>
    <t>88 - MOBILE-LLOYD 2</t>
  </si>
  <si>
    <t>89 - MOBILE-WAINWRIGHT</t>
  </si>
  <si>
    <t>90 - MOBILE-VERMILION - ISLAY</t>
  </si>
  <si>
    <t>91 - ADVANCE-LLOYDMINSTER</t>
  </si>
  <si>
    <t>92 - ADVANCE-WAINWRIGHT</t>
  </si>
  <si>
    <t>93 - ADVANCE-VERMILION</t>
  </si>
  <si>
    <t>94 - SMP-LAKELAND COLLEGE</t>
  </si>
  <si>
    <t>PAULA
CACKETT
NDP</t>
  </si>
  <si>
    <t>KRISTIE
GOMUWKA
AP</t>
  </si>
  <si>
    <t>MARTIN
LONG
UCP</t>
  </si>
  <si>
    <t>PAUL
LUPYCZUK
AAP</t>
  </si>
  <si>
    <t>DAVID
PEARCE
IND</t>
  </si>
  <si>
    <t>TRAVIS
POIRIER
AIP</t>
  </si>
  <si>
    <t>1 - GRANDE CACHE RURAL</t>
  </si>
  <si>
    <t>2 - SWANNN DRIVE WEST</t>
  </si>
  <si>
    <t>3 - HOPPE AVENUE WEST</t>
  </si>
  <si>
    <t>4 - GRANDE CACHE SOUTH</t>
  </si>
  <si>
    <t>5 - 99TH AVE SOUTH</t>
  </si>
  <si>
    <t>6 - GRANDE CACHE CENTRE</t>
  </si>
  <si>
    <t>7 - VICTOR LAKE NORTH</t>
  </si>
  <si>
    <t>8 - HINTON RURAL NORTHWEST</t>
  </si>
  <si>
    <t>9 - BRULE</t>
  </si>
  <si>
    <t>10 - JASPER NORTH WEST</t>
  </si>
  <si>
    <t>11 - JASPER WEST</t>
  </si>
  <si>
    <t>12 - JASPER WILLOW AND PINE</t>
  </si>
  <si>
    <t>13 - JASPER CENTRE</t>
  </si>
  <si>
    <t>14 - GIEKIE STREET NORTH</t>
  </si>
  <si>
    <t>15 - JASPER EAST</t>
  </si>
  <si>
    <t>16 - JASPER PARK LODGE</t>
  </si>
  <si>
    <t>17 - HINTON SOUTHWEST</t>
  </si>
  <si>
    <t>18 - SUNSET MOBILE ESTATES</t>
  </si>
  <si>
    <t>19 - HINTON SOUTH</t>
  </si>
  <si>
    <t>20 - COLLINGE ROAD NORTH</t>
  </si>
  <si>
    <t>21 - MOUNTAIN STREET SOUTH</t>
  </si>
  <si>
    <t>22 - MOUNTAIN STREET NORTH</t>
  </si>
  <si>
    <t>23 - MOUNTAIN STREET EAST</t>
  </si>
  <si>
    <t>24 - MACLEOD AVENUE SOUTH</t>
  </si>
  <si>
    <t>25 - MACLEOD AVENUE NORTH</t>
  </si>
  <si>
    <t>26 - THOMPSON LAKE</t>
  </si>
  <si>
    <t>27 - HINTON VALLEY</t>
  </si>
  <si>
    <t>28 - HINTON VALLEY CENTRE</t>
  </si>
  <si>
    <t>29 - RIVER ROAD NORTH</t>
  </si>
  <si>
    <t>30 - LODGEPOLE</t>
  </si>
  <si>
    <t>31 - RIVER ROAD SOUTH</t>
  </si>
  <si>
    <t>32 - ALDER DRIVE</t>
  </si>
  <si>
    <t>33 - HINTON VALLEY OBED</t>
  </si>
  <si>
    <t>34 - HINTON VALLEY EAST</t>
  </si>
  <si>
    <t>35 - HINTON VALLEY</t>
  </si>
  <si>
    <t>36 - NORTH ROAD</t>
  </si>
  <si>
    <t>37 - DROSTAN</t>
  </si>
  <si>
    <t>38 - EDSON RIVER</t>
  </si>
  <si>
    <t>39 - MARLBORO</t>
  </si>
  <si>
    <t>40 - BICKERDIKE</t>
  </si>
  <si>
    <t>41 - GLENWOOD</t>
  </si>
  <si>
    <t>42 - AIRPORT ROAD</t>
  </si>
  <si>
    <t>43 - GRANDE PRAIRIE TRAIL</t>
  </si>
  <si>
    <t>44 - WESTHAVEN WEST AND NORTH</t>
  </si>
  <si>
    <t>45 - WESTHAVEN EAST</t>
  </si>
  <si>
    <t>46 - EDSON DRIVE</t>
  </si>
  <si>
    <t>47 - EDSON DRIVE WEST</t>
  </si>
  <si>
    <t>48 - EVERGREEN</t>
  </si>
  <si>
    <t>49 - MAIN STREET SOUTH</t>
  </si>
  <si>
    <t>50 - MAIN STREET NORTH</t>
  </si>
  <si>
    <t>51 - PARKLAND</t>
  </si>
  <si>
    <t>52 - HILLENDALE</t>
  </si>
  <si>
    <t>53 - VISION PARK</t>
  </si>
  <si>
    <t>54 - MCLEOD RIVER SOUTH</t>
  </si>
  <si>
    <t>55 - ROBB</t>
  </si>
  <si>
    <t>56/57 - CADOMIN/SMALLBOYS RESERVE</t>
  </si>
  <si>
    <t>58 - PINEDALE</t>
  </si>
  <si>
    <t>59 - CARROT CREEK</t>
  </si>
  <si>
    <t>60 - PEERS/ROSEVEAR</t>
  </si>
  <si>
    <t>61 - MCLEOD VALLEY</t>
  </si>
  <si>
    <t>62 - SHINING BANK</t>
  </si>
  <si>
    <t>63/64 - WHITECOURT RURAL/ALEXIS</t>
  </si>
  <si>
    <t>65 - WHITECOURT CENTRAL</t>
  </si>
  <si>
    <t>66 - WHITECOURT WEDOW</t>
  </si>
  <si>
    <t>67 - WHITECOURT NOYES</t>
  </si>
  <si>
    <t>68 - WHITECOURT LOWER DAHL</t>
  </si>
  <si>
    <t>69 - WHITECOURT WAGONER</t>
  </si>
  <si>
    <t>70 - WHITECOURT TRADING POST</t>
  </si>
  <si>
    <t>71 - WHITECOURT POPLAR</t>
  </si>
  <si>
    <t>72 - WHITECOURT BAXTER</t>
  </si>
  <si>
    <t>73 - WHITECOURT RIVER VALLEY</t>
  </si>
  <si>
    <t>74 - WHITECOURT RODEO</t>
  </si>
  <si>
    <t>75 - WHITECOURT EVERGREEN</t>
  </si>
  <si>
    <t>76 - WHITECOURT SUNSET</t>
  </si>
  <si>
    <t>77 - WHITECOURT FEERO</t>
  </si>
  <si>
    <t>78 - WHITECOURT HILLTOP</t>
  </si>
  <si>
    <t>79 - WHITECOURT BLUEBERRY</t>
  </si>
  <si>
    <t>80 - WHITECOURT PARK</t>
  </si>
  <si>
    <t>81 - WHITECOURT RAVINE</t>
  </si>
  <si>
    <t>82 - WHITECOURT RURAL E</t>
  </si>
  <si>
    <t>83 - WHITECOURT RURAL S</t>
  </si>
  <si>
    <t>84 - HOUSE MOUNTAIN</t>
  </si>
  <si>
    <t>85 - ANSELMO</t>
  </si>
  <si>
    <t>86 - NITON</t>
  </si>
  <si>
    <t>87 - MACKAY</t>
  </si>
  <si>
    <t>88 - WILDWOOD</t>
  </si>
  <si>
    <t>89 - RAVINE/CHIP LAKE</t>
  </si>
  <si>
    <t>90 - STYAL</t>
  </si>
  <si>
    <t>91 - BLUE RIDGE</t>
  </si>
  <si>
    <t>93 - MOBILE-EDSON</t>
  </si>
  <si>
    <t>94 - MOBILE-HINTON</t>
  </si>
  <si>
    <t>95 - MOBILE-WHITECOURT</t>
  </si>
  <si>
    <t>96 - MOBILE-GRANDE CACHE</t>
  </si>
  <si>
    <t>97 - MOBILE-JASPER</t>
  </si>
  <si>
    <t>98 - ADVANCE-WHITECOURT</t>
  </si>
  <si>
    <t>99 - ADVANCE-HINTON</t>
  </si>
  <si>
    <t>100 - ADVANCE-EDSON</t>
  </si>
  <si>
    <t>101 - SMP-GRANDE CACHE</t>
  </si>
  <si>
    <t>102 - SMP-JASPER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</si>
</sst>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43" formatCode="_-* #,##0.00_-;\-* #,##0.00_-;_-* &quot;-&quot;??_-;_-@_-"/>
    <numFmt numFmtId="164" formatCode="00#"/>
    <numFmt numFmtId="165" formatCode="0.0%"/>
    <numFmt numFmtId="166" formatCode="0.0"/>
    <numFmt numFmtId="167" formatCode="0_ ;\-0\ "/>
    <numFmt numFmtId="168" formatCode="#,##0_ ;\-#,##0\ "/>
    <numFmt numFmtId="169" formatCode="#,##0.0"/>
  </numFmts>
  <fonts count="4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89">
    <xf numFmtId="0" fontId="0" fillId="0" borderId="0" xfId="0"/>
    <xf numFmtId="0" fontId="2" fillId="0" borderId="1" xfId="1" applyFont="1" applyBorder="1" applyAlignment="1">
      <alignment horizontal="left" wrapText="1"/>
    </xf>
    <xf numFmtId="3" fontId="2" fillId="0" borderId="1" xfId="1" applyNumberFormat="1" applyFont="1" applyBorder="1" applyAlignment="1">
      <alignment horizontal="right" wrapText="1"/>
    </xf>
    <xf numFmtId="0" fontId="2" fillId="0" borderId="1" xfId="1" applyFont="1" applyBorder="1" applyAlignment="1">
      <alignment horizontal="right" wrapText="1"/>
    </xf>
    <xf numFmtId="0" fontId="1" fillId="0" borderId="0" xfId="1" applyAlignment="1">
      <alignment horizontal="right" wrapText="1"/>
    </xf>
    <xf numFmtId="0" fontId="1" fillId="0" borderId="0" xfId="1" applyAlignment="1">
      <alignment horizontal="right"/>
    </xf>
    <xf numFmtId="164" fontId="1" fillId="0" borderId="0" xfId="1" applyNumberFormat="1" applyAlignment="1">
      <alignment horizontal="left" vertical="center" wrapText="1"/>
    </xf>
    <xf numFmtId="3" fontId="1" fillId="0" borderId="0" xfId="1" applyNumberFormat="1" applyAlignment="1">
      <alignment vertical="center"/>
    </xf>
    <xf numFmtId="3" fontId="1" fillId="0" borderId="0" xfId="1" applyNumberFormat="1" applyAlignment="1">
      <alignment horizontal="right" vertical="center" wrapText="1"/>
    </xf>
    <xf numFmtId="165" fontId="0" fillId="0" borderId="0" xfId="2" applyNumberFormat="1" applyFont="1" applyAlignment="1">
      <alignment horizontal="right" vertical="center" wrapText="1"/>
    </xf>
    <xf numFmtId="0" fontId="1" fillId="0" borderId="0" xfId="1" applyAlignment="1">
      <alignment horizontal="right" vertical="center" wrapText="1"/>
    </xf>
    <xf numFmtId="0" fontId="1" fillId="0" borderId="0" xfId="1" applyAlignment="1">
      <alignment horizontal="right" vertical="center"/>
    </xf>
    <xf numFmtId="166" fontId="1" fillId="0" borderId="0" xfId="1" applyNumberFormat="1" applyAlignment="1">
      <alignment horizontal="right" vertical="center" wrapText="1"/>
    </xf>
    <xf numFmtId="164" fontId="1" fillId="0" borderId="1" xfId="1" applyNumberFormat="1" applyBorder="1" applyAlignment="1">
      <alignment horizontal="left" vertical="center" wrapText="1"/>
    </xf>
    <xf numFmtId="3" fontId="1" fillId="0" borderId="1" xfId="1" applyNumberFormat="1" applyBorder="1" applyAlignment="1">
      <alignment horizontal="right" vertical="center" wrapText="1"/>
    </xf>
    <xf numFmtId="166" fontId="1" fillId="0" borderId="1" xfId="1" applyNumberFormat="1" applyBorder="1" applyAlignment="1">
      <alignment horizontal="right" vertical="center" wrapText="1"/>
    </xf>
    <xf numFmtId="0" fontId="1" fillId="0" borderId="0" xfId="1" applyAlignment="1">
      <alignment horizontal="left" vertical="center" wrapText="1"/>
    </xf>
    <xf numFmtId="165" fontId="3" fillId="0" borderId="0" xfId="2" applyNumberFormat="1" applyFont="1" applyFill="1" applyAlignment="1">
      <alignment horizontal="right" vertical="center" wrapText="1"/>
    </xf>
    <xf numFmtId="0" fontId="1" fillId="0" borderId="0" xfId="1" applyAlignment="1">
      <alignment horizontal="left" wrapText="1"/>
    </xf>
    <xf numFmtId="3" fontId="1" fillId="0" borderId="0" xfId="1" applyNumberFormat="1" applyAlignment="1">
      <alignment horizontal="right" wrapText="1"/>
    </xf>
    <xf numFmtId="0" fontId="2" fillId="0" borderId="1" xfId="1" applyFont="1" applyBorder="1" applyAlignment="1">
      <alignment horizontal="right"/>
    </xf>
    <xf numFmtId="164" fontId="1" fillId="0" borderId="0" xfId="1" applyNumberFormat="1" applyAlignment="1">
      <alignment horizontal="left" vertical="center"/>
    </xf>
    <xf numFmtId="3" fontId="1" fillId="0" borderId="0" xfId="1" applyNumberFormat="1" applyAlignment="1">
      <alignment horizontal="right" vertical="center"/>
    </xf>
    <xf numFmtId="165" fontId="0" fillId="0" borderId="0" xfId="2" applyNumberFormat="1" applyFont="1" applyFill="1" applyAlignment="1">
      <alignment horizontal="right" vertical="center"/>
    </xf>
    <xf numFmtId="166" fontId="1" fillId="0" borderId="0" xfId="1" applyNumberFormat="1" applyAlignment="1">
      <alignment horizontal="right" vertical="center"/>
    </xf>
    <xf numFmtId="164" fontId="1" fillId="0" borderId="1" xfId="1" applyNumberFormat="1" applyBorder="1" applyAlignment="1">
      <alignment horizontal="left" vertical="center"/>
    </xf>
    <xf numFmtId="3" fontId="1" fillId="0" borderId="1" xfId="1" applyNumberFormat="1" applyBorder="1" applyAlignment="1">
      <alignment horizontal="right" vertical="center"/>
    </xf>
    <xf numFmtId="166" fontId="1" fillId="0" borderId="1" xfId="1" applyNumberFormat="1" applyBorder="1" applyAlignment="1">
      <alignment horizontal="right" vertical="center"/>
    </xf>
    <xf numFmtId="165" fontId="0" fillId="0" borderId="0" xfId="2" applyNumberFormat="1" applyFont="1" applyAlignment="1">
      <alignment horizontal="right" vertical="center"/>
    </xf>
    <xf numFmtId="3" fontId="0" fillId="0" borderId="0" xfId="2" applyNumberFormat="1" applyFont="1" applyAlignment="1">
      <alignment horizontal="right" vertical="center"/>
    </xf>
    <xf numFmtId="0" fontId="1" fillId="0" borderId="0" xfId="1" applyAlignment="1">
      <alignment horizontal="left"/>
    </xf>
    <xf numFmtId="3" fontId="1" fillId="0" borderId="0" xfId="1" applyNumberFormat="1" applyAlignment="1">
      <alignment horizontal="right"/>
    </xf>
    <xf numFmtId="165" fontId="2" fillId="0" borderId="1" xfId="2" applyNumberFormat="1" applyFont="1" applyBorder="1" applyAlignment="1">
      <alignment horizontal="right" wrapText="1"/>
    </xf>
    <xf numFmtId="0" fontId="1" fillId="0" borderId="0" xfId="1"/>
    <xf numFmtId="0" fontId="1" fillId="0" borderId="0" xfId="1" applyAlignment="1">
      <alignment vertical="center"/>
    </xf>
    <xf numFmtId="165" fontId="0" fillId="0" borderId="1" xfId="2" applyNumberFormat="1" applyFont="1" applyBorder="1" applyAlignment="1">
      <alignment horizontal="right" vertical="center"/>
    </xf>
    <xf numFmtId="165" fontId="0" fillId="0" borderId="0" xfId="2" applyNumberFormat="1" applyFont="1" applyFill="1" applyAlignment="1">
      <alignment horizontal="left" vertical="center"/>
    </xf>
    <xf numFmtId="165" fontId="0" fillId="0" borderId="0" xfId="2" applyNumberFormat="1" applyFont="1" applyAlignment="1">
      <alignment vertical="center"/>
    </xf>
    <xf numFmtId="165" fontId="0" fillId="0" borderId="0" xfId="2" applyNumberFormat="1" applyFont="1" applyAlignment="1">
      <alignment horizontal="right"/>
    </xf>
    <xf numFmtId="164" fontId="1" fillId="0" borderId="0" xfId="1" applyNumberFormat="1" applyAlignment="1">
      <alignment horizontal="left"/>
    </xf>
    <xf numFmtId="3" fontId="1" fillId="0" borderId="0" xfId="1" applyNumberFormat="1"/>
    <xf numFmtId="165" fontId="0" fillId="0" borderId="0" xfId="2" applyNumberFormat="1" applyFont="1" applyBorder="1" applyAlignment="1">
      <alignment horizontal="right" vertical="center"/>
    </xf>
    <xf numFmtId="164" fontId="1" fillId="0" borderId="2" xfId="1" applyNumberFormat="1" applyBorder="1" applyAlignment="1">
      <alignment horizontal="left" vertical="center"/>
    </xf>
    <xf numFmtId="3" fontId="1" fillId="0" borderId="2" xfId="1" applyNumberFormat="1" applyBorder="1" applyAlignment="1">
      <alignment horizontal="right" vertical="center"/>
    </xf>
    <xf numFmtId="165" fontId="0" fillId="0" borderId="2" xfId="2" applyNumberFormat="1" applyFont="1" applyBorder="1" applyAlignment="1">
      <alignment horizontal="right" vertical="center"/>
    </xf>
    <xf numFmtId="164" fontId="0" fillId="0" borderId="0" xfId="2" applyNumberFormat="1" applyFont="1" applyFill="1" applyAlignment="1">
      <alignment horizontal="left" vertical="center"/>
    </xf>
    <xf numFmtId="165" fontId="0" fillId="0" borderId="0" xfId="2" applyNumberFormat="1" applyFont="1" applyBorder="1" applyAlignment="1">
      <alignment vertical="center"/>
    </xf>
    <xf numFmtId="165" fontId="0" fillId="0" borderId="0" xfId="2" applyNumberFormat="1" applyFont="1"/>
    <xf numFmtId="3" fontId="0" fillId="0" borderId="0" xfId="2" applyNumberFormat="1" applyFont="1" applyAlignment="1">
      <alignment vertical="center"/>
    </xf>
    <xf numFmtId="0" fontId="2" fillId="0" borderId="1" xfId="1" applyFont="1" applyBorder="1" applyAlignment="1">
      <alignment wrapText="1"/>
    </xf>
    <xf numFmtId="164" fontId="1" fillId="0" borderId="0" xfId="1" applyNumberFormat="1" applyAlignment="1">
      <alignment vertical="center"/>
    </xf>
    <xf numFmtId="9" fontId="2" fillId="0" borderId="1" xfId="2" applyFont="1" applyBorder="1" applyAlignment="1">
      <alignment horizontal="right" wrapText="1"/>
    </xf>
    <xf numFmtId="9" fontId="0" fillId="0" borderId="0" xfId="2" applyFont="1" applyAlignment="1">
      <alignment horizontal="right" vertical="center"/>
    </xf>
    <xf numFmtId="9" fontId="0" fillId="0" borderId="0" xfId="2" applyFont="1" applyAlignment="1">
      <alignment horizontal="right"/>
    </xf>
    <xf numFmtId="167" fontId="0" fillId="0" borderId="0" xfId="3" applyNumberFormat="1" applyFont="1" applyAlignment="1">
      <alignment horizontal="right" vertical="center"/>
    </xf>
    <xf numFmtId="3" fontId="0" fillId="0" borderId="0" xfId="3" applyNumberFormat="1" applyFont="1" applyAlignment="1">
      <alignment horizontal="right" vertical="center"/>
    </xf>
    <xf numFmtId="3" fontId="0" fillId="0" borderId="0" xfId="3" applyNumberFormat="1" applyFont="1" applyBorder="1" applyAlignment="1">
      <alignment horizontal="right" vertical="center"/>
    </xf>
    <xf numFmtId="167" fontId="0" fillId="0" borderId="0" xfId="3" applyNumberFormat="1" applyFont="1" applyBorder="1" applyAlignment="1">
      <alignment horizontal="right" vertical="center"/>
    </xf>
    <xf numFmtId="168" fontId="0" fillId="0" borderId="0" xfId="3" applyNumberFormat="1" applyFont="1" applyAlignment="1">
      <alignment horizontal="right" vertical="center"/>
    </xf>
    <xf numFmtId="3" fontId="0" fillId="0" borderId="0" xfId="3" applyNumberFormat="1" applyFont="1" applyAlignment="1">
      <alignment horizontal="right"/>
    </xf>
    <xf numFmtId="167" fontId="0" fillId="0" borderId="0" xfId="3" applyNumberFormat="1" applyFont="1" applyAlignment="1">
      <alignment horizontal="right"/>
    </xf>
    <xf numFmtId="3" fontId="2" fillId="0" borderId="1" xfId="3" applyNumberFormat="1" applyFont="1" applyBorder="1" applyAlignment="1">
      <alignment horizontal="right" wrapText="1"/>
    </xf>
    <xf numFmtId="168" fontId="2" fillId="0" borderId="1" xfId="3" applyNumberFormat="1" applyFont="1" applyBorder="1" applyAlignment="1">
      <alignment horizontal="right" wrapText="1"/>
    </xf>
    <xf numFmtId="168" fontId="0" fillId="0" borderId="0" xfId="3" applyNumberFormat="1" applyFont="1" applyBorder="1" applyAlignment="1">
      <alignment horizontal="right" vertical="center"/>
    </xf>
    <xf numFmtId="168" fontId="0" fillId="0" borderId="0" xfId="3" applyNumberFormat="1" applyFont="1" applyAlignment="1">
      <alignment horizontal="right"/>
    </xf>
    <xf numFmtId="3" fontId="0" fillId="0" borderId="0" xfId="3" applyNumberFormat="1" applyFont="1" applyAlignment="1">
      <alignment vertical="center"/>
    </xf>
    <xf numFmtId="3" fontId="0" fillId="0" borderId="0" xfId="3" applyNumberFormat="1" applyFont="1" applyBorder="1" applyAlignment="1">
      <alignment vertical="center"/>
    </xf>
    <xf numFmtId="3" fontId="0" fillId="0" borderId="0" xfId="3" applyNumberFormat="1" applyFont="1"/>
    <xf numFmtId="165" fontId="0" fillId="0" borderId="0" xfId="2" applyNumberFormat="1" applyFont="1" applyAlignment="1"/>
    <xf numFmtId="165" fontId="1" fillId="0" borderId="0" xfId="1" applyNumberFormat="1" applyAlignment="1">
      <alignment vertical="center"/>
    </xf>
    <xf numFmtId="168" fontId="0" fillId="0" borderId="0" xfId="3" applyNumberFormat="1" applyFont="1" applyAlignment="1">
      <alignment vertical="center"/>
    </xf>
    <xf numFmtId="168" fontId="0" fillId="0" borderId="0" xfId="3" applyNumberFormat="1" applyFont="1" applyBorder="1" applyAlignment="1">
      <alignment vertical="center"/>
    </xf>
    <xf numFmtId="168" fontId="0" fillId="0" borderId="0" xfId="3" applyNumberFormat="1" applyFont="1"/>
    <xf numFmtId="3" fontId="1" fillId="0" borderId="2" xfId="1" applyNumberFormat="1" applyBorder="1" applyAlignment="1">
      <alignment vertical="center"/>
    </xf>
    <xf numFmtId="165" fontId="0" fillId="0" borderId="2" xfId="2" applyNumberFormat="1" applyFont="1" applyBorder="1" applyAlignment="1">
      <alignment vertical="center"/>
    </xf>
    <xf numFmtId="164" fontId="1" fillId="0" borderId="0" xfId="1" applyNumberFormat="1" applyAlignment="1">
      <alignment horizontal="left" vertical="center"/>
    </xf>
    <xf numFmtId="164" fontId="1" fillId="0" borderId="0" xfId="1" applyNumberFormat="1" applyAlignment="1">
      <alignment vertical="center" wrapText="1"/>
    </xf>
    <xf numFmtId="165" fontId="0" fillId="0" borderId="0" xfId="2" applyNumberFormat="1" applyFont="1" applyFill="1" applyAlignment="1">
      <alignment vertical="center"/>
    </xf>
    <xf numFmtId="164" fontId="1" fillId="0" borderId="0" xfId="1" applyNumberFormat="1"/>
    <xf numFmtId="165" fontId="0" fillId="0" borderId="0" xfId="2" applyNumberFormat="1" applyFont="1" applyFill="1" applyAlignment="1"/>
    <xf numFmtId="165" fontId="0" fillId="0" borderId="0" xfId="2" applyNumberFormat="1" applyFont="1" applyBorder="1" applyAlignment="1"/>
    <xf numFmtId="0" fontId="1" fillId="0" borderId="0" xfId="1" applyAlignment="1">
      <alignment horizontal="left" vertical="center"/>
    </xf>
    <xf numFmtId="0" fontId="1" fillId="0" borderId="0" xfId="1" applyAlignment="1">
      <alignment horizontal="left"/>
    </xf>
    <xf numFmtId="0" fontId="1" fillId="0" borderId="0" xfId="1" applyAlignment="1">
      <alignment vertical="center" wrapText="1"/>
    </xf>
    <xf numFmtId="165" fontId="0" fillId="0" borderId="0" xfId="2" applyNumberFormat="1" applyFont="1" applyFill="1" applyAlignment="1">
      <alignment horizontal="left" vertical="center" wrapText="1"/>
    </xf>
    <xf numFmtId="169" fontId="2" fillId="0" borderId="1" xfId="1" applyNumberFormat="1" applyFont="1" applyBorder="1" applyAlignment="1">
      <alignment horizontal="right" wrapText="1"/>
    </xf>
    <xf numFmtId="0" fontId="1" fillId="0" borderId="2" xfId="1" applyBorder="1"/>
    <xf numFmtId="169" fontId="1" fillId="0" borderId="0" xfId="1" applyNumberFormat="1" applyAlignment="1">
      <alignment vertical="center"/>
    </xf>
    <xf numFmtId="169" fontId="1" fillId="0" borderId="0" xfId="1" applyNumberFormat="1"/>
  </cellXfs>
  <cellStyles count="4">
    <cellStyle name="Comma 2" xfId="3" xr:uid="{EDBF4AD3-A740-4227-A4AD-F147FAB6E3C3}"/>
    <cellStyle name="Normal" xfId="0" builtinId="0"/>
    <cellStyle name="Normal 2" xfId="1" xr:uid="{C383A492-3CBB-421C-AC6D-BA59CB05FA57}"/>
    <cellStyle name="Percent 2" xfId="2" xr:uid="{46188F2E-A47D-487F-BA6C-D4D2E89719F1}"/>
  </cellStyles>
  <dxfs count="153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3" formatCode="#,##0"/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3" formatCode="#,##0"/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9" formatCode="#,##0.0"/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3" formatCode="#,##0"/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3" formatCode="#,##0"/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3" formatCode="#,##0"/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3" formatCode="#,##0"/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3" formatCode="#,##0"/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3" formatCode="#,##0"/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medium">
          <color indexed="64"/>
        </bottom>
      </border>
    </dxf>
    <dxf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3" formatCode="#,##0"/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3" formatCode="#,##0"/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medium">
          <color indexed="64"/>
        </bottom>
      </border>
    </dxf>
    <dxf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3" formatCode="#,##0"/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3" formatCode="#,##0"/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3" formatCode="#,##0"/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medium">
          <color indexed="64"/>
        </bottom>
      </border>
    </dxf>
    <dxf>
      <alignment vertical="center" textRotation="0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3" formatCode="#,##0"/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3" formatCode="#,##0"/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3" formatCode="#,##0"/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3" formatCode="#,##0"/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3" formatCode="#,##0"/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3" formatCode="#,##0"/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bottom" textRotation="0" indent="0" justifyLastLine="0" shrinkToFit="0" readingOrder="0"/>
    </dxf>
    <dxf>
      <numFmt numFmtId="3" formatCode="#,##0"/>
      <alignment vertical="bottom" textRotation="0" indent="0" justifyLastLine="0" shrinkToFit="0" readingOrder="0"/>
    </dxf>
    <dxf>
      <numFmt numFmtId="3" formatCode="#,##0"/>
      <alignment vertical="bottom" textRotation="0" indent="0" justifyLastLine="0" shrinkToFit="0" readingOrder="0"/>
    </dxf>
    <dxf>
      <numFmt numFmtId="3" formatCode="#,##0"/>
      <alignment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numFmt numFmtId="3" formatCode="#,##0"/>
      <alignment vertical="bottom" textRotation="0" indent="0" justifyLastLine="0" shrinkToFit="0" readingOrder="0"/>
    </dxf>
    <dxf>
      <numFmt numFmtId="3" formatCode="#,##0"/>
      <alignment vertical="bottom" textRotation="0" indent="0" justifyLastLine="0" shrinkToFit="0" readingOrder="0"/>
    </dxf>
    <dxf>
      <numFmt numFmtId="3" formatCode="#,##0"/>
      <alignment vertical="bottom" textRotation="0" indent="0" justifyLastLine="0" shrinkToFit="0" readingOrder="0"/>
    </dxf>
    <dxf>
      <numFmt numFmtId="3" formatCode="#,##0"/>
      <alignment vertical="bottom" textRotation="0" indent="0" justifyLastLine="0" shrinkToFit="0" readingOrder="0"/>
    </dxf>
    <dxf>
      <numFmt numFmtId="3" formatCode="#,##0"/>
      <alignment vertical="bottom" textRotation="0" indent="0" justifyLastLine="0" shrinkToFit="0" readingOrder="0"/>
    </dxf>
    <dxf>
      <numFmt numFmtId="3" formatCode="#,##0"/>
      <alignment vertical="bottom" textRotation="0" indent="0" justifyLastLine="0" shrinkToFit="0" readingOrder="0"/>
    </dxf>
    <dxf>
      <numFmt numFmtId="3" formatCode="#,##0"/>
      <alignment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3" formatCode="#,##0"/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3" formatCode="#,##0"/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3" formatCode="#,##0"/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3" formatCode="#,##0"/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3" formatCode="#,##0"/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3" formatCode="#,##0"/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3" formatCode="#,##0"/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3" formatCode="#,##0"/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3" formatCode="#,##0"/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3" formatCode="#,##0"/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3" formatCode="#,##0"/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3" formatCode="#,##0"/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3" formatCode="#,##0"/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3" formatCode="#,##0"/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3" formatCode="#,##0"/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3" formatCode="#,##0"/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medium">
          <color indexed="64"/>
        </bottom>
      </border>
    </dxf>
    <dxf>
      <alignment vertical="center" textRotation="0" wrapText="0" indent="0" justifyLastLine="0" shrinkToFit="0" readingOrder="0"/>
    </dxf>
    <dxf>
      <numFmt numFmtId="3" formatCode="#,##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3" formatCode="#,##0"/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3" formatCode="#,##0"/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3" formatCode="#,##0"/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medium">
          <color indexed="64"/>
        </bottom>
      </border>
    </dxf>
    <dxf>
      <alignment vertical="center" textRotation="0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wrapText="0" indent="0" justifyLastLine="0" shrinkToFit="0" readingOrder="0"/>
    </dxf>
    <dxf>
      <numFmt numFmtId="168" formatCode="#,##0_ ;\-#,##0\ "/>
      <alignment vertical="center" textRotation="0" wrapText="0" indent="0" justifyLastLine="0" shrinkToFit="0" readingOrder="0"/>
    </dxf>
    <dxf>
      <numFmt numFmtId="168" formatCode="#,##0_ ;\-#,##0\ "/>
      <alignment vertical="center" textRotation="0" wrapText="0" indent="0" justifyLastLine="0" shrinkToFit="0" readingOrder="0"/>
    </dxf>
    <dxf>
      <numFmt numFmtId="168" formatCode="#,##0_ ;\-#,##0\ 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8" formatCode="#,##0_ ;\-#,##0\ "/>
      <alignment horizontal="right" vertical="center" textRotation="0" wrapText="0" indent="0" justifyLastLine="0" shrinkToFit="0" readingOrder="0"/>
    </dxf>
    <dxf>
      <numFmt numFmtId="168" formatCode="#,##0_ ;\-#,##0\ "/>
      <alignment vertical="center" textRotation="0" wrapText="0" indent="0" justifyLastLine="0" shrinkToFit="0" readingOrder="0"/>
    </dxf>
    <dxf>
      <numFmt numFmtId="168" formatCode="#,##0_ ;\-#,##0\ "/>
      <alignment vertical="center" textRotation="0" wrapText="0" indent="0" justifyLastLine="0" shrinkToFit="0" readingOrder="0"/>
    </dxf>
    <dxf>
      <numFmt numFmtId="168" formatCode="#,##0_ ;\-#,##0\ "/>
      <alignment vertical="center" textRotation="0" wrapText="0" indent="0" justifyLastLine="0" shrinkToFit="0" readingOrder="0"/>
    </dxf>
    <dxf>
      <numFmt numFmtId="168" formatCode="#,##0_ ;\-#,##0\ "/>
      <alignment vertical="center" textRotation="0" wrapText="0" indent="0" justifyLastLine="0" shrinkToFit="0" readingOrder="0"/>
    </dxf>
    <dxf>
      <numFmt numFmtId="168" formatCode="#,##0_ ;\-#,##0\ 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3" formatCode="#,##0"/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3" formatCode="#,##0"/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3" formatCode="#,##0"/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8" formatCode="#,##0_ ;\-#,##0\ 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8" formatCode="#,##0_ ;\-#,##0\ 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8" formatCode="#,##0_ ;\-#,##0\ 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8" formatCode="#,##0_ ;\-#,##0\ 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8" formatCode="#,##0_ ;\-#,##0\ 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8" formatCode="#,##0_ ;\-#,##0\ 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8" formatCode="#,##0_ ;\-#,##0\ 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8" formatCode="#,##0_ ;\-#,##0\ 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8" formatCode="#,##0_ ;\-#,##0\ 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8" formatCode="#,##0_ ;\-#,##0\ 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3" formatCode="#,##0"/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3" formatCode="#,##0"/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3" formatCode="#,##0"/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3" formatCode="#,##0"/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3" formatCode="#,##0"/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8" formatCode="#,##0_ ;\-#,##0\ 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8" formatCode="#,##0_ ;\-#,##0\ 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8" formatCode="#,##0_ ;\-#,##0\ 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8" formatCode="#,##0_ ;\-#,##0\ 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8" formatCode="#,##0_ ;\-#,##0\ 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8" formatCode="#,##0_ ;\-#,##0\ 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8" formatCode="#,##0_ ;\-#,##0\ 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8" formatCode="#,##0_ ;\-#,##0\ 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8" formatCode="#,##0_ ;\-#,##0\ "/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8" formatCode="#,##0_ ;\-#,##0\ 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8" formatCode="#,##0_ ;\-#,##0\ 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8" formatCode="#,##0_ ;\-#,##0\ 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8" formatCode="#,##0_ ;\-#,##0\ 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8" formatCode="#,##0_ ;\-#,##0\ 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8" formatCode="#,##0_ ;\-#,##0\ 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8" formatCode="#,##0_ ;\-#,##0\ 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8" formatCode="#,##0_ ;\-#,##0\ 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8" formatCode="#,##0_ ;\-#,##0\ 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8" formatCode="#,##0_ ;\-#,##0\ "/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3" formatCode="#,##0"/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numFmt numFmtId="3" formatCode="#,##0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3" formatCode="#,##0"/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3" formatCode="#,##0"/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3" formatCode="#,##0"/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3" formatCode="#,##0"/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7" formatCode="0_ ;\-0\ 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7" formatCode="0_ ;\-0\ 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7" formatCode="0_ ;\-0\ 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7" formatCode="0_ ;\-0\ 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7" formatCode="0_ ;\-0\ 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7" formatCode="0_ ;\-0\ 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7" formatCode="0_ ;\-0\ 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7" formatCode="0_ ;\-0\ 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7" formatCode="0_ ;\-0\ 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7" formatCode="0_ ;\-0\ 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0.0"/>
      <alignment horizontal="right" vertical="center" textRotation="0" wrapText="0" indent="0" justifyLastLine="0" shrinkToFit="0" readingOrder="0"/>
    </dxf>
    <dxf>
      <alignment horizontal="right" vertical="center" textRotation="0" wrapText="0" indent="0" justifyLastLine="0" shrinkToFit="0" readingOrder="0"/>
    </dxf>
    <dxf>
      <alignment horizontal="right" vertical="center" textRotation="0" wrapText="0" indent="0" justifyLastLine="0" shrinkToFit="0" readingOrder="0"/>
    </dxf>
    <dxf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alignment horizontal="right" vertical="center" textRotation="0" wrapText="0" indent="0" justifyLastLine="0" shrinkToFit="0" readingOrder="0"/>
    </dxf>
    <dxf>
      <alignment horizontal="right" vertical="center" textRotation="0" wrapText="0" indent="0" justifyLastLine="0" shrinkToFit="0" readingOrder="0"/>
    </dxf>
    <dxf>
      <alignment horizontal="right" vertical="center" textRotation="0" wrapText="0" indent="0" justifyLastLine="0" shrinkToFit="0" readingOrder="0"/>
    </dxf>
    <dxf>
      <alignment horizontal="right" vertical="center" textRotation="0" wrapText="0" indent="0" justifyLastLine="0" shrinkToFit="0" readingOrder="0"/>
    </dxf>
    <dxf>
      <alignment horizontal="right" vertical="center" textRotation="0" wrapText="0" indent="0" justifyLastLine="0" shrinkToFit="0" readingOrder="0"/>
    </dxf>
    <dxf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medium">
          <color indexed="64"/>
        </bottom>
      </border>
    </dxf>
    <dxf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horizontal="right" vertical="bottom" textRotation="0" wrapText="0" indent="0" justifyLastLine="0" shrinkToFit="0" readingOrder="0"/>
    </dxf>
    <dxf>
      <numFmt numFmtId="3" formatCode="#,##0"/>
      <alignment horizontal="right" vertical="bottom" textRotation="0" wrapText="0" indent="0" justifyLastLine="0" shrinkToFit="0" readingOrder="0"/>
    </dxf>
    <dxf>
      <numFmt numFmtId="3" formatCode="#,##0"/>
      <alignment horizontal="right" vertical="bottom" textRotation="0" wrapText="0" indent="0" justifyLastLine="0" shrinkToFit="0" readingOrder="0"/>
    </dxf>
    <dxf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numFmt numFmtId="3" formatCode="#,##0"/>
      <alignment horizontal="right" vertical="bottom" textRotation="0" wrapText="0" indent="0" justifyLastLine="0" shrinkToFit="0" readingOrder="0"/>
    </dxf>
    <dxf>
      <numFmt numFmtId="3" formatCode="#,##0"/>
      <alignment horizontal="right" vertical="bottom" textRotation="0" wrapText="0" indent="0" justifyLastLine="0" shrinkToFit="0" readingOrder="0"/>
    </dxf>
    <dxf>
      <numFmt numFmtId="3" formatCode="#,##0"/>
      <alignment horizontal="right" vertical="bottom" textRotation="0" wrapText="0" indent="0" justifyLastLine="0" shrinkToFit="0" readingOrder="0"/>
    </dxf>
    <dxf>
      <numFmt numFmtId="3" formatCode="#,##0"/>
      <alignment horizontal="right" vertical="bottom" textRotation="0" wrapText="0" indent="0" justifyLastLine="0" shrinkToFit="0" readingOrder="0"/>
    </dxf>
    <dxf>
      <numFmt numFmtId="3" formatCode="#,##0"/>
      <alignment horizontal="right" vertical="bottom" textRotation="0" wrapText="0" indent="0" justifyLastLine="0" shrinkToFit="0" readingOrder="0"/>
    </dxf>
    <dxf>
      <numFmt numFmtId="3" formatCode="#,##0"/>
      <alignment horizontal="right" vertical="bottom" textRotation="0" wrapText="0" indent="0" justifyLastLine="0" shrinkToFit="0" readingOrder="0"/>
    </dxf>
    <dxf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border outline="0">
        <bottom style="thick">
          <color indexed="64"/>
        </bottom>
      </border>
    </dxf>
    <dxf>
      <border outline="0">
        <bottom style="thick">
          <color indexed="64"/>
        </bottom>
      </border>
    </dxf>
    <dxf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5" formatCode="0.0%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0.0"/>
      <alignment horizontal="right" vertical="center" textRotation="0" wrapText="0" indent="0" justifyLastLine="0" shrinkToFit="0" readingOrder="0"/>
    </dxf>
    <dxf>
      <alignment horizontal="right" vertical="center" textRotation="0" wrapText="0" indent="0" justifyLastLine="0" shrinkToFit="0" readingOrder="0"/>
    </dxf>
    <dxf>
      <alignment horizontal="right" vertical="center" textRotation="0" wrapText="0" indent="0" justifyLastLine="0" shrinkToFit="0" readingOrder="0"/>
    </dxf>
    <dxf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alignment horizontal="right" vertical="center" textRotation="0" wrapText="0" indent="0" justifyLastLine="0" shrinkToFit="0" readingOrder="0"/>
    </dxf>
    <dxf>
      <alignment horizontal="right" vertical="center" textRotation="0" wrapText="0" indent="0" justifyLastLine="0" shrinkToFit="0" readingOrder="0"/>
    </dxf>
    <dxf>
      <alignment horizontal="right" vertical="center" textRotation="0" wrapText="0" indent="0" justifyLastLine="0" shrinkToFit="0" readingOrder="0"/>
    </dxf>
    <dxf>
      <alignment horizontal="right" vertical="center" textRotation="0" wrapText="0" indent="0" justifyLastLine="0" shrinkToFit="0" readingOrder="0"/>
    </dxf>
    <dxf>
      <alignment horizontal="right" vertical="center" textRotation="0" wrapText="0" indent="0" justifyLastLine="0" shrinkToFit="0" readingOrder="0"/>
    </dxf>
    <dxf>
      <alignment horizontal="right" vertical="center" textRotation="0" wrapText="0" indent="0" justifyLastLine="0" shrinkToFit="0" readingOrder="0"/>
    </dxf>
    <dxf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ck">
          <color indexed="64"/>
        </bottom>
      </border>
    </dxf>
    <dxf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0.0"/>
      <alignment horizontal="righ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3" formatCode="#,##0"/>
      <alignment horizontal="righ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3" formatCode="#,##0"/>
      <alignment horizontal="righ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3" formatCode="#,##0"/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" formatCode="#,##0"/>
      <alignment horizontal="righ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3" formatCode="#,##0"/>
      <alignment horizontal="righ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3" formatCode="#,##0"/>
      <alignment horizontal="righ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3" formatCode="#,##0"/>
      <alignment horizontal="righ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3" formatCode="#,##0"/>
      <alignment horizontal="righ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3" formatCode="#,##0"/>
      <alignment horizontal="righ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3" formatCode="#,##0"/>
      <alignment horizontal="righ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4" formatCode="00#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border>
        <bottom style="thick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alignment horizontal="right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right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theme="0"/>
        </patternFill>
      </fill>
    </dxf>
  </dxfs>
  <tableStyles count="87" defaultTableStyle="TableStyleMedium2" defaultPivotStyle="PivotStyleLight16">
    <tableStyle name="Table Style 1" pivot="0" count="2" xr9:uid="{8D25B68A-A09F-4234-B382-5FAA1A6A1A5D}">
      <tableStyleElement type="firstRowStripe" size="4" dxfId="1532"/>
      <tableStyleElement type="secondRowStripe" dxfId="1531"/>
    </tableStyle>
    <tableStyle name="Table Style 1 10" pivot="0" count="2" xr9:uid="{2804F55D-A73D-4850-B87D-15A316343BDE}">
      <tableStyleElement type="firstRowStripe" size="4"/>
      <tableStyleElement type="secondRowStripe" dxfId="1370"/>
    </tableStyle>
    <tableStyle name="Table Style 1 11" pivot="0" count="2" xr9:uid="{4712B9BB-E848-41B8-AC1D-F93A6C6CE63F}">
      <tableStyleElement type="firstRowStripe" size="4"/>
      <tableStyleElement type="secondRowStripe" dxfId="1354"/>
    </tableStyle>
    <tableStyle name="Table Style 1 12" pivot="0" count="2" xr9:uid="{5F50F131-D2E1-4BC9-9505-BE58E7580FCB}">
      <tableStyleElement type="firstRowStripe" size="4"/>
      <tableStyleElement type="secondRowStripe" dxfId="1336"/>
    </tableStyle>
    <tableStyle name="Table Style 1 13" pivot="0" count="2" xr9:uid="{C09A55A5-8FC0-4BC0-BC7E-38A99F8ED079}">
      <tableStyleElement type="firstRowStripe" size="4" dxfId="1318"/>
      <tableStyleElement type="secondRowStripe" dxfId="1317"/>
    </tableStyle>
    <tableStyle name="Table Style 1 14" pivot="0" count="2" xr9:uid="{7947BC2B-326E-44C6-B5AA-5E8256B3A325}">
      <tableStyleElement type="firstRowStripe" size="4"/>
      <tableStyleElement type="secondRowStripe" dxfId="1298"/>
    </tableStyle>
    <tableStyle name="Table Style 1 15" pivot="0" count="2" xr9:uid="{E10A032C-792F-44E6-9706-0870AF2B6130}">
      <tableStyleElement type="firstRowStripe" size="4"/>
      <tableStyleElement type="secondRowStripe" dxfId="1281"/>
    </tableStyle>
    <tableStyle name="Table Style 1 16" pivot="0" count="2" xr9:uid="{6C6FA014-9C2B-4790-9320-8FF0E2F91AF8}">
      <tableStyleElement type="firstRowStripe" size="4"/>
      <tableStyleElement type="secondRowStripe" dxfId="1263"/>
    </tableStyle>
    <tableStyle name="Table Style 1 17" pivot="0" count="2" xr9:uid="{8DDCBF95-9DEA-4448-BA8B-8E790B47AADF}">
      <tableStyleElement type="firstRowStripe" size="4"/>
      <tableStyleElement type="secondRowStripe" dxfId="1245"/>
    </tableStyle>
    <tableStyle name="Table Style 1 18" pivot="0" count="2" xr9:uid="{D934F676-82AB-49F2-B358-BB900F14BEA1}">
      <tableStyleElement type="firstRowStripe" size="4"/>
      <tableStyleElement type="secondRowStripe" dxfId="1226"/>
    </tableStyle>
    <tableStyle name="Table Style 1 19" pivot="0" count="2" xr9:uid="{A1292145-CEA7-4C5F-93E3-FAAD00F5076B}">
      <tableStyleElement type="firstRowStripe" size="4"/>
      <tableStyleElement type="secondRowStripe" dxfId="1208"/>
    </tableStyle>
    <tableStyle name="Table Style 1 2" pivot="0" count="2" xr9:uid="{D7092201-A54F-4730-9F65-DD7D0AE33FBF}">
      <tableStyleElement type="firstRowStripe" size="4" dxfId="1514"/>
      <tableStyleElement type="secondRowStripe" dxfId="1513"/>
    </tableStyle>
    <tableStyle name="Table Style 1 20" pivot="0" count="2" xr9:uid="{B60D8C94-EFE5-401D-BD41-D87882168B17}">
      <tableStyleElement type="firstRowStripe" size="4"/>
      <tableStyleElement type="secondRowStripe" dxfId="1191"/>
    </tableStyle>
    <tableStyle name="Table Style 1 21" pivot="0" count="2" xr9:uid="{31E21185-A76C-45F4-AC07-F84F41E5B4AD}">
      <tableStyleElement type="firstRowStripe" size="4"/>
      <tableStyleElement type="secondRowStripe" dxfId="1175"/>
    </tableStyle>
    <tableStyle name="Table Style 1 22" pivot="0" count="2" xr9:uid="{26C933C8-8754-4A1E-A02A-1205167B623B}">
      <tableStyleElement type="firstRowStripe" size="4"/>
      <tableStyleElement type="secondRowStripe" dxfId="1157"/>
    </tableStyle>
    <tableStyle name="Table Style 1 23" pivot="0" count="2" xr9:uid="{35D0C8FE-2D64-4085-88BB-C1083357C363}">
      <tableStyleElement type="firstRowStripe" size="4"/>
      <tableStyleElement type="secondRowStripe" dxfId="1139"/>
    </tableStyle>
    <tableStyle name="Table Style 1 24" pivot="0" count="2" xr9:uid="{0C0EACA2-3F99-40DA-9E2A-CB615FEB45EA}">
      <tableStyleElement type="firstRowStripe" size="4"/>
      <tableStyleElement type="secondRowStripe" dxfId="1121"/>
    </tableStyle>
    <tableStyle name="Table Style 1 25" pivot="0" count="2" xr9:uid="{A338FF4F-D4C8-405F-8CA2-96F86008F4EF}">
      <tableStyleElement type="firstRowStripe" size="4"/>
      <tableStyleElement type="secondRowStripe" dxfId="1104"/>
    </tableStyle>
    <tableStyle name="Table Style 1 26" pivot="0" count="2" xr9:uid="{430CB3FD-A96E-436D-924B-DD5D227F7065}">
      <tableStyleElement type="firstRowStripe" size="4"/>
      <tableStyleElement type="secondRowStripe" dxfId="1086"/>
    </tableStyle>
    <tableStyle name="Table Style 1 27" pivot="0" count="2" xr9:uid="{15B0FD4E-BC9F-4053-8535-8BC6E9C63D0C}">
      <tableStyleElement type="firstRowStripe" size="4"/>
      <tableStyleElement type="secondRowStripe" dxfId="1070"/>
    </tableStyle>
    <tableStyle name="Table Style 1 28" pivot="0" count="2" xr9:uid="{78FF6B97-16A8-445E-B0D6-81EFB3E51996}">
      <tableStyleElement type="firstRowStripe" size="4"/>
      <tableStyleElement type="secondRowStripe" dxfId="1051"/>
    </tableStyle>
    <tableStyle name="Table Style 1 29" pivot="0" count="2" xr9:uid="{492F26D7-7351-46A8-BB15-33BDDF832D7F}">
      <tableStyleElement type="firstRowStripe" size="4"/>
      <tableStyleElement type="secondRowStripe" dxfId="1034"/>
    </tableStyle>
    <tableStyle name="Table Style 1 3" pivot="0" count="2" xr9:uid="{72B31C03-C9CA-4D16-AAD7-CD0378B536D4}">
      <tableStyleElement type="firstRowStripe" size="4" dxfId="1496"/>
      <tableStyleElement type="secondRowStripe" dxfId="1495"/>
    </tableStyle>
    <tableStyle name="Table Style 1 30" pivot="0" count="2" xr9:uid="{1D526CDD-4231-4141-BFE8-F616E6AD3451}">
      <tableStyleElement type="firstRowStripe" size="4"/>
      <tableStyleElement type="secondRowStripe" dxfId="1018"/>
    </tableStyle>
    <tableStyle name="Table Style 1 31" pivot="0" count="2" xr9:uid="{EA296C3E-8211-45F6-9E39-7130D424C2DB}">
      <tableStyleElement type="firstRowStripe" size="4"/>
      <tableStyleElement type="secondRowStripe" dxfId="1002"/>
    </tableStyle>
    <tableStyle name="Table Style 1 32" pivot="0" count="2" xr9:uid="{DF7887DF-BC67-46BB-8632-8C6E5A65EB74}">
      <tableStyleElement type="firstRowStripe" size="4"/>
      <tableStyleElement type="secondRowStripe" dxfId="984"/>
    </tableStyle>
    <tableStyle name="Table Style 1 33" pivot="0" count="2" xr9:uid="{0B243D9F-2604-4323-92EB-4F9E55B3A0FF}">
      <tableStyleElement type="firstRowStripe" size="4"/>
      <tableStyleElement type="secondRowStripe" dxfId="968"/>
    </tableStyle>
    <tableStyle name="Table Style 1 34" pivot="0" count="2" xr9:uid="{D6497E5A-492D-499E-9F1F-D7E3D511A202}">
      <tableStyleElement type="firstRowStripe" size="4"/>
      <tableStyleElement type="secondRowStripe" dxfId="951"/>
    </tableStyle>
    <tableStyle name="Table Style 1 35" pivot="0" count="2" xr9:uid="{60A56184-6F1C-430E-B5DE-48CF78715D6B}">
      <tableStyleElement type="firstRowStripe" size="4"/>
      <tableStyleElement type="secondRowStripe" dxfId="933"/>
    </tableStyle>
    <tableStyle name="Table Style 1 36" pivot="0" count="2" xr9:uid="{3C93E14E-626B-4F9C-BFB8-EE588FA36466}">
      <tableStyleElement type="firstRowStripe" size="4"/>
      <tableStyleElement type="secondRowStripe" dxfId="915"/>
    </tableStyle>
    <tableStyle name="Table Style 1 37" pivot="0" count="2" xr9:uid="{3700FA9C-DE54-460D-B61F-6DC1622ACEC0}">
      <tableStyleElement type="firstRowStripe" size="4"/>
      <tableStyleElement type="secondRowStripe" dxfId="899"/>
    </tableStyle>
    <tableStyle name="Table Style 1 38" pivot="0" count="2" xr9:uid="{A83258B3-EDCF-46B3-89A6-633F07537346}">
      <tableStyleElement type="firstRowStripe" size="4"/>
      <tableStyleElement type="secondRowStripe" dxfId="881"/>
    </tableStyle>
    <tableStyle name="Table Style 1 39" pivot="0" count="2" xr9:uid="{CBF2A65D-AF93-4169-87F4-F537EA191B5E}">
      <tableStyleElement type="firstRowStripe" size="4"/>
      <tableStyleElement type="secondRowStripe" dxfId="863"/>
    </tableStyle>
    <tableStyle name="Table Style 1 4" pivot="0" count="2" xr9:uid="{7805D304-72F8-4122-9113-A1D962F7E379}">
      <tableStyleElement type="firstRowStripe" size="4" dxfId="1478"/>
      <tableStyleElement type="secondRowStripe" dxfId="1477"/>
    </tableStyle>
    <tableStyle name="Table Style 1 40" pivot="0" count="2" xr9:uid="{55BF5C46-DDCD-47DC-86CB-B73CFE1BEFF4}">
      <tableStyleElement type="firstRowStripe" size="4"/>
      <tableStyleElement type="secondRowStripe" dxfId="845"/>
    </tableStyle>
    <tableStyle name="Table Style 1 41" pivot="0" count="2" xr9:uid="{B7547F2F-0FD2-4B3E-BFED-9D43E20BFDC6}">
      <tableStyleElement type="firstRowStripe" size="4"/>
      <tableStyleElement type="secondRowStripe" dxfId="827"/>
    </tableStyle>
    <tableStyle name="Table Style 1 42" pivot="0" count="2" xr9:uid="{DFD8C466-3835-48EA-BA5B-414AEEDABB21}">
      <tableStyleElement type="firstRowStripe" size="4"/>
      <tableStyleElement type="secondRowStripe" dxfId="809"/>
    </tableStyle>
    <tableStyle name="Table Style 1 43" pivot="0" count="2" xr9:uid="{D04D4142-79EF-4BF1-BA26-1467F8166A6B}">
      <tableStyleElement type="firstRowStripe" size="4"/>
      <tableStyleElement type="secondRowStripe" dxfId="793"/>
    </tableStyle>
    <tableStyle name="Table Style 1 44" pivot="0" count="2" xr9:uid="{23A353DB-4355-45DF-9FD1-3A8D51F819C3}">
      <tableStyleElement type="firstRowStripe" size="4"/>
      <tableStyleElement type="secondRowStripe" dxfId="776"/>
    </tableStyle>
    <tableStyle name="Table Style 1 45" pivot="0" count="2" xr9:uid="{CC170FED-3F90-49B0-9BEF-322E01AB495A}">
      <tableStyleElement type="firstRowStripe" size="4"/>
      <tableStyleElement type="secondRowStripe" dxfId="753"/>
    </tableStyle>
    <tableStyle name="Table Style 1 46" pivot="0" count="2" xr9:uid="{E2CD4DEC-E344-466F-8CA4-EA880D9E8B62}">
      <tableStyleElement type="firstRowStripe" size="4"/>
      <tableStyleElement type="secondRowStripe" dxfId="736"/>
    </tableStyle>
    <tableStyle name="Table Style 1 47" pivot="0" count="2" xr9:uid="{A235D385-D731-4446-B2B5-1D244A232121}">
      <tableStyleElement type="firstRowStripe" size="4"/>
      <tableStyleElement type="secondRowStripe" dxfId="720"/>
    </tableStyle>
    <tableStyle name="Table Style 1 48" pivot="0" count="2" xr9:uid="{782A8B91-145C-4DD9-945C-F8A5D9C7909D}">
      <tableStyleElement type="firstRowStripe" size="4"/>
      <tableStyleElement type="secondRowStripe" dxfId="703"/>
    </tableStyle>
    <tableStyle name="Table Style 1 49" pivot="0" count="2" xr9:uid="{67A8F371-EE3E-4A8D-83E7-26BB832DE9E1}">
      <tableStyleElement type="firstRowStripe" size="4"/>
      <tableStyleElement type="secondRowStripe" dxfId="685"/>
    </tableStyle>
    <tableStyle name="Table Style 1 5" pivot="0" count="2" xr9:uid="{80745181-5D9B-46A4-8E9A-E46D12776DD0}">
      <tableStyleElement type="firstRowStripe" size="4" dxfId="1459"/>
      <tableStyleElement type="secondRowStripe" dxfId="1458"/>
    </tableStyle>
    <tableStyle name="Table Style 1 50" pivot="0" count="2" xr9:uid="{2F61B9EB-5A35-44B2-ABDE-F02274F0E262}">
      <tableStyleElement type="firstRowStripe" size="4"/>
      <tableStyleElement type="secondRowStripe" dxfId="668"/>
    </tableStyle>
    <tableStyle name="Table Style 1 51" pivot="0" count="2" xr9:uid="{8BD0EFAA-E455-4397-B734-39154525D0F9}">
      <tableStyleElement type="firstRowStripe" size="4"/>
      <tableStyleElement type="secondRowStripe" dxfId="650"/>
    </tableStyle>
    <tableStyle name="Table Style 1 52" pivot="0" count="2" xr9:uid="{3D97F369-2E9F-4636-A547-1476966F1A2F}">
      <tableStyleElement type="firstRowStripe" size="4"/>
      <tableStyleElement type="secondRowStripe" dxfId="632"/>
    </tableStyle>
    <tableStyle name="Table Style 1 53" pivot="0" count="2" xr9:uid="{7FEBC481-8366-4E90-892B-E341632E08B7}">
      <tableStyleElement type="firstRowStripe" size="4"/>
      <tableStyleElement type="secondRowStripe" dxfId="614"/>
    </tableStyle>
    <tableStyle name="Table Style 1 54" pivot="0" count="2" xr9:uid="{01CF5C1F-E62F-4D7B-A70E-998A9E65769B}">
      <tableStyleElement type="firstRowStripe" size="4"/>
      <tableStyleElement type="secondRowStripe" dxfId="595"/>
    </tableStyle>
    <tableStyle name="Table Style 1 55" pivot="0" count="2" xr9:uid="{CC0BBE95-FF4B-4D3C-967B-BB7ED731BAF1}">
      <tableStyleElement type="firstRowStripe" size="4"/>
      <tableStyleElement type="secondRowStripe" dxfId="577"/>
    </tableStyle>
    <tableStyle name="Table Style 1 56" pivot="0" count="2" xr9:uid="{1438D54B-282F-4F06-98F4-800920031747}">
      <tableStyleElement type="firstRowStripe" size="4"/>
      <tableStyleElement type="secondRowStripe" dxfId="561"/>
    </tableStyle>
    <tableStyle name="Table Style 1 57" pivot="0" count="2" xr9:uid="{17400AB8-6736-42DF-A03A-69C18AED4868}">
      <tableStyleElement type="firstRowStripe" size="4"/>
      <tableStyleElement type="secondRowStripe" dxfId="542"/>
    </tableStyle>
    <tableStyle name="Table Style 1 58" pivot="0" count="2" xr9:uid="{24F9BFEA-B929-46D2-B111-E222E51A4157}">
      <tableStyleElement type="firstRowStripe" size="4"/>
      <tableStyleElement type="secondRowStripe" dxfId="525"/>
    </tableStyle>
    <tableStyle name="Table Style 1 59" pivot="0" count="2" xr9:uid="{68F1C80B-B15A-4BA7-9216-CB0E44A8180F}">
      <tableStyleElement type="firstRowStripe" size="4"/>
      <tableStyleElement type="secondRowStripe" dxfId="505"/>
    </tableStyle>
    <tableStyle name="Table Style 1 6" pivot="0" count="2" xr9:uid="{5555CA9B-1752-4B05-AE6B-9149F98A9A0B}">
      <tableStyleElement type="firstRowStripe" size="4" dxfId="1443"/>
      <tableStyleElement type="secondRowStripe" dxfId="1442"/>
    </tableStyle>
    <tableStyle name="Table Style 1 60" pivot="0" count="2" xr9:uid="{83D5C0E5-EF55-4900-9871-7374C052C956}">
      <tableStyleElement type="firstRowStripe" size="4"/>
      <tableStyleElement type="secondRowStripe" dxfId="487"/>
    </tableStyle>
    <tableStyle name="Table Style 1 61" pivot="0" count="2" xr9:uid="{0B2510FB-7727-4CA7-8CC1-8EBE71F943F9}">
      <tableStyleElement type="firstRowStripe" size="4"/>
      <tableStyleElement type="secondRowStripe" dxfId="470"/>
    </tableStyle>
    <tableStyle name="Table Style 1 62" pivot="0" count="2" xr9:uid="{15862645-10E4-4193-88ED-2B77A5116DA2}">
      <tableStyleElement type="firstRowStripe" size="4"/>
      <tableStyleElement type="secondRowStripe" dxfId="454"/>
    </tableStyle>
    <tableStyle name="Table Style 1 63" pivot="0" count="2" xr9:uid="{899A5162-227E-43DB-B82D-72558639C8EF}">
      <tableStyleElement type="firstRowStripe" size="4"/>
      <tableStyleElement type="secondRowStripe" dxfId="437"/>
    </tableStyle>
    <tableStyle name="Table Style 1 64" pivot="0" count="2" xr9:uid="{540ED6F7-F0E7-4182-B21A-032C31B02789}">
      <tableStyleElement type="firstRowStripe" size="4"/>
      <tableStyleElement type="secondRowStripe" dxfId="419"/>
    </tableStyle>
    <tableStyle name="Table Style 1 65" pivot="0" count="2" xr9:uid="{2FF6E4BE-B65C-469D-AA7B-6C1F47025778}">
      <tableStyleElement type="firstRowStripe" size="4"/>
      <tableStyleElement type="secondRowStripe" dxfId="403"/>
    </tableStyle>
    <tableStyle name="Table Style 1 66" pivot="0" count="2" xr9:uid="{5EE6A001-3EEF-4108-B105-639BAF56DB72}">
      <tableStyleElement type="firstRowStripe" size="4"/>
      <tableStyleElement type="secondRowStripe" dxfId="387"/>
    </tableStyle>
    <tableStyle name="Table Style 1 67" pivot="0" count="2" xr9:uid="{DE96FE0D-324A-47F7-9D92-CEE82F66460C}">
      <tableStyleElement type="firstRowStripe" size="4"/>
      <tableStyleElement type="secondRowStripe" dxfId="368"/>
    </tableStyle>
    <tableStyle name="Table Style 1 68" pivot="0" count="2" xr9:uid="{404A2129-1840-4AF3-9442-C69FFC523A1A}">
      <tableStyleElement type="firstRowStripe" size="4"/>
      <tableStyleElement type="secondRowStripe" dxfId="352"/>
    </tableStyle>
    <tableStyle name="Table Style 1 69" pivot="0" count="2" xr9:uid="{E7D3CF01-5474-4F86-A281-A18F632FC509}">
      <tableStyleElement type="firstRowStripe" size="4"/>
      <tableStyleElement type="secondRowStripe" dxfId="334"/>
    </tableStyle>
    <tableStyle name="Table Style 1 7" pivot="0" count="2" xr9:uid="{8C6F4F34-9ECE-494B-941B-7F29B1BCC810}">
      <tableStyleElement type="firstRowStripe" size="4" dxfId="1425"/>
      <tableStyleElement type="secondRowStripe" dxfId="1424"/>
    </tableStyle>
    <tableStyle name="Table Style 1 70" pivot="0" count="2" xr9:uid="{8BB4FC46-C689-4F3E-85F1-8254F8AB6647}">
      <tableStyleElement type="firstRowStripe" size="4"/>
      <tableStyleElement type="secondRowStripe" dxfId="314"/>
    </tableStyle>
    <tableStyle name="Table Style 1 71" pivot="0" count="2" xr9:uid="{D25D2064-2298-40BB-B642-B6F2A62ED7E3}">
      <tableStyleElement type="firstRowStripe" size="4"/>
      <tableStyleElement type="secondRowStripe" dxfId="298"/>
    </tableStyle>
    <tableStyle name="Table Style 1 72" pivot="0" count="2" xr9:uid="{7F5DA7B6-7AD0-4F66-8802-DC066E1E107B}">
      <tableStyleElement type="firstRowStripe" size="4"/>
      <tableStyleElement type="secondRowStripe" dxfId="281"/>
    </tableStyle>
    <tableStyle name="Table Style 1 73" pivot="0" count="2" xr9:uid="{EFC03E5A-8265-499E-979B-4542E69EBA9B}">
      <tableStyleElement type="firstRowStripe" size="4"/>
      <tableStyleElement type="secondRowStripe" dxfId="264"/>
    </tableStyle>
    <tableStyle name="Table Style 1 74" pivot="0" count="2" xr9:uid="{7CF00B5F-6E28-4853-A542-15C8971490BF}">
      <tableStyleElement type="firstRowStripe" size="4"/>
      <tableStyleElement type="secondRowStripe" dxfId="246"/>
    </tableStyle>
    <tableStyle name="Table Style 1 75" pivot="0" count="2" xr9:uid="{05FA323E-6E9A-4557-9741-8DE51E94C01F}">
      <tableStyleElement type="firstRowStripe" size="4"/>
      <tableStyleElement type="secondRowStripe" dxfId="228"/>
    </tableStyle>
    <tableStyle name="Table Style 1 76" pivot="0" count="2" xr9:uid="{3B2C2211-0872-4E23-8087-35C5791FA846}">
      <tableStyleElement type="firstRowStripe" size="4"/>
      <tableStyleElement type="secondRowStripe" dxfId="210"/>
    </tableStyle>
    <tableStyle name="Table Style 1 77" pivot="0" count="2" xr9:uid="{26C1BD02-2174-4726-BCFA-BA78D7C56297}">
      <tableStyleElement type="firstRowStripe" size="4"/>
      <tableStyleElement type="secondRowStripe" dxfId="193"/>
    </tableStyle>
    <tableStyle name="Table Style 1 78" pivot="0" count="2" xr9:uid="{CD47B7CA-4FBE-43A7-8E04-8C9AF1CA1CAA}">
      <tableStyleElement type="firstRowStripe" size="4"/>
      <tableStyleElement type="secondRowStripe" dxfId="176"/>
    </tableStyle>
    <tableStyle name="Table Style 1 79" pivot="0" count="2" xr9:uid="{35142A1F-5F93-44B6-A088-D18A0B4AE422}">
      <tableStyleElement type="firstRowStripe" size="4"/>
      <tableStyleElement type="secondRowStripe" dxfId="159"/>
    </tableStyle>
    <tableStyle name="Table Style 1 8" pivot="0" count="2" xr9:uid="{69CF5849-4BEA-4EE3-ABE9-FCABD22A0BD9}">
      <tableStyleElement type="firstRowStripe" size="4" dxfId="1406"/>
      <tableStyleElement type="secondRowStripe" dxfId="1405"/>
    </tableStyle>
    <tableStyle name="Table Style 1 80" pivot="0" count="2" xr9:uid="{F2544D47-4044-4470-9B2A-9F427774430A}">
      <tableStyleElement type="firstRowStripe" size="4"/>
      <tableStyleElement type="secondRowStripe" dxfId="142"/>
    </tableStyle>
    <tableStyle name="Table Style 1 81" pivot="0" count="2" xr9:uid="{EED69B7F-3A8D-4515-9985-220D7F63DA5B}">
      <tableStyleElement type="firstRowStripe" size="4"/>
      <tableStyleElement type="secondRowStripe" dxfId="122"/>
    </tableStyle>
    <tableStyle name="Table Style 1 82" pivot="0" count="2" xr9:uid="{0EB1087F-1A55-4D67-A113-1689CA72F7A0}">
      <tableStyleElement type="firstRowStripe" size="4"/>
      <tableStyleElement type="secondRowStripe" dxfId="105"/>
    </tableStyle>
    <tableStyle name="Table Style 1 83" pivot="0" count="2" xr9:uid="{2DD81B01-8140-4734-B084-CB4E08067ABD}">
      <tableStyleElement type="firstRowStripe" size="4"/>
      <tableStyleElement type="secondRowStripe" dxfId="89"/>
    </tableStyle>
    <tableStyle name="Table Style 1 84" pivot="0" count="2" xr9:uid="{A9AD7ED4-C368-4580-9B2B-0F367752C004}">
      <tableStyleElement type="firstRowStripe" size="4"/>
      <tableStyleElement type="secondRowStripe" dxfId="70"/>
    </tableStyle>
    <tableStyle name="Table Style 1 85" pivot="0" count="2" xr9:uid="{7C3B4DF1-FA30-4AA6-A7DE-415D5244BE77}">
      <tableStyleElement type="firstRowStripe" size="4"/>
      <tableStyleElement type="secondRowStripe" dxfId="51"/>
    </tableStyle>
    <tableStyle name="Table Style 1 86" pivot="0" count="2" xr9:uid="{0F91A883-01B2-4F7D-9591-8028DF1E8D3B}">
      <tableStyleElement type="firstRowStripe" size="4"/>
      <tableStyleElement type="secondRowStripe" dxfId="35"/>
    </tableStyle>
    <tableStyle name="Table Style 1 87" pivot="0" count="2" xr9:uid="{3C126DB6-B0D7-412E-835B-DA7B851DFE4E}">
      <tableStyleElement type="firstRowStripe" size="4"/>
      <tableStyleElement type="secondRowStripe" dxfId="17"/>
    </tableStyle>
    <tableStyle name="Table Style 1 9" pivot="0" count="2" xr9:uid="{66E756BE-02F2-4722-B42C-340B9A9E5458}">
      <tableStyleElement type="firstRowStripe" size="4"/>
      <tableStyleElement type="secondRowStripe" dxfId="1387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styles" Target="style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sharedStrings" Target="sharedStrings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theme" Target="theme/theme1.xml"/><Relationship Id="rId9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0AE7516-AF55-42F2-BD7A-9ECE35245CBF}" name="Table1" displayName="Table1" ref="A1:M91" totalsRowShown="0" headerRowDxfId="1530" dataDxfId="1529" headerRowBorderDxfId="1528">
  <autoFilter ref="A1:M91" xr:uid="{8A589152-910B-4802-AC1E-3AF761F2AAE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xr3:uid="{1B793FFF-BFA2-44BB-A6AD-F561C745D431}" name="POLL NUMBER / NAME" dataDxfId="1527"/>
    <tableColumn id="2" xr3:uid="{4AE13757-E826-471D-8642-CF90DB17A7AB}" name="NAMES_x000a_ON LIST" dataDxfId="1526"/>
    <tableColumn id="3" xr3:uid="{CA427763-8048-4F6C-BABD-BA04F78DEBF0}" name="KATE_x000a_ANDREWS_x000a_NDP" dataDxfId="1525"/>
    <tableColumn id="4" xr3:uid="{5FF47D3E-1D5A-4993-8406-F9A10F152013}" name="LANA_x000a_BENTLEY_x000a_AP" dataDxfId="1524"/>
    <tableColumn id="5" xr3:uid="{85E2D1F4-A06B-4D21-8D19-8A9ED25A5C1A}" name="AMANDA_x000a_BISHOP_x000a_GPA" dataDxfId="1523"/>
    <tableColumn id="6" xr3:uid="{EF0F8125-1AB9-45D6-9574-8DADF961BA77}" name="LORISSA_x000a_GOOD_x000a_LIB" dataDxfId="1522"/>
    <tableColumn id="7" xr3:uid="{D547C362-EE75-4100-ACD3-31AE78F8D573}" name="PATRICK_x000a_REILLY_x000a_AIP" dataDxfId="1521"/>
    <tableColumn id="8" xr3:uid="{C65FBBA5-8D0B-4D6E-8B4C-701C82951C2A}" name="TYLER_x000a_SHANDRO_x000a_UCP" dataDxfId="1520"/>
    <tableColumn id="9" xr3:uid="{1AE0583C-36B8-4FE3-9C25-CED14436E4F0}" name="VALID" dataDxfId="1519">
      <calculatedColumnFormula>SUM(C2:H2)</calculatedColumnFormula>
    </tableColumn>
    <tableColumn id="10" xr3:uid="{0A8331A2-B6CD-45E7-9EBD-33E89E3E2413}" name="S" dataDxfId="1518"/>
    <tableColumn id="11" xr3:uid="{99E58C94-F7C8-4CCE-969F-96A1B6A49992}" name="D" dataDxfId="1517"/>
    <tableColumn id="12" xr3:uid="{9552607F-1EC7-4C2F-B0D6-6538D717EAB2}" name="R" dataDxfId="1516"/>
    <tableColumn id="13" xr3:uid="{97C89ADE-0810-47E1-A817-E96E6A342CC1}" name="VOTER_x000a_TURNOUT" dataDxfId="1515"/>
  </tableColumns>
  <tableStyleInfo name="Table Style 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B33FE064-0C8F-4C5C-865B-C742BCCA521E}" name="Table111" displayName="Table111" ref="A1:K63" totalsRowShown="0" headerRowDxfId="1369" dataDxfId="1368" headerRowBorderDxfId="1366" tableBorderDxfId="1367">
  <autoFilter ref="A1:K63" xr:uid="{812B64B6-8D41-42AC-896B-DD9C19F32AA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C1CEF0BF-E496-458E-A33C-BD77309A8B38}" name="POLL NUMBER / NAME" dataDxfId="1365"/>
    <tableColumn id="2" xr3:uid="{5378716C-C33F-4700-A1F6-E40EE25DC822}" name="NAMES_x000a_ON LIST" dataDxfId="1364"/>
    <tableColumn id="3" xr3:uid="{CDDA0212-553D-4D96-8FB4-2A2B4E693D55}" name="PARMEET_x000a_SINGH_x000a_BOPARAI_x000a_NDP" dataDxfId="1363"/>
    <tableColumn id="4" xr3:uid="{900BD969-FF18-4A3B-B47F-6CAE7FABC75D}" name="JASBIR_x000a_SINGH_x000a_DHARI_x000a_AP" dataDxfId="1362"/>
    <tableColumn id="5" xr3:uid="{1EF5705B-7D4B-40BD-A4E3-62A9C49D1728}" name="DEEPAK_x000a_SHARMA_x000a_LIB" dataDxfId="1361"/>
    <tableColumn id="6" xr3:uid="{254CFC2F-BE11-41FC-8E2F-D4F792B7E3CC}" name="DEVINDER_x000a_TOOR_x000a_UCP" dataDxfId="1360"/>
    <tableColumn id="7" xr3:uid="{B8C34AFC-4848-4F9B-B154-9FAACDA02E8F}" name="VALID" dataDxfId="1359"/>
    <tableColumn id="8" xr3:uid="{A25719E4-CEEE-49AF-B1DC-69275E0001A9}" name="S" dataDxfId="1358"/>
    <tableColumn id="9" xr3:uid="{A316B69C-BB50-4D4B-8D50-5E129656A021}" name="D" dataDxfId="1357"/>
    <tableColumn id="10" xr3:uid="{CEC5E7DD-1C9A-44A1-B22F-AF7A9BD66116}" name="R" dataDxfId="1356"/>
    <tableColumn id="11" xr3:uid="{6B4DA236-8083-4515-91B2-5F862F2BF55E}" name="VOTER_x000a_TURNOUT" dataDxfId="1355" dataCellStyle="Percent"/>
  </tableColumns>
  <tableStyleInfo name="Table Style 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55CE42BD-BD87-4819-97A6-465075AD2936}" name="Table112" displayName="Table112" ref="A1:M90" totalsRowShown="0" headerRowDxfId="1353" dataDxfId="1352" headerRowBorderDxfId="1350" tableBorderDxfId="1351">
  <autoFilter ref="A1:M90" xr:uid="{56412B4F-51BE-4A89-AD30-EA751F41652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xr3:uid="{45ADC46A-626E-4E6B-B608-0935ABDFB0C9}" name="POLL NUMBER / NAME" dataDxfId="1349"/>
    <tableColumn id="2" xr3:uid="{8E1C5D0A-5573-4EB6-9661-27651C286484}" name="NAMES_x000a_ON LIST" dataDxfId="1348"/>
    <tableColumn id="3" xr3:uid="{CB0469FF-89BB-4807-9FF5-6D8731C6CAB4}" name="REBECCA_x000a_BOUNSALL_x000a_NDP" dataDxfId="1347"/>
    <tableColumn id="4" xr3:uid="{B847CCEB-8650-4BE6-90BA-1F70FAE8DFE9}" name="RICHARD_x000a_GOTFRIED_x000a_UCP" dataDxfId="1346"/>
    <tableColumn id="5" xr3:uid="{BD939AD8-5F5E-499E-88F3-109CBA03712D}" name="TOMAS_x000a_MANASEK_x000a_AIP" dataDxfId="1345"/>
    <tableColumn id="6" xr3:uid="{26778526-3591-4601-87EC-C8D3E538B2B4}" name="JOHN_x000a_ROGGEVEEN_x000a_LIB" dataDxfId="1344"/>
    <tableColumn id="7" xr3:uid="{E65D434F-A144-44D5-9FC9-5AFD62AF7807}" name="TAYLOR_x000a_STASILA_x000a_GPA" dataDxfId="1343"/>
    <tableColumn id="8" xr3:uid="{4E61F885-1C4F-4F4A-915E-76185CF87587}" name="ROBERT_x000a_TREMBLAY_x000a_AP" dataDxfId="1342"/>
    <tableColumn id="9" xr3:uid="{B3E390FB-8185-42A8-8EE5-8029159BE709}" name="VALID" dataDxfId="1341"/>
    <tableColumn id="10" xr3:uid="{92FB35CB-29BE-4601-A851-52F578971751}" name="S" dataDxfId="1340"/>
    <tableColumn id="11" xr3:uid="{18FB9F22-49A1-4D1C-BC4F-EC0896FF6068}" name="D" dataDxfId="1339"/>
    <tableColumn id="12" xr3:uid="{5E786ABB-9A2F-43E9-9F04-1F0EBBE2E9D2}" name="R" dataDxfId="1338"/>
    <tableColumn id="13" xr3:uid="{6351C32A-F73C-4DAD-BD75-6EFFE459617A}" name="VOTER_x000a_TURNOUT" dataDxfId="1337" dataCellStyle="Percent">
      <calculatedColumnFormula>(I2+K2+L2)/B2</calculatedColumnFormula>
    </tableColumn>
  </tableColumns>
  <tableStyleInfo name="Table Style 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32AC83CA-A441-4FA6-B009-8505B8BB3633}" name="Table113" displayName="Table113" ref="A1:M73" totalsRowShown="0" headerRowDxfId="1335" dataDxfId="1334" headerRowBorderDxfId="1332" tableBorderDxfId="1333" dataCellStyle="Comma">
  <autoFilter ref="A1:M73" xr:uid="{4DA67BEA-D9DE-452A-AAF8-D9D9A20EC91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xr3:uid="{407E5E13-5CEB-4896-B8E5-6F4AC79605A6}" name="POLL NUMBER / NAME" dataDxfId="1331"/>
    <tableColumn id="2" xr3:uid="{EA44C20E-7A8A-4B9B-8B8E-66BEEEF21C9E}" name="NAMES_x000a_ON LIST" dataDxfId="1330" dataCellStyle="Comma"/>
    <tableColumn id="3" xr3:uid="{B0FD2C34-DB08-4173-86E5-4C434CA33F71}" name="SAMEENA_x000a_ARIF_x000a_NDP" dataDxfId="1329" dataCellStyle="Comma"/>
    <tableColumn id="4" xr3:uid="{4B32587D-BD04-4EBA-B1C8-22B7D7A68816}" name="ANDREA_x000a_JOYCE _x000a_LIB" dataDxfId="1328" dataCellStyle="Comma"/>
    <tableColumn id="5" xr3:uid="{BFE9BFAA-D6E9-4C09-9655-41C76A22955F}" name="JASON_x000a_LUAN_x000a_UCP" dataDxfId="1327" dataCellStyle="Comma"/>
    <tableColumn id="6" xr3:uid="{0EAA7CD3-8942-44F1-96E3-43C57DE4E00C}" name="KYLE_x000a_MILLER_x000a_AIP" dataDxfId="1326" dataCellStyle="Comma"/>
    <tableColumn id="7" xr3:uid="{BD6CE452-257E-481C-B184-FD78FFEFE5B5}" name="KARI_x000a_POMERLEAU_x000a_FCP" dataDxfId="1325" dataCellStyle="Comma"/>
    <tableColumn id="8" xr3:uid="{99D55243-5926-41A6-93C6-CFAC5914326E}" name="JENNIFER_x000a_WYNESS_x000a_AP" dataDxfId="1324" dataCellStyle="Comma"/>
    <tableColumn id="9" xr3:uid="{CBDF1740-A95A-4718-AF21-7A52656EAAD6}" name="VALID" dataDxfId="1323" dataCellStyle="Comma"/>
    <tableColumn id="10" xr3:uid="{8710D46C-9AF0-445E-B2C9-78E3AF8E3A51}" name="S" dataDxfId="1322" dataCellStyle="Comma"/>
    <tableColumn id="11" xr3:uid="{F14ACFE4-289D-455B-8D25-9286A824CE90}" name="D" dataDxfId="1321" dataCellStyle="Comma"/>
    <tableColumn id="12" xr3:uid="{5FE58F75-0171-4B0F-9CD3-0FBA85067BB4}" name="R" dataDxfId="1320" dataCellStyle="Comma"/>
    <tableColumn id="13" xr3:uid="{9B171BD5-1D22-4A09-9A7F-CB86B5C069E0}" name="VOTER_x000a_TURNOUT" dataDxfId="1319" dataCellStyle="Percent">
      <calculatedColumnFormula>(L2+K2+I2)/B2</calculatedColumnFormula>
    </tableColumn>
  </tableColumns>
  <tableStyleInfo name="Table Style 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73257FEE-6CD2-4733-88C0-24CD443B4CD9}" name="Table114" displayName="Table114" ref="A1:N100" totalsRowShown="0" headerRowDxfId="1316" dataDxfId="1315" headerRowBorderDxfId="1313" tableBorderDxfId="1314">
  <autoFilter ref="A1:N100" xr:uid="{D8659979-8685-44CA-A4A9-FF8D3DD5B28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4017B713-82D3-43FA-A75A-6C984756297C}" name="POLL NUMBER / NAME" dataDxfId="1312"/>
    <tableColumn id="2" xr3:uid="{D6162B17-AACE-4156-8C7A-98C9A19458B9}" name="NAMES_x000a_ON LIST" dataDxfId="1311"/>
    <tableColumn id="3" xr3:uid="{8364145B-8843-4091-BCEC-A341E8AAF60E}" name="SCOTT_x000a_APPLEBY_x000a_AP" dataDxfId="1310"/>
    <tableColumn id="4" xr3:uid="{C8C21AC6-43D3-42AB-975B-2D5AF8256B1A}" name="WHITNEY_x000a_ISSIK_x000a_UCP" dataDxfId="1309"/>
    <tableColumn id="5" xr3:uid="{9BAC8961-53CE-4D07-9FC3-07BCF7F996B9}" name="RAFAEL_x000a_KRUKOWSKI_x000a_AIP" dataDxfId="1308"/>
    <tableColumn id="6" xr3:uid="{E23D0E34-8991-42ED-A41C-63A8E366BEDD}" name="SHIRLEY_x000a_KSIENSKI_x000a_LIB" dataDxfId="1307"/>
    <tableColumn id="7" xr3:uid="{CF6CC35E-F521-4DDD-884E-3AFABC42EF88}" name="DEJAN_x000a_RISTIC_x000a_FCP" dataDxfId="1306"/>
    <tableColumn id="8" xr3:uid="{59CBA01B-F2BB-46E7-AD05-75FA19BD438D}" name="JORDAN_x000a_STEIN_x000a_NDP" dataDxfId="1305"/>
    <tableColumn id="9" xr3:uid="{35AADFD6-B20B-4E4B-8D34-B142AD79AFC8}" name="ALLIE_x000a_TULICK_x000a_GPA" dataDxfId="1304"/>
    <tableColumn id="10" xr3:uid="{65F431B7-CEC9-4002-B0D2-2B8D7D7CAA1C}" name="VALID" dataDxfId="1303"/>
    <tableColumn id="11" xr3:uid="{12C38068-18F7-4735-A7F7-868E0396BB64}" name="S" dataDxfId="1302"/>
    <tableColumn id="12" xr3:uid="{5F585F81-C623-409E-A002-89E304EB3496}" name="D" dataDxfId="1301"/>
    <tableColumn id="13" xr3:uid="{83291000-4901-4A38-822D-19B2BA99F915}" name="R" dataDxfId="1300"/>
    <tableColumn id="14" xr3:uid="{203F3955-B4A2-4C69-B079-BA5255E94552}" name="VOTER_x000a_TURNOUT" dataDxfId="1299" dataCellStyle="Percent">
      <calculatedColumnFormula>(M2+L2+J2)/B2</calculatedColumnFormula>
    </tableColumn>
  </tableColumns>
  <tableStyleInfo name="Table Style 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E22E3768-B6AF-40B0-B9BD-2AEDDE8AC573}" name="Table115" displayName="Table115" ref="A1:L75" totalsRowShown="0" headerRowDxfId="1297" dataDxfId="1296" headerRowBorderDxfId="1294" tableBorderDxfId="1295">
  <autoFilter ref="A1:L75" xr:uid="{6BF7609B-EC0A-4344-9204-0E5F6C264CA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xr3:uid="{6DB25201-30B4-4580-BC57-5E444C9538E9}" name="POLL NUMBER / NAME" dataDxfId="1293"/>
    <tableColumn id="2" xr3:uid="{E4513DF6-E8CA-4D07-80C4-C2D2EDA277E2}" name="NAMES_x000a_ON LIST" dataDxfId="1292"/>
    <tableColumn id="3" xr3:uid="{9AA4C48E-80AE-4320-865D-E3B2F2D6C661}" name="RICHARD WILLIAM_x000a_(RIC) MCIVER_x000a_UCP" dataDxfId="1291"/>
    <tableColumn id="4" xr3:uid="{FBCE5DC0-181C-4656-AAC8-499714CDC41E}" name="KENNETH_x000a_MORRICE_x000a_AIP" dataDxfId="1290"/>
    <tableColumn id="5" xr3:uid="{7F54224F-92A2-4702-839F-03E1CB837B41}" name="CHRIS_x000a_NOWELL_x000a_AP" dataDxfId="1289"/>
    <tableColumn id="6" xr3:uid="{2B23BE70-F2AA-4791-ABB6-C91C34FAFEDA}" name="TORY_x000a_TOMBLIN_x000a_NDP" dataDxfId="1288"/>
    <tableColumn id="7" xr3:uid="{5D160183-55E1-463A-B4F0-11B683DC2B33}" name="FRANCES_x000a_WOYTKIW_x000a_LIB" dataDxfId="1287"/>
    <tableColumn id="8" xr3:uid="{835C1E16-CECE-4E2D-AD9C-630FBF97E46E}" name="VALID" dataDxfId="1286"/>
    <tableColumn id="9" xr3:uid="{24A6C7B7-BDE4-4F56-AED3-D070641134B1}" name="S" dataDxfId="1285"/>
    <tableColumn id="10" xr3:uid="{34A96BF3-5475-4838-97A8-F5E4CE16A68D}" name="D" dataDxfId="1284"/>
    <tableColumn id="11" xr3:uid="{D4F085A7-4E43-4214-A43A-7D25C2AFD0F7}" name="R" dataDxfId="1283"/>
    <tableColumn id="12" xr3:uid="{0754AF4E-968C-4ED3-9056-6F701C9A6A85}" name="VOTER_x000a_TURNOUT" dataDxfId="1282" dataCellStyle="Percent">
      <calculatedColumnFormula>(K2+J2+H2)/B2</calculatedColumnFormula>
    </tableColumn>
  </tableColumns>
  <tableStyleInfo name="Table Style 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C0BBB7D1-49AD-4D99-A1D9-B4990B52C0CC}" name="Table116" displayName="Table116" ref="A1:M93" totalsRowShown="0" headerRowDxfId="1280" dataDxfId="1279" headerRowBorderDxfId="1277" tableBorderDxfId="1278">
  <autoFilter ref="A1:M93" xr:uid="{948DF7DA-FB20-426D-BBEF-2666AECC2C7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xr3:uid="{EB3E7313-575F-420A-A408-E9298DD72B14}" name="POLL NUMBER / NAME" dataDxfId="1276"/>
    <tableColumn id="2" xr3:uid="{C6EF3A57-5A9F-4A6D-AA7B-D960F69FE2E2}" name="NAMES_x000a_ON LIST" dataDxfId="1275"/>
    <tableColumn id="3" xr3:uid="{C9E4FD76-3C8D-4CB9-9A5A-8F013ED7AC21}" name="CW_x000a_ALEXANDER_x000a_AIP" dataDxfId="1274"/>
    <tableColumn id="4" xr3:uid="{AFCDEB67-79C8-4988-AEEC-290E4B56F3FE}" name="CRAIG_x000a_COOLAHAN_x000a_NDP" dataDxfId="1273"/>
    <tableColumn id="5" xr3:uid="{09B4843F-02C8-4A71-A531-D53C343B40FD}" name="KARA_x000a_LEVIS_x000a_AP" dataDxfId="1272"/>
    <tableColumn id="6" xr3:uid="{51E8B195-12CE-474C-BFBE-B41DF07291BE}" name="MICHAEL J._x000a_MACDONALD_x000a_LIB" dataDxfId="1271"/>
    <tableColumn id="7" xr3:uid="{CE19F991-43B5-4534-89B0-EFB12557A76E}" name="JEREMY_x000a_NIXON_x000a_UCP" dataDxfId="1270"/>
    <tableColumn id="8" xr3:uid="{09025E41-924F-41AC-AA6A-942A063839CC}" name="JANINE_x000a_ST. JEAN_x000a_GPA" dataDxfId="1269"/>
    <tableColumn id="9" xr3:uid="{28079F53-E805-453D-88DB-84C277779086}" name="VALID" dataDxfId="1268"/>
    <tableColumn id="10" xr3:uid="{FC2CD6D5-BF9C-452C-A8FE-2F22FC72F001}" name="S" dataDxfId="1267"/>
    <tableColumn id="11" xr3:uid="{30AC2835-6F35-43A7-8A09-534BE80E8BB3}" name="D" dataDxfId="1266"/>
    <tableColumn id="12" xr3:uid="{D8F052D0-0061-49AE-9970-030AD118B543}" name="R" dataDxfId="1265"/>
    <tableColumn id="13" xr3:uid="{FCD984B6-7C76-4286-A5C6-EDFB8A953831}" name="VOTER_x000a_TURNOUT" dataDxfId="1264" dataCellStyle="Percent">
      <calculatedColumnFormula>(L2+K2+I2)/B2</calculatedColumnFormula>
    </tableColumn>
  </tableColumns>
  <tableStyleInfo name="Table Style 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FC9709E6-ECD3-4BCE-AA62-F08EF82FB8F9}" name="Table117" displayName="Table117" ref="A1:M62" totalsRowShown="0" headerRowDxfId="1262" dataDxfId="1261" headerRowBorderDxfId="1259" tableBorderDxfId="1260">
  <autoFilter ref="A1:M62" xr:uid="{20716B5D-28FB-45E6-B7D3-8F2A91BE1FE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xr3:uid="{E01C7691-2B0A-4869-8869-6C69C206E75E}" name="POLL NUMBER / NAME" dataDxfId="1258"/>
    <tableColumn id="2" xr3:uid="{9D69F83B-7FDA-4968-8142-BF9F38E12B96}" name="NAMES_x000a_ON LIST" dataDxfId="1257"/>
    <tableColumn id="3" xr3:uid="{74071451-1EEA-4AB0-87E1-6DFC99FC7917}" name="JULIA_x000a_BIETZ_x000a_NDP" dataDxfId="1256"/>
    <tableColumn id="4" xr3:uid="{8134CEDE-D928-405F-8A84-440F3881EE2E}" name="PETER_x000a_DE JONK_x000a_AIP" dataDxfId="1255"/>
    <tableColumn id="5" xr3:uid="{265EB8A4-FBE0-45F1-A255-6137A4538426}" name="LARRY R_x000a_HEATHER_x000a_IND" dataDxfId="1254"/>
    <tableColumn id="6" xr3:uid="{C471832A-6F6C-4141-B5E4-4F2977F3DC16}" name="JASON_x000a_KENNEY_x000a_UCP" dataDxfId="1253"/>
    <tableColumn id="7" xr3:uid="{931AEE5D-9939-41D8-A4FF-E6DC38671FDC}" name="WILSON_x000a_MCCUTCHAN_x000a_LIB" dataDxfId="1252"/>
    <tableColumn id="8" xr3:uid="{292213E7-6E6B-44EF-9AA2-410A2D5EF5E0}" name="RACHEL_x000a_TIMMERMANS_x000a_AP" dataDxfId="1251"/>
    <tableColumn id="9" xr3:uid="{65187D72-21D7-4271-9AF5-4F40E2C9F70E}" name="VALID" dataDxfId="1250"/>
    <tableColumn id="10" xr3:uid="{51998C7A-AFD5-42AE-89E8-BEA38E19ACB4}" name="S" dataDxfId="1249"/>
    <tableColumn id="11" xr3:uid="{D2F4D274-D6C3-4FD9-B630-D9467F7B9FFD}" name="D" dataDxfId="1248"/>
    <tableColumn id="12" xr3:uid="{D57B8253-D0EA-416E-B50E-95C3E5BF72C8}" name="R" dataDxfId="1247"/>
    <tableColumn id="13" xr3:uid="{148C0D81-8E7D-41FF-9576-21C864430738}" name="VOTER_x000a_TURNOUT" dataDxfId="1246" dataCellStyle="Percent">
      <calculatedColumnFormula>(L2+K2+I2)/B2</calculatedColumnFormula>
    </tableColumn>
  </tableColumns>
  <tableStyleInfo name="Table Style 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78A3318B-3A1D-4331-9FA1-B3976DCD5078}" name="Table118" displayName="Table118" ref="A1:N55" totalsRowShown="0" headerRowDxfId="1244" dataDxfId="1243" headerRowBorderDxfId="1241" tableBorderDxfId="1242">
  <autoFilter ref="A1:N55" xr:uid="{3004B562-C8B4-4016-8215-F6DB6CDD643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8A3634FA-0728-42BD-A555-EB9B2F5D793E}" name="POLL NUMBER / NAME" dataDxfId="1240"/>
    <tableColumn id="2" xr3:uid="{1F6EE6CF-36E0-4E8A-80F4-713D013128A4}" name="NAMES_x000a_ON LIST" dataDxfId="1239"/>
    <tableColumn id="3" xr3:uid="{140FD821-6662-4ED5-B69E-B8DF050AB698}" name="FAIZA_x000a_ALI_x000a_ABDI_x000a_LIB" dataDxfId="1238"/>
    <tableColumn id="4" xr3:uid="{A147E843-D04A-429B-8821-899DE10D1734}" name="DON_x000a_EDMONSTONE_x000a_AIP" dataDxfId="1237"/>
    <tableColumn id="5" xr3:uid="{8A06AD93-3B47-45BB-A448-6E00DBE929DC}" name="JANICE_x000a_FRASER_x000a_GPA" dataDxfId="1236"/>
    <tableColumn id="6" xr3:uid="{B6739836-13B6-44E8-93D9-6881A75DA424}" name="JASRAJ_x000a_SINGH_x000a_HALLAN_x000a_UCP" dataDxfId="1235"/>
    <tableColumn id="7" xr3:uid="{C140F243-72DF-40F5-9CA8-D103E8D93B2D}" name="AVINASH_x000a_SINGH_x000a_KHANGURA_x000a_AP" dataDxfId="1234"/>
    <tableColumn id="8" xr3:uid="{18590BF0-A55B-48D3-9E86-AC4251510D8F}" name="IRFAN_x000a_SABIR_x000a_NDP" dataDxfId="1233"/>
    <tableColumn id="9" xr3:uid="{7F45D1EE-B2CA-46FF-9A50-8E9A596F7ED3}" name="LARRY_x000a_SMITH_x000a_AAP" dataDxfId="1232"/>
    <tableColumn id="10" xr3:uid="{38B5C103-2A3D-413E-A7C6-14A32136C114}" name="VALID" dataDxfId="1231"/>
    <tableColumn id="11" xr3:uid="{1DCB1D0C-4931-428C-B9A7-E99D929B1A3B}" name="S" dataDxfId="1230"/>
    <tableColumn id="12" xr3:uid="{20D28A73-1A65-401E-8951-98F896AEF49C}" name="D" dataDxfId="1229"/>
    <tableColumn id="13" xr3:uid="{582782ED-CC78-4D15-9839-FD5A859E026B}" name="R" dataDxfId="1228"/>
    <tableColumn id="14" xr3:uid="{F8E4FBB2-5900-490F-909C-6217CFCEBED8}" name="VOTER_x000a_TURNOUT" dataDxfId="1227" dataCellStyle="Percent">
      <calculatedColumnFormula>(M2+L2+J2)/B2</calculatedColumnFormula>
    </tableColumn>
  </tableColumns>
  <tableStyleInfo name="Table Style 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68FB8E79-F4B7-45EB-907F-2ACE3881F6BE}" name="Table119" displayName="Table119" ref="A1:M100" totalsRowShown="0" headerRowDxfId="1225" dataDxfId="1224" headerRowBorderDxfId="1222" tableBorderDxfId="1223">
  <autoFilter ref="A1:M100" xr:uid="{78F9D99C-FBBD-4012-905B-6B2F253DAD6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xr3:uid="{87855D45-93B3-419D-9888-7A2623F24DCD}" name="POLL NUMBER / NAME" dataDxfId="1221"/>
    <tableColumn id="2" xr3:uid="{A934D7F8-B4F1-46CE-9715-D607A328E27B}" name="NAMES_x000a_ON LIST" dataDxfId="1220"/>
    <tableColumn id="3" xr3:uid="{C87DE53A-20F6-427A-9B5E-755B1C0413A4}" name="THANA_x000a_BOONLERT_x000a_GPA" dataDxfId="1219"/>
    <tableColumn id="4" xr3:uid="{FDBAA158-5487-4B44-B6CC-DB14C43A58D6}" name="MONICA_x000a_FRIESZ_x000a_AIP" dataDxfId="1218"/>
    <tableColumn id="5" xr3:uid="{6EB8AD26-43C5-416B-9F59-A72B014F9ED0}" name="KATHLEEN T._x000a_GANLEY_x000a_NDP" dataDxfId="1217"/>
    <tableColumn id="6" xr3:uid="{75BBC99E-C37F-4815-9C7F-4C828BCF18BB}" name="DAVID_x000a_KHAN_x000a_LIB" dataDxfId="1216"/>
    <tableColumn id="7" xr3:uid="{C0678EB9-11E9-4355-ABDC-146E65C0C352}" name="ANGELA_x000a_KOKOTT_x000a_AP" dataDxfId="1215"/>
    <tableColumn id="8" xr3:uid="{BB347A3A-CBDE-4662-9565-028E3F6752AA}" name="JEREMY_x000a_WONG_x000a_UCP" dataDxfId="1214"/>
    <tableColumn id="9" xr3:uid="{B86425AF-412D-4E00-BBBF-FC091B8D7B5D}" name="VALID" dataDxfId="1213"/>
    <tableColumn id="10" xr3:uid="{20011F7D-A516-488B-ABF7-F5A0EF69B167}" name="S" dataDxfId="1212"/>
    <tableColumn id="11" xr3:uid="{5DEF621A-7083-46FA-A3A0-FC970C0B1AB6}" name="D" dataDxfId="1211"/>
    <tableColumn id="12" xr3:uid="{C9483550-BE0F-41D2-9309-328284E12641}" name="R" dataDxfId="1210"/>
    <tableColumn id="13" xr3:uid="{FCDAE6CC-F56B-41D2-9DD0-2D26D6CEB632}" name="VOTER_x000a_TURNOUT" dataDxfId="1209" dataCellStyle="Percent">
      <calculatedColumnFormula>(L2+K2+I2)/B2</calculatedColumnFormula>
    </tableColumn>
  </tableColumns>
  <tableStyleInfo name="Table Style 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68D73A30-A30D-4DBA-AFB2-1143370BD93A}" name="Table120" displayName="Table120" ref="A1:L61" totalsRowShown="0" headerRowDxfId="1207" dataDxfId="1206" headerRowBorderDxfId="1204" tableBorderDxfId="1205" headerRowCellStyle="Comma" dataCellStyle="Comma">
  <autoFilter ref="A1:L61" xr:uid="{50BAE9E4-AC7C-4F28-A910-E3E0C1D5D7F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xr3:uid="{C42C05DE-0D7F-43E3-838E-57656D871883}" name="POLL NUMBER / NAME" dataDxfId="1203"/>
    <tableColumn id="2" xr3:uid="{78C6C573-0FFE-4783-ADD7-06EC425C597B}" name="NAMES_x000a_ON LIST" dataDxfId="1202" dataCellStyle="Comma"/>
    <tableColumn id="3" xr3:uid="{73B872EC-3C69-4862-A807-B20B570E53D0}" name="GARY_x000a_ARORA_x000a_AP" dataDxfId="1201" dataCellStyle="Comma"/>
    <tableColumn id="4" xr3:uid="{C95A0EAA-F490-4FEB-B456-AAC57678AFCE}" name="SALIHA_x000a_HAQ_x000a_LIB" dataDxfId="1200" dataCellStyle="Comma"/>
    <tableColumn id="5" xr3:uid="{937A19B7-A0C9-4899-B65B-EA53226473D3}" name="BRAD_x000a_HOPKINS_x000a_AIP" dataDxfId="1199" dataCellStyle="Comma"/>
    <tableColumn id="6" xr3:uid="{CC179127-55C6-417D-8D86-D73EABD4C575}" name="KELLY_x000a_MANDRYK_x000a_NDP" dataDxfId="1198" dataCellStyle="Comma"/>
    <tableColumn id="7" xr3:uid="{F7746F35-014A-4D67-8435-30D3E52A9D98}" name="MUHAMMAD_x000a_YASEEN_x000a_UCP" dataDxfId="1197" dataCellStyle="Comma"/>
    <tableColumn id="8" xr3:uid="{E212E141-AC9B-4C9D-8214-CBBD46E7433A}" name="VALID" dataDxfId="1196" dataCellStyle="Comma"/>
    <tableColumn id="9" xr3:uid="{90DFEDE8-F203-4D53-91A9-E4611B9061D3}" name="S" dataDxfId="1195" dataCellStyle="Comma"/>
    <tableColumn id="10" xr3:uid="{B3D9EA4F-543C-4F44-9801-97803876C168}" name="D" dataDxfId="1194" dataCellStyle="Comma"/>
    <tableColumn id="11" xr3:uid="{A2F11A48-EA6C-493D-8A5C-ED63F3BAFCCC}" name="R" dataDxfId="1193" dataCellStyle="Comma"/>
    <tableColumn id="12" xr3:uid="{9D864736-2879-41CF-B92B-6562BC0B5C30}" name="VOTER_x000a_TURNOUT" dataDxfId="1192" dataCellStyle="Percent">
      <calculatedColumnFormula>(K2+J2+H2)/B2</calculatedColumnFormula>
    </tableColumn>
  </tableColumns>
  <tableStyleInfo name="Table Style 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1A90226-9DA7-4178-943B-CA063D255C1F}" name="Table13" displayName="Table13" ref="A1:M78" totalsRowShown="0" headerRowDxfId="1512" dataDxfId="1511" headerRowBorderDxfId="1510">
  <autoFilter ref="A1:M78" xr:uid="{DEBD8BD1-0863-4153-982E-DC823F8021A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xr3:uid="{D5184E8A-5508-439E-AD88-B1FC599C5931}" name="POLL NUMBER / NAME" dataDxfId="1509"/>
    <tableColumn id="2" xr3:uid="{731FD05C-C617-49EC-AEB9-5ECBFEBABA5E}" name="NAMES_x000a_ON LIST" dataDxfId="1508"/>
    <tableColumn id="3" xr3:uid="{12C4B3E3-AD57-4195-AD47-F666683B9D78}" name="AMANDA CHAPMAN_x000a_NDP" dataDxfId="1507"/>
    <tableColumn id="4" xr3:uid="{BA7C358A-5008-4E1D-BF4C-2247A5C55BED}" name="CAROL-LYNN DARCH_x000a_AP" dataDxfId="1506"/>
    <tableColumn id="5" xr3:uid="{3DB16CA5-73FE-4780-8745-72150091D0D5}" name="ALEXANDER DEA_x000a_IND" dataDxfId="1505"/>
    <tableColumn id="6" xr3:uid="{A5163765-DA24-422C-96C9-2D61958C69A7}" name="TOM_x000a_GRBICH_x000a_AIP" dataDxfId="1504"/>
    <tableColumn id="7" xr3:uid="{AB025269-D2BD-4E0F-8843-298C612E035E}" name="JOSEPHINE PON_x000a_UCP" dataDxfId="1503"/>
    <tableColumn id="8" xr3:uid="{EDE402CF-C2B3-4830-8B72-3003BDB536F9}" name="CHANDAN  TADAVALKAR_x000a_LIB" dataDxfId="1502"/>
    <tableColumn id="9" xr3:uid="{059CA0AB-A0DE-43FD-B139-6AD710703C64}" name="VALID" dataDxfId="1501"/>
    <tableColumn id="10" xr3:uid="{06CC0355-3354-435B-AD68-01850C0DFD4A}" name="S" dataDxfId="1500"/>
    <tableColumn id="11" xr3:uid="{8B636953-02F8-4368-8F24-981DBB0C8622}" name="D" dataDxfId="1499"/>
    <tableColumn id="12" xr3:uid="{BA3CE06B-1A86-4318-84A1-B41FBA0F4B77}" name="R" dataDxfId="1498"/>
    <tableColumn id="13" xr3:uid="{F1F9144D-B3B2-4F7B-8831-4FDC660AB44E}" name="VOTER_x000a_TURNOUT" dataDxfId="1497"/>
  </tableColumns>
  <tableStyleInfo name="Table Style 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F9E588F0-86B8-4BC5-97CC-329793D20ED2}" name="Table121" displayName="Table121" ref="A1:K66" totalsRowShown="0" headerRowDxfId="1190" dataDxfId="1189" headerRowBorderDxfId="1187" tableBorderDxfId="1188" headerRowCellStyle="Comma" dataCellStyle="Comma">
  <autoFilter ref="A1:K66" xr:uid="{A362DC03-BE7F-46D4-8C90-5B691E9575F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73BD5210-1FB8-47CE-AE25-F341422590BA}" name="POLL NUMBER / NAME" dataDxfId="1186"/>
    <tableColumn id="2" xr3:uid="{857A198E-79B7-4219-8702-BDD0027369E3}" name="NAMES_x000a_ON LIST" dataDxfId="1185" dataCellStyle="Comma"/>
    <tableColumn id="3" xr3:uid="{5B36892F-5B92-4510-9B13-0BA942ED49A0}" name="GURBACHAN_x000a_BRAR_x000a_NDP" dataDxfId="1184" dataCellStyle="Comma"/>
    <tableColumn id="4" xr3:uid="{98F7BC0B-E832-450D-A30D-94B935064D0A}" name="GUL_x000a_KHAN_x000a_LIB" dataDxfId="1183" dataCellStyle="Comma"/>
    <tableColumn id="5" xr3:uid="{46A1D630-B2DF-48E2-A483-FA3D8D98D3BB}" name="NATE_x000a_PIKE_x000a_AP" dataDxfId="1182" dataCellStyle="Comma"/>
    <tableColumn id="6" xr3:uid="{88CEF995-0EC6-4B40-B763-7248ECAF2C72}" name="RAJAN_x000a_SAWHNEY_x000a_UCP" dataDxfId="1181" dataCellStyle="Comma"/>
    <tableColumn id="7" xr3:uid="{64B03E5E-8E4F-45EA-9B30-B8B14AB5623B}" name="VALID" dataDxfId="1180" dataCellStyle="Comma"/>
    <tableColumn id="8" xr3:uid="{396D2F28-C348-478B-89D1-D1C3A5EDCE43}" name="S" dataDxfId="1179" dataCellStyle="Comma"/>
    <tableColumn id="9" xr3:uid="{3F4D6654-A3BB-45BE-8A33-DCE04B66361B}" name="D" dataDxfId="1178" dataCellStyle="Comma"/>
    <tableColumn id="10" xr3:uid="{29BEECB0-08ED-4807-A305-DF3E6176B88E}" name="R" dataDxfId="1177" dataCellStyle="Comma"/>
    <tableColumn id="11" xr3:uid="{DE97C211-A51E-4CE1-8254-AD9181414933}" name="VOTER_x000a_TURNOUT" dataDxfId="1176" dataCellStyle="Percent">
      <calculatedColumnFormula>(J2+I2+G2)/B2</calculatedColumnFormula>
    </tableColumn>
  </tableColumns>
  <tableStyleInfo name="Table Style 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B8BD61DA-D9CE-4D03-8957-182FEA844367}" name="Table122" displayName="Table122" ref="A1:M81" totalsRowShown="0" headerRowDxfId="1174" dataDxfId="1173" headerRowBorderDxfId="1171" tableBorderDxfId="1172">
  <autoFilter ref="A1:M81" xr:uid="{EBB15E55-20F7-4E83-8C7A-4BC12907261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xr3:uid="{B977357F-11B5-481F-9AB8-F70EF014775D}" name="POLL NUMBER / NAME" dataDxfId="1170"/>
    <tableColumn id="2" xr3:uid="{E2D07AEA-7E9B-4441-99A0-FE1B48B19187}" name="NAMES_x000a_ON LIST" dataDxfId="1169"/>
    <tableColumn id="3" xr3:uid="{E235D5FE-7F6C-4594-90B8-7E6FAFEB4C32}" name="ANDREW_x000a_BRADLEY_x000a_AP" dataDxfId="1168"/>
    <tableColumn id="4" xr3:uid="{3EAE7EF3-6EA2-448D-B8B2-95E3A3392823}" name="HAFEEZ_x000a_CHISHTI_x000a_NDP" dataDxfId="1167"/>
    <tableColumn id="5" xr3:uid="{58A57D4F-9606-4CDD-BB42-1657A43B874E}" name="CAM_x000a_KHAN_x000a_FCP" dataDxfId="1166"/>
    <tableColumn id="6" xr3:uid="{9DEFA580-480B-460A-B41A-4143D2265408}" name="PRERNA_x000a_MAHTANI _x000a_LIB" dataDxfId="1165"/>
    <tableColumn id="7" xr3:uid="{EA16C6E6-1060-45F8-A28F-9EBD33C5DB6C}" name="ROBERTA_x000a_MCDONALD_x000a_IND" dataDxfId="1164"/>
    <tableColumn id="8" xr3:uid="{78B7C62D-D25D-4F84-8476-B38A9E7466DC}" name="SONYA_x000a_SAVAGE_x000a_UCP" dataDxfId="1163"/>
    <tableColumn id="9" xr3:uid="{F9E7A4EC-021B-4058-BE49-D2C38AB8EEA0}" name="VALID" dataDxfId="1162"/>
    <tableColumn id="10" xr3:uid="{879A49FF-DF93-4C0E-B1FE-D718A3E115DE}" name="S" dataDxfId="1161"/>
    <tableColumn id="11" xr3:uid="{E82F8067-1B0C-4243-9175-6C42949F5E69}" name="D" dataDxfId="1160"/>
    <tableColumn id="12" xr3:uid="{7E46CFA9-5D6A-45FE-871C-D387D94E10F8}" name="R" dataDxfId="1159"/>
    <tableColumn id="13" xr3:uid="{4C98D378-8C87-4FF6-A04E-590DD49F4C67}" name="VOTER_x000a_TURNOUT" dataDxfId="1158" dataCellStyle="Percent">
      <calculatedColumnFormula>(L2+K2+I2)/B2</calculatedColumnFormula>
    </tableColumn>
  </tableColumns>
  <tableStyleInfo name="Table Style 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7C601F54-F7B8-4440-AE5E-AD117C6C1BC5}" name="Table123" displayName="Table123" ref="A1:M76" totalsRowShown="0" headerRowDxfId="1156" dataDxfId="1155" headerRowBorderDxfId="1153" tableBorderDxfId="1154">
  <autoFilter ref="A1:M76" xr:uid="{12A07768-18B7-46A0-A2BF-38B81BBB2CDC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xr3:uid="{2839194E-6E7C-4318-AFDC-5187D6D60406}" name="POLL NUMBER / NAME" dataDxfId="1152"/>
    <tableColumn id="2" xr3:uid="{CFB15A7C-4475-4264-A3F3-1005E8FCB17C}" name="NAMES_x000a_ON LIST" dataDxfId="1151"/>
    <tableColumn id="3" xr3:uid="{6FDFFDE4-4ECF-42D8-A672-38A3D24084BF}" name="SHEYNE_x000a_ESPEY_x000a_FCP" dataDxfId="1150"/>
    <tableColumn id="4" xr3:uid="{C1D02E64-14BA-4FCD-98C5-7620C592ECFB}" name="TANYA_x000a_FIR_x000a_UCP" dataDxfId="1149"/>
    <tableColumn id="5" xr3:uid="{C04F3E6A-F70B-4B9D-92FE-4958F08552FA}" name="JARO_x000a_GIESBRECHT_x000a_LIB" dataDxfId="1148"/>
    <tableColumn id="6" xr3:uid="{0B0BB513-30EE-4895-A9F2-F5B52ABD69EE}" name="WILL_x000a_HATCH_x000a_AIP" dataDxfId="1147"/>
    <tableColumn id="7" xr3:uid="{AAC2FEF4-EFCC-4DD7-86E2-2F4277D71258}" name="JOE_x000a_PIMLOTT_x000a_NDP" dataDxfId="1146"/>
    <tableColumn id="8" xr3:uid="{A4186DA0-F2CA-4D52-9D76-90B56F7CCF22}" name="RONALD_x000a_REINHOLD_x000a_AP" dataDxfId="1145"/>
    <tableColumn id="9" xr3:uid="{6BA2FFE4-E718-4BFF-8626-A7F9C29FB997}" name="VALID" dataDxfId="1144"/>
    <tableColumn id="10" xr3:uid="{52CCB384-6FB3-4F80-8F3B-8B25E0309971}" name="S" dataDxfId="1143"/>
    <tableColumn id="11" xr3:uid="{3BE2A736-88FF-4E00-A92C-6918A20DE310}" name="D" dataDxfId="1142"/>
    <tableColumn id="12" xr3:uid="{22F6F85A-41B3-4641-813C-C604512FA6CA}" name="R" dataDxfId="1141"/>
    <tableColumn id="13" xr3:uid="{82DF07CE-9D76-461F-8014-AFC12E6C33DE}" name="VOTER_x000a_TURNOUT" dataDxfId="1140" dataCellStyle="Percent">
      <calculatedColumnFormula>(L2+K2+I2)/B2</calculatedColumnFormula>
    </tableColumn>
  </tableColumns>
  <tableStyleInfo name="Table Style 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1593E7EB-B932-478B-BBB3-A6B66696958C}" name="Table124" displayName="Table124" ref="A1:M72" totalsRowShown="0" headerRowDxfId="1138" dataDxfId="1137" headerRowBorderDxfId="1135" tableBorderDxfId="1136">
  <autoFilter ref="A1:M72" xr:uid="{EF9F9B72-F04B-4E69-9320-06CF962361F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xr3:uid="{3DF7A2A9-1825-4444-99F1-6BE1688EF20B}" name="POLL NUMBER / NAME" dataDxfId="1134"/>
    <tableColumn id="2" xr3:uid="{8897E0AB-416F-4250-98FD-A5E0D81ABB37}" name="NAMES_x000a_ON LIST" dataDxfId="1133"/>
    <tableColumn id="3" xr3:uid="{5D7ED671-5BB0-4817-AE79-6BF64BB7F251}" name="JAREK_x000a_BUCHOLC_x000a_AIP" dataDxfId="1132"/>
    <tableColumn id="4" xr3:uid="{E556CCC0-F6B3-4170-84C4-2041A3345EB2}" name="JOHN_x000a_DALY_x000a_GPA" dataDxfId="1131"/>
    <tableColumn id="5" xr3:uid="{32E127F8-2CA1-4308-8826-31AF7198C152}" name="BRONSON_x000a_HA_x000a_AP" dataDxfId="1130"/>
    <tableColumn id="6" xr3:uid="{660EA55D-67A2-414B-A3A3-B9BC4DCF0E1C}" name="VESNA_x000a_SAMARDZIJA_x000a_LIB" dataDxfId="1129"/>
    <tableColumn id="7" xr3:uid="{AB6409E1-D7F7-4427-8675-25E8956858AA}" name="REBECCA_x000a_SCHULZ_x000a_UCP" dataDxfId="1128"/>
    <tableColumn id="8" xr3:uid="{A3AFE2B9-1311-46B2-985B-7231D98A3401}" name="GRAHAM_x000a_DEAN_x000a_SUCHA_x000a_NDP" dataDxfId="1127"/>
    <tableColumn id="9" xr3:uid="{249309BA-B7C4-429A-9AB5-7975434BB215}" name="VALID" dataDxfId="1126"/>
    <tableColumn id="10" xr3:uid="{FD5521E2-E787-457C-A994-4FB6A90326E9}" name="S" dataDxfId="1125"/>
    <tableColumn id="11" xr3:uid="{671CB8C5-57D1-4A58-8408-30FB93E7FF2A}" name="D" dataDxfId="1124"/>
    <tableColumn id="12" xr3:uid="{D1B5F542-BFC2-4D2E-A472-6D73F07F485F}" name="R" dataDxfId="1123"/>
    <tableColumn id="13" xr3:uid="{50215AE8-008B-4A47-8583-FAA525700B3F}" name="VOTER_x000a_TURNOUT" dataDxfId="1122" dataCellStyle="Percent">
      <calculatedColumnFormula>(L2+K2+I2)/B2</calculatedColumnFormula>
    </tableColumn>
  </tableColumns>
  <tableStyleInfo name="Table Style 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7EA0D207-5120-4C67-BC9C-69CEEB526D9F}" name="Table125" displayName="Table125" ref="A1:L71" totalsRowShown="0" headerRowDxfId="1120" dataDxfId="1119" headerRowBorderDxfId="1117" tableBorderDxfId="1118" dataCellStyle="Comma">
  <autoFilter ref="A1:L71" xr:uid="{E75930BF-1923-46ED-A884-7C4BDBFE0DD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xr3:uid="{7E651528-69EF-4AE0-8BF2-7B24F1899010}" name="POLL NUMBER / NAME" dataDxfId="1116"/>
    <tableColumn id="2" xr3:uid="{8E74B632-EB6A-4670-923D-253F1C57E0C9}" name="NAMES_x000a_ON LIST" dataDxfId="1115" dataCellStyle="Comma"/>
    <tableColumn id="3" xr3:uid="{6CDA6C89-D425-4BD2-B6B5-34D47DC2C7EB}" name="HEATHER_x000a_EDDY_x000a_NDP" dataDxfId="1114" dataCellStyle="Comma"/>
    <tableColumn id="4" xr3:uid="{9737D516-59E0-4819-A886-1FDAEC6385B4}" name="RICHARD_x000a_FONTAINE_x000a_AIP" dataDxfId="1113" dataCellStyle="Comma"/>
    <tableColumn id="5" xr3:uid="{27CBB3E4-780F-4049-ABE9-CDC66AD7BF60}" name="RICK_x000a_FRASER_x000a_AP" dataDxfId="1112" dataCellStyle="Comma"/>
    <tableColumn id="6" xr3:uid="{BF7FA397-415B-41A8-B1FC-9DDF85BEEDB7}" name="MATT_x000a_JONES_x000a_UCP" dataDxfId="1111" dataCellStyle="Comma"/>
    <tableColumn id="7" xr3:uid="{CF171640-E1CF-4243-B3DB-E96E1860F49C}" name="LEILA_x000a_KEITH_x000a_LIB" dataDxfId="1110" dataCellStyle="Comma"/>
    <tableColumn id="8" xr3:uid="{5B92A8BC-A32F-4970-B71F-B6380AF3A918}" name="VALID" dataDxfId="1109" dataCellStyle="Comma"/>
    <tableColumn id="9" xr3:uid="{4D31ED0E-0809-4D19-AA80-2799CFFCA615}" name="S" dataDxfId="1108" dataCellStyle="Comma"/>
    <tableColumn id="10" xr3:uid="{4BDE05EA-D26D-4DE8-B2C3-1407A9AF47F1}" name="D" dataDxfId="1107" dataCellStyle="Comma"/>
    <tableColumn id="11" xr3:uid="{FC06B6AC-6552-4451-B3C5-2455B2994E90}" name="R" dataDxfId="1106" dataCellStyle="Comma"/>
    <tableColumn id="12" xr3:uid="{1AEE0FC5-16AF-4506-BFC8-FCF5562D6503}" name="VOTER_x000a_TURNOUT" dataDxfId="1105" dataCellStyle="Percent">
      <calculatedColumnFormula>(K2+J2+H2)/B2</calculatedColumnFormula>
    </tableColumn>
  </tableColumns>
  <tableStyleInfo name="Table Style 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A0E3C06-60B9-4E92-86DC-221BCD349ED2}" name="Table126" displayName="Table126" ref="A1:M92" totalsRowShown="0" headerRowDxfId="1103" dataDxfId="1102" headerRowBorderDxfId="1100" tableBorderDxfId="1101" dataCellStyle="Comma">
  <autoFilter ref="A1:M92" xr:uid="{CBDC4A35-1643-444C-AE80-43389930940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xr3:uid="{D89E8168-E2EB-4741-9358-AA24DB559004}" name="POLL NUMBER / NAME" dataDxfId="1099"/>
    <tableColumn id="2" xr3:uid="{711AE7E1-D6FE-46D1-B38D-79C9C9D1A6EC}" name="NAMES_x000a_ON LIST" dataDxfId="1098" dataCellStyle="Comma"/>
    <tableColumn id="3" xr3:uid="{97C63AD7-DEC5-4842-A253-D3ABA420E362}" name="BETH_x000a_BARBERREE_x000a_AP" dataDxfId="1097" dataCellStyle="Comma"/>
    <tableColumn id="4" xr3:uid="{7EA6E5D9-FDEF-47A3-9DA1-9999E8A38142}" name="RYAN_x000a_CAMPBELL_x000a_LIB" dataDxfId="1096" dataCellStyle="Comma"/>
    <tableColumn id="5" xr3:uid="{AEB7F935-547B-4116-B718-D0342C30FCBC}" name="CHERYLE_x000a_CHAGNON-GREYEYES_x000a_GPA" dataDxfId="1095" dataCellStyle="Comma"/>
    <tableColumn id="6" xr3:uid="{46DB351D-23C6-460C-9F5E-D73D43FEBAA2}" name="JASON_x000a_COPPING_x000a_UCP" dataDxfId="1094" dataCellStyle="Comma"/>
    <tableColumn id="7" xr3:uid="{6439A56C-B1A9-442F-9BD7-9B93B13501BC}" name="CHRIS_x000a_MCANDREW_x000a_AIP" dataDxfId="1093" dataCellStyle="Comma"/>
    <tableColumn id="8" xr3:uid="{5DED5010-9B3F-4522-8F86-9B4F04654B0C}" name="ANNE_x000a_MCGRATH_x000a_NDP" dataDxfId="1092" dataCellStyle="Comma"/>
    <tableColumn id="9" xr3:uid="{3B45F7EE-6D67-46CE-A6E5-33B1D7458A30}" name="VALID" dataDxfId="1091" dataCellStyle="Comma"/>
    <tableColumn id="10" xr3:uid="{7E19F6AF-79C7-4CA7-A769-0FA4FA7AE6EF}" name="S" dataDxfId="1090" dataCellStyle="Comma"/>
    <tableColumn id="11" xr3:uid="{70207C44-70E3-4AF7-8771-463AB944A5FB}" name="D" dataDxfId="1089" dataCellStyle="Comma"/>
    <tableColumn id="12" xr3:uid="{62B0D253-9DF0-4DAB-9D57-488151364667}" name="R" dataDxfId="1088" dataCellStyle="Comma"/>
    <tableColumn id="13" xr3:uid="{D6DFAF6D-B6B0-49FF-A361-88F6DE793FB1}" name="VOTER_x000a_TURNOUT" dataDxfId="1087" dataCellStyle="Percent">
      <calculatedColumnFormula>(L2+K2+I2)/B2</calculatedColumnFormula>
    </tableColumn>
  </tableColumns>
  <tableStyleInfo name="Table Style 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290421E2-A763-4CEA-B481-4B6235D5D52A}" name="Table127" displayName="Table127" ref="A1:K80" totalsRowShown="0" headerRowDxfId="1085" dataDxfId="1084" headerRowBorderDxfId="1082" tableBorderDxfId="1083">
  <autoFilter ref="A1:K80" xr:uid="{6F79BEAB-39FC-48AD-843E-D7BF7B7D9B6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325D8CD2-0A01-4C88-9E67-19B1C2349E70}" name="POLL NUMBER / NAME" dataDxfId="1081"/>
    <tableColumn id="2" xr3:uid="{62A8F069-FC46-410B-9C1F-2A38B7C8D856}" name="NAMES_x000a_ON LIST" dataDxfId="1080"/>
    <tableColumn id="3" xr3:uid="{6C0D27FA-5903-4568-8CFF-C627F7E644DB}" name="GULSHAN_x000a_AKTER_x000a_NDP" dataDxfId="1079"/>
    <tableColumn id="4" xr3:uid="{64E73F5D-5484-464C-A0DD-FF14D841B478}" name="MIKE_x000a_ELLIS_x000a_UCP" dataDxfId="1078"/>
    <tableColumn id="5" xr3:uid="{F18E5C0B-CFB1-4D8E-AAE9-39A2FDE62E1D}" name="YASNA_x000a_OLUIC-KOVACEVIC_x000a_LIB" dataDxfId="1077"/>
    <tableColumn id="6" xr3:uid="{B4CEF62B-E5FF-473C-894B-8CB63A3E190B}" name="FRANK_x000a_PENKALA_x000a_AP" dataDxfId="1076"/>
    <tableColumn id="7" xr3:uid="{8DAE40EB-29AB-48B7-B234-64339A1FA85D}" name="VALID" dataDxfId="1075"/>
    <tableColumn id="8" xr3:uid="{C030E469-B8F9-491C-83BD-86A8F18E6798}" name="S" dataDxfId="1074"/>
    <tableColumn id="9" xr3:uid="{73FCFF53-DBBF-4D6C-9A61-C5361C9C02DB}" name="D" dataDxfId="1073"/>
    <tableColumn id="10" xr3:uid="{88637BFA-ED9D-4F3A-8ED1-6BA62834DFA7}" name="R" dataDxfId="1072"/>
    <tableColumn id="11" xr3:uid="{A2566C44-CBB5-4493-B35D-23CE3F993205}" name="VOTER_x000a_TURNOUT" dataDxfId="1071" dataCellStyle="Percent">
      <calculatedColumnFormula>(J2+I2+G2)/B2</calculatedColumnFormula>
    </tableColumn>
  </tableColumns>
  <tableStyleInfo name="Table Style 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C0EA05A3-B5AD-4486-A7D1-0A6E9C48562A}" name="Table128" displayName="Table128" ref="A1:N82" totalsRowShown="0" headerRowDxfId="1069" dataDxfId="1068" headerRowBorderDxfId="1066" tableBorderDxfId="1067">
  <autoFilter ref="A1:N82" xr:uid="{68CF5AF1-FEC2-488F-8FFD-8E28C638F00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A196C63C-EC2B-4D85-8BDD-7DF11BC87026}" name="POLL NUMBER / NAME" dataDxfId="1065"/>
    <tableColumn id="2" xr3:uid="{F809EDEB-39FD-4449-B5D2-0E35BF3DAC3A}" name="NAMES_x000a_ON LIST" dataDxfId="1064"/>
    <tableColumn id="3" xr3:uid="{6B506812-7AA1-471D-8C3F-72A530C51B39}" name="DERON_x000a_BILOUS_x000a_NDP" dataDxfId="1063"/>
    <tableColumn id="4" xr3:uid="{112CA9D3-0DBF-4FEA-9D21-D420EC9E3A94}" name="PAUL A._x000a_BURTS_x000a_AIP" dataDxfId="1062"/>
    <tableColumn id="5" xr3:uid="{4FA84260-8D38-4BE8-AAFD-F43B99872B7D}" name="DAVID_x000a_EGAN_x000a_UCP" dataDxfId="1061"/>
    <tableColumn id="6" xr3:uid="{CB7C40D6-5F03-4071-B1E3-5573B988F09C}" name="ANDY ANDRZEJ_x000a_GUDANOWSKI_x000a_IND" dataDxfId="1060"/>
    <tableColumn id="7" xr3:uid="{021F0837-AFC3-4E0D-A82E-59BE46D0E4CF}" name="MICHAEL_x000a_HUNTER_x000a_GPA" dataDxfId="1059"/>
    <tableColumn id="8" xr3:uid="{57AA8734-8A3A-41DE-AA31-0C13D91C41C6}" name="SHADEA_x000a_HUSSEIN_x000a_LIB" dataDxfId="1058"/>
    <tableColumn id="9" xr3:uid="{464B4194-350C-41FB-9666-62BA3D8BAB8D}" name="JEFF_x000a_WALTERS_x000a_AP" dataDxfId="1057"/>
    <tableColumn id="10" xr3:uid="{575D2BBA-6EBB-4BE9-A969-2344D954859D}" name="VALID" dataDxfId="1056"/>
    <tableColumn id="11" xr3:uid="{30BE0AF7-B09E-4240-A4C1-9E02BACA9BD7}" name="S" dataDxfId="1055"/>
    <tableColumn id="12" xr3:uid="{5966E10F-4C18-4EF2-891E-030500064EFD}" name="D" dataDxfId="1054"/>
    <tableColumn id="13" xr3:uid="{237C955D-A2BB-43B6-9994-981D1A79F840}" name="R" dataDxfId="1053"/>
    <tableColumn id="14" xr3:uid="{F1A488E9-52CF-40CC-91B6-34CDE309038A}" name="VOTER_x000a_TURNOUT" dataDxfId="1052" dataCellStyle="Percent">
      <calculatedColumnFormula>(M2+L2+J2)/B2</calculatedColumnFormula>
    </tableColumn>
  </tableColumns>
  <tableStyleInfo name="Table Style 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73369095-1EF2-48AB-977E-B1D5A4098149}" name="Table129" displayName="Table129" ref="A1:L74" totalsRowShown="0" headerRowDxfId="1050" dataDxfId="1049" headerRowBorderDxfId="1047" tableBorderDxfId="1048">
  <autoFilter ref="A1:L74" xr:uid="{DA4A7A8A-EEA3-483C-B18F-49C9DFE9FDC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xr3:uid="{E5046766-FBED-403E-A3E4-0B74D8030735}" name="POLL NUMBER / NAME" dataDxfId="1046"/>
    <tableColumn id="2" xr3:uid="{F2725865-05CB-4F75-A8A1-04ED9724FE6A}" name="NAMES_x000a_ON LIST" dataDxfId="1045" dataCellStyle="Comma"/>
    <tableColumn id="3" xr3:uid="{1EE3A704-882A-4FB7-9DAE-F3F4A1A101A8}" name="ED_x000a_AMMAR_x000a_UCP" dataDxfId="1044" dataCellStyle="Comma"/>
    <tableColumn id="4" xr3:uid="{929D78AE-60D2-41F7-A34A-72971ED1D2FA}" name="THOMAS_x000a_DEAK_x000a_LIB" dataDxfId="1043" dataCellStyle="Comma"/>
    <tableColumn id="5" xr3:uid="{3D4DFE7A-8107-4504-9106-A0B05A5B0DA4}" name="NICOLE_x000a_GOEHRING_x000a_NDP" dataDxfId="1042" dataCellStyle="Comma"/>
    <tableColumn id="6" xr3:uid="{AC494207-7851-42B6-87BC-574A60EF7EC8}" name="MOE_x000a_RAHALL_x000a_AP" dataDxfId="1041" dataCellStyle="Comma"/>
    <tableColumn id="7" xr3:uid="{02E2A7D3-EC6D-48EB-A8A7-021B19610ABD}" name="TODD_x000a_WAYNE_x000a_AIP" dataDxfId="1040" dataCellStyle="Comma"/>
    <tableColumn id="8" xr3:uid="{4FBA8836-117F-49E4-BFB6-09C9E7F95743}" name="VALID" dataDxfId="1039" dataCellStyle="Comma"/>
    <tableColumn id="9" xr3:uid="{699A764B-ECC1-4B95-B4FE-00F5C4B7BC98}" name="S" dataDxfId="1038" dataCellStyle="Comma"/>
    <tableColumn id="10" xr3:uid="{C5D9F22C-D3DE-47CE-ACEC-70EC33FE6D6D}" name="D" dataDxfId="1037" dataCellStyle="Comma"/>
    <tableColumn id="11" xr3:uid="{88B49D3A-4D44-4414-B441-1BA4F2650965}" name="R" dataDxfId="1036" dataCellStyle="Comma"/>
    <tableColumn id="12" xr3:uid="{C8E1370A-8644-48FF-ACD1-8E5F9E3DEA8B}" name="VOTER_x000a_TURNOUT" dataDxfId="1035" dataCellStyle="Percent">
      <calculatedColumnFormula>(K2+J2+H2)/B2</calculatedColumnFormula>
    </tableColumn>
  </tableColumns>
  <tableStyleInfo name="Table Style 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B6F8AE5C-32B5-4232-820D-E38ED5BDA0C8}" name="Table130" displayName="Table130" ref="A1:M96" totalsRowShown="0" dataDxfId="1033" tableBorderDxfId="1032">
  <autoFilter ref="A1:M96" xr:uid="{CAAFDCB3-8691-41D9-BE6E-759309F5B62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xr3:uid="{57BB6C05-41D9-4C78-9102-2A9722AC11AD}" name="POLL NUMBER / NAME" dataDxfId="1031"/>
    <tableColumn id="2" xr3:uid="{96DAAB06-DCCE-4E95-A302-8DF4292FCCD8}" name="NAMES_x000a_ON LIST" dataDxfId="1030" dataCellStyle="Comma"/>
    <tableColumn id="3" xr3:uid="{C886E8F5-B718-4576-86AE-BB0531A714AE}" name="CHRIS_x000a_ALDERS_x000a_GPA" dataDxfId="1029" dataCellStyle="Comma"/>
    <tableColumn id="4" xr3:uid="{D476E642-C26D-44A0-B75D-2D4567F2D8D2}" name="BLAKE N._x000a_DICKSON_x000a_IND" dataDxfId="1028" dataCellStyle="Comma"/>
    <tableColumn id="5" xr3:uid="{DE18CBB9-335A-4979-8C03-2558C4EE8FF9}" name="LILY_x000a_LE_x000a_UCP" dataDxfId="1027" dataCellStyle="Comma"/>
    <tableColumn id="6" xr3:uid="{9E77A4E3-D9C9-4B07-88F1-49454214CB90}" name="JOHN R._x000a_MORTON_x000a_AIP" dataDxfId="1026" dataCellStyle="Comma"/>
    <tableColumn id="7" xr3:uid="{F361D665-3F02-4DCF-A104-B72D4E70FE0C}" name="BOB_x000a_PHILP_x000a_AP" dataDxfId="1025" dataCellStyle="Comma"/>
    <tableColumn id="8" xr3:uid="{B61DFAF3-E6EE-4A36-94FF-33EDE1303FFE}" name="DAVID_x000a_SHEPHERD_x000a_NDP" dataDxfId="1024" dataCellStyle="Comma"/>
    <tableColumn id="9" xr3:uid="{250E709E-24ED-46EE-9CA7-8F44E58F4156}" name="VALID" dataDxfId="1023" dataCellStyle="Comma"/>
    <tableColumn id="10" xr3:uid="{232C4E1B-9784-440D-81D5-4AE42518BFD4}" name="S" dataDxfId="1022" dataCellStyle="Comma"/>
    <tableColumn id="11" xr3:uid="{8DB04346-888B-4AAF-BE1C-4950AB9E1F01}" name="D" dataDxfId="1021" dataCellStyle="Comma"/>
    <tableColumn id="12" xr3:uid="{92F9A120-5AB2-47FB-8743-E985BD0AD81A}" name="R" dataDxfId="1020" dataCellStyle="Comma"/>
    <tableColumn id="13" xr3:uid="{D902063C-B0B2-41CC-9DA6-36EB66D70079}" name="VOTER_x000a_TURNOUT" dataDxfId="1019" dataCellStyle="Percent">
      <calculatedColumnFormula>(L2+K2+I2)/B2</calculatedColumnFormula>
    </tableColumn>
  </tableColumns>
  <tableStyleInfo name="Table Style 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D904D9D-4A7F-45AA-AA86-2720C03B1E40}" name="Table14" displayName="Table14" ref="A1:M90" totalsRowShown="0" headerRowDxfId="1494" dataDxfId="1493" headerRowBorderDxfId="1492">
  <autoFilter ref="A1:M90" xr:uid="{41270628-AEEC-498D-AE14-D35B0216F8C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xr3:uid="{3F314F85-A422-47C9-8ECE-171FCB5CC226}" name="POLL NUMBER / NAME" dataDxfId="1491"/>
    <tableColumn id="2" xr3:uid="{9E47B143-7657-4D3A-A552-9569F9CA46E0}" name="NAMES_x000a_ON LIST" dataDxfId="1490"/>
    <tableColumn id="3" xr3:uid="{0E9247C9-FF7E-4713-ABD6-356267315004}" name="DEBORAH DREVER_x000a_NDP" dataDxfId="1489"/>
    <tableColumn id="4" xr3:uid="{BDF9E8AB-369C-49DA-B6E8-1FD8DEF547C8}" name="DANIEL  EJUMABONE_x000a_LIB" dataDxfId="1488"/>
    <tableColumn id="5" xr3:uid="{E480C41B-9565-4F66-8AE0-A625248DA552}" name="PAUL_x000a_GODARD_x000a_AP" dataDxfId="1487"/>
    <tableColumn id="6" xr3:uid="{B52192B3-C008-449D-9628-7927389A2945}" name="DEMETRIOS NICOLAIDES_x000a_UCP" dataDxfId="1486"/>
    <tableColumn id="7" xr3:uid="{AA44316F-83D3-4B2D-B029-FB6DC225DA73}" name="REGINA SHAKIROVA_x000a_FCP" dataDxfId="1485"/>
    <tableColumn id="8" xr3:uid="{BA7FFEE4-D5FD-41F6-A1E1-AB44B1D04419}" name="MARION WESTOLL_x000a_GPA" dataDxfId="1484"/>
    <tableColumn id="9" xr3:uid="{8E8E2383-BCE6-4091-9022-3E8748F7B7EE}" name="VALID" dataDxfId="1483"/>
    <tableColumn id="10" xr3:uid="{A7753A17-873C-4527-A33D-F193D8252135}" name="S" dataDxfId="1482"/>
    <tableColumn id="11" xr3:uid="{3AA809F1-164F-4922-8FD8-B8E003C4E7B4}" name="D" dataDxfId="1481"/>
    <tableColumn id="12" xr3:uid="{E365BE17-717B-4E32-8189-508187F43B38}" name="R" dataDxfId="1480"/>
    <tableColumn id="13" xr3:uid="{48681780-C2CC-47F1-8D58-9664309D6114}" name="VOTER_x000a_TURNOUT" dataDxfId="1479" dataCellStyle="Percent"/>
  </tableColumns>
  <tableStyleInfo name="Table Style 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35099CDA-6C6F-4BDD-992F-4EC5108E9B26}" name="Table131" displayName="Table131" ref="A1:K86" totalsRowShown="0" headerRowDxfId="1017" dataDxfId="1016" headerRowBorderDxfId="1014" tableBorderDxfId="1015" dataCellStyle="Comma">
  <autoFilter ref="A1:K86" xr:uid="{1BE46B0A-B282-4015-B8A7-637386F76A6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5A4D1FED-9D98-4FA1-8445-9833ACB63DD2}" name="POLL NUMBER / NAME" dataDxfId="1013"/>
    <tableColumn id="2" xr3:uid="{214618ED-3935-4368-9994-0429FCE1A4AE}" name="NAMES_x000a_ON LIST" dataDxfId="1012" dataCellStyle="Comma"/>
    <tableColumn id="3" xr3:uid="{0F17F240-14BB-4F62-AD48-514CBA654A36}" name="VIRGINIA_x000a_BRUNEAU_x000a_AIP" dataDxfId="1011" dataCellStyle="Comma"/>
    <tableColumn id="4" xr3:uid="{61E899FE-518E-419C-9AA9-5527D46C50C3}" name="ALI_x000a_HAYMOUR_x000a_AP" dataDxfId="1010" dataCellStyle="Comma"/>
    <tableColumn id="5" xr3:uid="{54F98298-F22D-420B-84BB-8AAB6D0A9F90}" name="CHRIS_x000a_NIELSEN_x000a_NDP" dataDxfId="1009" dataCellStyle="Comma"/>
    <tableColumn id="6" xr3:uid="{F1BCCA0C-4BFB-4B5E-AABD-DB1729E0EB2D}" name="KAREN_x000a_PRINCIPE_x000a_UCP" dataDxfId="1008" dataCellStyle="Comma"/>
    <tableColumn id="7" xr3:uid="{F8CFF7C2-5CE5-46E1-9828-60901A79A38B}" name="VALID" dataDxfId="1007" dataCellStyle="Comma"/>
    <tableColumn id="8" xr3:uid="{753E9192-588F-48F8-84A5-25522656042A}" name="S" dataDxfId="1006" dataCellStyle="Comma"/>
    <tableColumn id="9" xr3:uid="{B5EBC7F0-5206-4D7A-A773-CDE7BE12E2C3}" name="D" dataDxfId="1005" dataCellStyle="Comma"/>
    <tableColumn id="10" xr3:uid="{278D717E-1989-4780-9060-CFA4D1F61341}" name="R" dataDxfId="1004" dataCellStyle="Comma"/>
    <tableColumn id="11" xr3:uid="{91E1439C-8E84-4C90-8190-0D3B38EC4558}" name="VOTER_x000a_TURNOUT" dataDxfId="1003" dataCellStyle="Percent">
      <calculatedColumnFormula>(J2+I2+G2)/B2</calculatedColumnFormula>
    </tableColumn>
  </tableColumns>
  <tableStyleInfo name="Table Style 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398D25E7-2042-4F8F-BCE0-6FF0EC2640AB}" name="Table132" displayName="Table132" ref="A1:M83" totalsRowShown="0" headerRowDxfId="1001" dataDxfId="1000" headerRowBorderDxfId="998" tableBorderDxfId="999">
  <autoFilter ref="A1:M83" xr:uid="{277801C1-56A7-4723-B5A0-76018B7AF16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xr3:uid="{13F2AAB9-2412-40DA-A5DB-F633D15921C9}" name="POLL NUMBER / NAME" dataDxfId="997"/>
    <tableColumn id="2" xr3:uid="{810095B5-7D8D-46BD-B385-1DC76DDD345A}" name="NAMES_x000a_ON LIST" dataDxfId="996"/>
    <tableColumn id="3" xr3:uid="{C0E59E67-8B17-4D19-B0A1-8ED3465415F4}" name="BRIAN S._x000a_LOCKYER_x000a_AIP" dataDxfId="995"/>
    <tableColumn id="4" xr3:uid="{3BCDA2D8-F452-4199-B159-A4BF20D0AD88}" name="ROD_x000a_LOYOLA_x000a_NDP" dataDxfId="994"/>
    <tableColumn id="5" xr3:uid="{7FA720B1-7C78-4F5C-92E7-192A5D43FE8B}" name="MIKE_x000a_MCGOWAN_x000a_LIB" dataDxfId="993"/>
    <tableColumn id="6" xr3:uid="{5F3280B0-9DE8-4917-B744-159296A67DE5}" name="SANJAY_x000a_PATEL_x000a_UCP" dataDxfId="992"/>
    <tableColumn id="7" xr3:uid="{E62DB89A-2D3A-423E-9A3B-CCB9070BC038}" name="YASH_x000a_SHARMA_x000a_AAP" dataDxfId="991"/>
    <tableColumn id="8" xr3:uid="{D58931EA-36BE-4789-8212-82311FEA7378}" name="HAZELYN_x000a_WILLIAMS_x000a_AP" dataDxfId="990"/>
    <tableColumn id="9" xr3:uid="{70017413-533C-45F5-A0C8-A7D73F6645EE}" name="VALID" dataDxfId="989"/>
    <tableColumn id="10" xr3:uid="{5AAE9AFB-0A3F-49C8-BAFB-72CBBB307FA5}" name="S" dataDxfId="988"/>
    <tableColumn id="11" xr3:uid="{D1B7863B-D3A3-4B97-BD6D-25BFE59A028C}" name="D" dataDxfId="987"/>
    <tableColumn id="12" xr3:uid="{14944A89-A375-4C19-8EB6-B566E7E5BA7F}" name="R" dataDxfId="986"/>
    <tableColumn id="13" xr3:uid="{F571BAE7-6225-453C-AA7F-9E0D32CA36CB}" name="VOTER_x000a_TURNOUT" dataDxfId="985" dataCellStyle="Percent">
      <calculatedColumnFormula>(L2+K2+I2)/B2</calculatedColumnFormula>
    </tableColumn>
  </tableColumns>
  <tableStyleInfo name="Table Style 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C3EA8A6A-F534-44CB-9322-D797742A4B01}" name="Table133" displayName="Table133" ref="A1:K83" totalsRowShown="0" headerRowDxfId="983" dataDxfId="982" headerRowBorderDxfId="980" tableBorderDxfId="981">
  <autoFilter ref="A1:K83" xr:uid="{4651F942-7737-42A8-9E9B-042F6C42CF2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8FD8EF80-3B5F-456E-89E8-EC9464DDB50D}" name="POLL NUMBER / NAME" dataDxfId="979"/>
    <tableColumn id="2" xr3:uid="{AC01D651-BEC9-4E73-8875-711AEFC9045D}" name="NAMES_x000a_ON LIST" dataDxfId="978"/>
    <tableColumn id="3" xr3:uid="{285CD1F8-9BC3-40E1-95F1-00D68466346A}" name="SARAH_x000a_HOFFMAN_x000a_NDP" dataDxfId="977"/>
    <tableColumn id="4" xr3:uid="{B3566AF8-DF61-4182-A83D-DB79DEFE0B48}" name="CLINT_x000a_KELLEY_x000a_AIP" dataDxfId="976"/>
    <tableColumn id="5" xr3:uid="{B69772E3-9F84-4C60-B709-1E39CA452C30}" name="MARJORIE_x000a_NEWMAN_x000a_UCP" dataDxfId="975"/>
    <tableColumn id="6" xr3:uid="{022D5295-D4C4-42FB-BD46-21410251CFA9}" name="GLEN_x000a_TICKNER_x000a_AP" dataDxfId="974"/>
    <tableColumn id="7" xr3:uid="{AD9B8329-CC03-4B87-9AE8-897EC457335A}" name="VALID" dataDxfId="973"/>
    <tableColumn id="8" xr3:uid="{DDA0DCC4-120D-4E43-82A2-BDCE88976C9E}" name="S" dataDxfId="972"/>
    <tableColumn id="9" xr3:uid="{C4CE8765-0AF0-4CCA-B746-25D584475FDD}" name="D" dataDxfId="971"/>
    <tableColumn id="10" xr3:uid="{7FB9EF17-AC1A-42A7-B64B-AC4E3962BD3F}" name="R" dataDxfId="970"/>
    <tableColumn id="11" xr3:uid="{F4C98B51-3BD8-4F4E-8CD6-A6493A2988C7}" name="VOTER_x000a_TURNOUT" dataDxfId="969" dataCellStyle="Percent">
      <calculatedColumnFormula>(J2+I2+G2)/B2</calculatedColumnFormula>
    </tableColumn>
  </tableColumns>
  <tableStyleInfo name="Table Style 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D0413F7F-0424-4403-B896-0067CC745FC3}" name="Table134" displayName="Table134" ref="A1:M95" totalsRowShown="0" headerRowDxfId="967" dataDxfId="966" tableBorderDxfId="965">
  <autoFilter ref="A1:M95" xr:uid="{8A98B199-96B5-47F9-9A36-B79CA4D3F51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xr3:uid="{AD5CABB0-EAD6-437E-9C1F-A8CD94855AAF}" name="POLL NUMBER / NAME" dataDxfId="964"/>
    <tableColumn id="2" xr3:uid="{CC862CBE-9D4A-4455-9870-52AC2A6EF0BE}" name="NAMES_x000a_ON LIST" dataDxfId="963"/>
    <tableColumn id="3" xr3:uid="{7E799381-5654-4FC0-8C1E-2246EE6D31D2}" name="DAVID_x000a_DORWARD_x000a_UCP" dataDxfId="962"/>
    <tableColumn id="4" xr3:uid="{AE4A890A-8B60-4F2C-980D-36E21F69BF24}" name="TANYA_x000a_HERBERT_x000a_GPA" dataDxfId="961"/>
    <tableColumn id="5" xr3:uid="{70D035D4-7B3C-409D-835F-1FFD64363878}" name="STEVE_x000a_KOCHAN_x000a_LIB" dataDxfId="960"/>
    <tableColumn id="6" xr3:uid="{CE05F747-131B-4F70-8398-66CEA6DADA31}" name="VINCENT_x000a_LOYER_x000a_AIP" dataDxfId="959"/>
    <tableColumn id="7" xr3:uid="{61CED67F-CE76-4E3A-BA7E-8237715C92ED}" name="DIANA_x000a_LY_x000a_AP" dataDxfId="958"/>
    <tableColumn id="8" xr3:uid="{E8FFA6B1-CAFE-4621-8970-DD27FF18A934}" name="MARLIN_x000a_SCHMIDT_x000a_NDP" dataDxfId="957"/>
    <tableColumn id="9" xr3:uid="{E5BDEC63-EA9E-4B84-A310-53E35E604BFD}" name="VALID" dataDxfId="956"/>
    <tableColumn id="10" xr3:uid="{4D7FED99-338B-4000-A1E5-8F3A3C9D0623}" name="S" dataDxfId="955"/>
    <tableColumn id="11" xr3:uid="{C4E1B396-5A8B-4348-9ADD-D6F7B589DA2F}" name="D" dataDxfId="954"/>
    <tableColumn id="12" xr3:uid="{02FA1012-98FA-4766-92D6-6F6A387BED39}" name="R" dataDxfId="953"/>
    <tableColumn id="13" xr3:uid="{9B27736A-DEBA-436D-AF8C-07D6EBA9F0D9}" name="VOTER_x000a_TURNOUT" dataDxfId="952" dataCellStyle="Percent">
      <calculatedColumnFormula>(L2+K2+I2)/B2</calculatedColumnFormula>
    </tableColumn>
  </tableColumns>
  <tableStyleInfo name="Table Style 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927B410F-A390-4B13-A1B5-C2A1D78B9E9C}" name="Table135" displayName="Table135" ref="A1:N82" totalsRowShown="0" headerRowDxfId="950" dataDxfId="949" headerRowBorderDxfId="948">
  <autoFilter ref="A1:N82" xr:uid="{BE15BBB1-3679-4877-ACAF-53FF76AA609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8AEA28DC-2608-48E8-BA36-1D93E5E24763}" name="POLL NUMBER / NAME" dataDxfId="947"/>
    <tableColumn id="2" xr3:uid="{AAA97258-5CB3-45BD-AC1A-DEED2DE898B8}" name="NAMES_x000a_ON LIST" dataDxfId="946"/>
    <tableColumn id="3" xr3:uid="{D08DFC82-8F72-4FA7-848F-32A9A69080B1}" name="TAZ_x000a_BOUCHIER_x000a_GPA" dataDxfId="945"/>
    <tableColumn id="4" xr3:uid="{5085B14B-4545-4B81-B078-50CFE603D9F3}" name="ALEX S._x000a_BOYKOWICH_x000a_CP-A" dataDxfId="944"/>
    <tableColumn id="5" xr3:uid="{42053D6C-E3FF-458B-B462-07CDBEA830CA}" name="JOE_x000a_HANKINS_x000a_AIP" dataDxfId="943"/>
    <tableColumn id="6" xr3:uid="{1CCDA86A-DDEB-4058-AB21-3CEAA960D390}" name="LEILA_x000a_HOULE_x000a_UCP" dataDxfId="942"/>
    <tableColumn id="7" xr3:uid="{0C88A16E-86E0-4753-97B8-F0DFBDCB599E}" name="JANIS_x000a_IRWIN_x000a_NDP" dataDxfId="941"/>
    <tableColumn id="8" xr3:uid="{FDA24323-6511-4962-B10F-FB2CFC2BFA4E}" name="CHRIS_x000a_POPLATEK_x000a_AAP" dataDxfId="940"/>
    <tableColumn id="9" xr3:uid="{3A28FED7-979A-4A46-A8EE-998A267EDD74}" name="TISH_x000a_PROUSE_x000a_AP" dataDxfId="939"/>
    <tableColumn id="10" xr3:uid="{4627BFF9-88C5-449E-8227-5E900ED50A6A}" name="VALID" dataDxfId="938"/>
    <tableColumn id="11" xr3:uid="{7C11D0DE-3D3E-479A-93D5-394EA3B87ECA}" name="S" dataDxfId="937"/>
    <tableColumn id="12" xr3:uid="{D615F090-07A7-4E09-B4D1-39956A2843A6}" name="D" dataDxfId="936"/>
    <tableColumn id="13" xr3:uid="{9DF961C5-3971-4C04-A4F0-287C07A74454}" name="R" dataDxfId="935"/>
    <tableColumn id="14" xr3:uid="{43B56129-99A4-40FE-9646-38D57AB28701}" name="VOTER_x000a_TURNOUT" dataDxfId="934" dataCellStyle="Percent">
      <calculatedColumnFormula>(M2+L2+J2)/B2</calculatedColumnFormula>
    </tableColumn>
  </tableColumns>
  <tableStyleInfo name="Table Style 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9A08B842-AEC5-4DB8-A5CA-1F7B820C1CFE}" name="Table136" displayName="Table136" ref="A1:M85" totalsRowShown="0" headerRowDxfId="932" dataDxfId="931" headerRowBorderDxfId="929" tableBorderDxfId="930">
  <autoFilter ref="A1:M85" xr:uid="{FC2A2BDC-6900-4A8F-8465-3C211482622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xr3:uid="{C8E5EED9-7B1F-4877-8AE0-333DA074E109}" name="POLL NUMBER / NAME" dataDxfId="928"/>
    <tableColumn id="2" xr3:uid="{CD6E0F53-D544-4DC2-8C12-5D53F8A35485}" name="NAMES_x000a_ON LIST" dataDxfId="927"/>
    <tableColumn id="3" xr3:uid="{22D724FA-CA80-4689-BF30-5847534F51BE}" name="ADAM_x000a_CORY_x000a_AAP" dataDxfId="926"/>
    <tableColumn id="4" xr3:uid="{9B902AFB-490F-4A4B-9400-D4A014A1C4CF}" name="HARRY_x000a_GREWAL_x000a_UCP" dataDxfId="925"/>
    <tableColumn id="5" xr3:uid="{B9AAF765-6A33-4492-AB27-4177817D1F10}" name="MANWAR_x000a_KHAN_x000a_AP" dataDxfId="924"/>
    <tableColumn id="6" xr3:uid="{7EF7E14D-3054-47FA-A0DC-42119EAEDF58}" name="TERRIS_x000a_KOLYBABA_x000a_AIP" dataDxfId="923"/>
    <tableColumn id="7" xr3:uid="{5334325E-0F03-4551-B267-104D6157DFB1}" name="HEATHER_x000a_SWEET_x000a_NDP" dataDxfId="922"/>
    <tableColumn id="8" xr3:uid="{499112F6-8BBC-498E-B2DA-386D3DC4F21D}" name="CHRIS_x000a_VALLEE_x000a_GPA" dataDxfId="921"/>
    <tableColumn id="9" xr3:uid="{D714CF8C-F0A8-440D-9181-1424F379904C}" name="VALID" dataDxfId="920"/>
    <tableColumn id="10" xr3:uid="{DEC2EC86-C5AA-48DA-8553-0951F208199C}" name="S" dataDxfId="919"/>
    <tableColumn id="11" xr3:uid="{2E49EE8B-0C67-4072-8F72-B26CD8941630}" name="D" dataDxfId="918"/>
    <tableColumn id="12" xr3:uid="{045119F1-F42C-44C9-8E18-463DF2546DDE}" name="R" dataDxfId="917"/>
    <tableColumn id="13" xr3:uid="{3611C164-7070-472C-B523-56572155E38C}" name="VOTER_x000a_TURNOUT" dataDxfId="916" dataCellStyle="Percent">
      <calculatedColumnFormula>(L2+K2+I2)/B2</calculatedColumnFormula>
    </tableColumn>
  </tableColumns>
  <tableStyleInfo name="Table Style 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1B7E7FD3-5539-4EBB-A401-5C149770C294}" name="Table137" displayName="Table137" ref="A1:K76" totalsRowShown="0" headerRowDxfId="914" dataDxfId="913" headerRowBorderDxfId="911" tableBorderDxfId="912">
  <autoFilter ref="A1:K76" xr:uid="{7162EAE7-3E22-43EE-A49A-55A0345BBFD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D1A3CA5D-A4DF-44EA-B711-D4790906CED2}" name="POLL NUMBER / NAME" dataDxfId="910"/>
    <tableColumn id="2" xr3:uid="{9A6DDC55-DF64-4E75-AD0B-2A01A9A761A3}" name="NAMES_x000a_ON LIST" dataDxfId="909"/>
    <tableColumn id="3" xr3:uid="{419A3FEB-CE3B-4CBD-AAB2-459BFD32EC51}" name="LORNE_x000a_DACH_x000a_NDP" dataDxfId="908"/>
    <tableColumn id="4" xr3:uid="{A47D8A13-5096-44AC-BA69-A1B924DAC5A1}" name="STEPHEN_x000a_MANDEL_x000a_AP" dataDxfId="907"/>
    <tableColumn id="5" xr3:uid="{6B290F9E-D254-42D7-A688-4D54E552E49A}" name="LAURIE_x000a_MOZESON_x000a_UCP" dataDxfId="906"/>
    <tableColumn id="6" xr3:uid="{9E6673C8-F52D-46AC-8115-046F4B151CA1}" name="GORDON_x000a_PERROTT_x000a_AAP" dataDxfId="905"/>
    <tableColumn id="7" xr3:uid="{0B6ECD8E-14AC-4F27-931E-F430B1BA5117}" name="VALID" dataDxfId="904"/>
    <tableColumn id="8" xr3:uid="{8FA10B9D-2A0E-4A78-A5E8-5E29566E4996}" name="S" dataDxfId="903"/>
    <tableColumn id="9" xr3:uid="{EDEAA2A8-19E7-40FF-BA52-50A9A83457DD}" name="D" dataDxfId="902"/>
    <tableColumn id="10" xr3:uid="{1C710A7C-73C7-4AC0-97DF-5B46B306AB69}" name="R" dataDxfId="901"/>
    <tableColumn id="11" xr3:uid="{3DF00C01-8861-4827-87A4-335B192E5692}" name="VOTER_x000a_TURNOUT" dataDxfId="900" dataCellStyle="Percent">
      <calculatedColumnFormula>(J2+I2+G2)/B2</calculatedColumnFormula>
    </tableColumn>
  </tableColumns>
  <tableStyleInfo name="Table Style 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4D0A031F-F102-4DF7-BCD9-A258745C0EC9}" name="Table138" displayName="Table138" ref="A1:M77" totalsRowShown="0" headerRowDxfId="898" dataDxfId="897" headerRowBorderDxfId="895" tableBorderDxfId="896">
  <autoFilter ref="A1:M77" xr:uid="{CE139D23-EBBC-4141-9682-FC8B3B2702B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xr3:uid="{D2276BB2-66E8-4290-8BD8-B45E8BA6CE78}" name="POLL NUMBER / NAME" dataDxfId="894"/>
    <tableColumn id="2" xr3:uid="{41C9AB83-1721-4B31-A1F8-F444A1A61201}" name="NAMES_x000a_ON LIST" dataDxfId="893"/>
    <tableColumn id="3" xr3:uid="{2BB76B46-1B1B-4519-8657-812AF6BE0C3C}" name="PHIL_x000a_BATT_x000a_AIP" dataDxfId="892"/>
    <tableColumn id="4" xr3:uid="{602FAB8F-E647-4614-91DA-ED5F6D151416}" name="JASVIR_x000a_DEOL_x000a_NDP" dataDxfId="891"/>
    <tableColumn id="5" xr3:uid="{5EDCD04D-D7E1-4C53-ADB7-210614531B94}" name="AMRIT_x000a_MATHARU_x000a_AP" dataDxfId="890"/>
    <tableColumn id="6" xr3:uid="{FDDE9BF1-3A42-4E13-A45A-CE6701AC8E24}" name="MARIA_x000a_OMAR _x000a_LIB" dataDxfId="889"/>
    <tableColumn id="7" xr3:uid="{6EBA881D-ED9E-4786-BFCB-F7626B0009FA}" name="LEN_x000a_RHODES_x000a_UCP" dataDxfId="888"/>
    <tableColumn id="8" xr3:uid="{EFDA70BA-C827-4D22-B7F1-FA4283EE4DD7}" name="THOMAS_x000a_VARGHESE_x000a_AAP" dataDxfId="887"/>
    <tableColumn id="9" xr3:uid="{BEC4FBAB-3B2E-4381-BBAC-3C076C08AA25}" name="VALID" dataDxfId="886"/>
    <tableColumn id="10" xr3:uid="{FD3FCA28-ED99-4411-A546-3FE77E1EE31E}" name="S" dataDxfId="885"/>
    <tableColumn id="11" xr3:uid="{513D41DB-D656-4641-9A9D-0D13808D47A6}" name="D" dataDxfId="884"/>
    <tableColumn id="12" xr3:uid="{CC6CE6EB-ECB1-4AF3-B2F2-0D8D304AF008}" name="R" dataDxfId="883"/>
    <tableColumn id="13" xr3:uid="{3355FC80-9918-41DF-A580-009AA991740F}" name="VOTER_x000a_TURNOUT" dataDxfId="882" dataCellStyle="Percent"/>
  </tableColumns>
  <tableStyleInfo name="Table Style 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F53A6185-9B30-438C-A5CA-019DD5173CCF}" name="Table139" displayName="Table139" ref="A1:M92" totalsRowShown="0" headerRowDxfId="880" dataDxfId="879" headerRowBorderDxfId="877" tableBorderDxfId="878">
  <autoFilter ref="A1:M92" xr:uid="{70AC2B1D-32E8-4DE8-B75E-DC8BF05D7C9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xr3:uid="{35D21C93-29C4-461D-B410-7E34FD6346AE}" name="POLL NUMBER / NAME" dataDxfId="876"/>
    <tableColumn id="2" xr3:uid="{4A66759C-43EE-4C01-87EF-8783E9AC3F87}" name="NAMES_x000a_ON LIST" dataDxfId="875"/>
    <tableColumn id="3" xr3:uid="{1F941CFF-108B-43C9-BF76-4ACAF14AE7AA}" name="ABDI_x000a_BAKAL_x000a_LIB" dataDxfId="874"/>
    <tableColumn id="4" xr3:uid="{A9068A57-8C05-4F1E-81EA-B93DBD307769}" name="CHRISTINA_x000a_GRAY_x000a_NDP" dataDxfId="873"/>
    <tableColumn id="5" xr3:uid="{EB75B9EA-5F6F-4F0C-9EA2-3EF7397B7DF0}" name="ANDREW J._x000a_JANEWSKI_x000a_CP-A" dataDxfId="872"/>
    <tableColumn id="6" xr3:uid="{BA5A6B27-CF81-4C45-9FF9-6DB950C55045}" name="DALLAS_x000a_PRICE_x000a_AIP" dataDxfId="871"/>
    <tableColumn id="7" xr3:uid="{AE2A8845-F025-4D9D-94F2-8606BE95E3F8}" name="ANJU_x000a_SHARMA_x000a_AP" dataDxfId="870"/>
    <tableColumn id="8" xr3:uid="{278D24C6-8B74-4C3D-B7D1-FF6083479C52}" name="HEATHER_x000a_SWORIN_x000a_UCP" dataDxfId="869"/>
    <tableColumn id="9" xr3:uid="{EE01C386-CB76-4E05-AA64-09568E547691}" name="VALID" dataDxfId="868"/>
    <tableColumn id="10" xr3:uid="{DB69BE12-2AB8-4640-85C8-1B9BC5E2A14C}" name="S" dataDxfId="867"/>
    <tableColumn id="11" xr3:uid="{E01ADA4C-BA33-488F-8E5A-07528887FE7A}" name="D" dataDxfId="866"/>
    <tableColumn id="12" xr3:uid="{5CAAC583-9757-4070-A1E4-69DE17380CCD}" name="R" dataDxfId="865"/>
    <tableColumn id="13" xr3:uid="{8DC0C1FF-81D9-4AFB-9459-D52FCABAD88E}" name="VOTER_x000a_TURNOUT" dataDxfId="864" dataCellStyle="Percent"/>
  </tableColumns>
  <tableStyleInfo name="Table Style 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88FBC1DD-6CC4-4CE5-B7B4-C12083D37E2C}" name="Table140" displayName="Table140" ref="A1:M72" totalsRowShown="0" headerRowDxfId="862" dataDxfId="861" headerRowBorderDxfId="859" tableBorderDxfId="860">
  <autoFilter ref="A1:M72" xr:uid="{481DC548-E04E-45AE-A8B7-78D669F44B7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xr3:uid="{A9F1CA03-8EE3-449E-9EE1-A76418644A2E}" name="POLL NUMBER / NAME" dataDxfId="858"/>
    <tableColumn id="2" xr3:uid="{EDCB9470-E8AA-4494-8D99-D6B7D8C42477}" name="NAMES_x000a_ON LIST" dataDxfId="857"/>
    <tableColumn id="3" xr3:uid="{3B2B9FD9-3A33-4107-8D6A-F4FB25A6CDB9}" name="LUKE_x000a_BURNS_x000a_AAP" dataDxfId="856"/>
    <tableColumn id="4" xr3:uid="{F4A9ADD2-8978-4E60-A003-E886168BB147}" name="DAVID_x000a_EGGEN_x000a_NDP" dataDxfId="855"/>
    <tableColumn id="5" xr3:uid="{B7FD25DE-3FBE-4902-B14A-D9272FFC2457}" name="ALI_x000a_ELTAYEB_x000a_UCP" dataDxfId="854"/>
    <tableColumn id="6" xr3:uid="{6EEE86E1-5B8C-47F2-AD81-41A74E8420C2}" name="JUDY_x000a_KIM-MENEEN_x000a_AP" dataDxfId="853"/>
    <tableColumn id="7" xr3:uid="{02072D95-1D09-499E-B9A5-CA8D519AF34B}" name="TIM_x000a_SHANKS_x000a_AIP" dataDxfId="852"/>
    <tableColumn id="8" xr3:uid="{809E0911-49CC-4946-8372-6C004529221B}" name="BRANDON_x000a_TEIXEIRA_x000a_LIB" dataDxfId="851"/>
    <tableColumn id="9" xr3:uid="{F00BAFC7-1505-4765-84D4-01E9973825F9}" name="VALID" dataDxfId="850"/>
    <tableColumn id="10" xr3:uid="{D25FAB85-B549-4775-BF42-F9DE40CDDF95}" name="S" dataDxfId="849"/>
    <tableColumn id="11" xr3:uid="{F4F9FE9C-A5A7-473C-A9E1-0675D6C4AF9C}" name="D" dataDxfId="848"/>
    <tableColumn id="12" xr3:uid="{6B4FE307-CB9A-4037-9E43-AD2245B965DF}" name="R" dataDxfId="847"/>
    <tableColumn id="13" xr3:uid="{F8782E8B-665A-44D0-8FAF-B6492EA21B55}" name="VOTER_x000a_TURNOUT" dataDxfId="846" dataCellStyle="Percent"/>
  </tableColumns>
  <tableStyleInfo name="Table Style 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3850702-DFD1-4AA3-A437-FAB8D6E2E5C9}" name="Table15" displayName="Table15" ref="A1:M95" totalsRowShown="0" headerRowDxfId="1476" dataDxfId="1475" headerRowBorderDxfId="1473" tableBorderDxfId="1474">
  <autoFilter ref="A1:M95" xr:uid="{66C3CF3B-4FAD-4A39-BA82-19B581F41CB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xr3:uid="{68E8DE44-EAB1-4738-9EE7-A4BE7BE584A1}" name="POLL NUMBER / NAME" dataDxfId="1472"/>
    <tableColumn id="2" xr3:uid="{C0D1C5D7-F147-4AD8-B449-16B8ECFB2D6C}" name="NAMES_x000a_ON LIST" dataDxfId="1471"/>
    <tableColumn id="3" xr3:uid="{480DD4C0-F722-40D3-A418-5FEEF021F158}" name="JOE_x000a_CECI_x000a_NDP" dataDxfId="1470"/>
    <tableColumn id="4" xr3:uid="{FFD2F152-B007-4CE5-BD97-BAF522C5AA7C}" name="CORY HETHERINGTON_x000a_AIP" dataDxfId="1469"/>
    <tableColumn id="5" xr3:uid="{1A5592FE-8CF9-4B46-87D1-6C93DE5DEADD}" name="JENNIFER KHAN _x000a_LIB" dataDxfId="1468"/>
    <tableColumn id="6" xr3:uid="{9B9F58E4-AE02-4501-9134-D6EA79C273C4}" name="OMAR MASOOD_x000a_AP" dataDxfId="1467"/>
    <tableColumn id="7" xr3:uid="{BE990C7E-CA1B-4E9B-80DC-FE8199AA789F}" name="HEATHER MORIGEAU_x000a_GPA" dataDxfId="1466"/>
    <tableColumn id="8" xr3:uid="{5EB7D315-C87F-4202-99A5-BAE3EB3A164C}" name="TOM_x000a_OLSEN_x000a_UCP" dataDxfId="1465"/>
    <tableColumn id="9" xr3:uid="{0CBBAEBC-EEC1-491C-8ABF-6B1DA7368675}" name="VALID" dataDxfId="1464"/>
    <tableColumn id="10" xr3:uid="{2DA61F7C-7584-4EFB-818E-13DB88467FEE}" name="S" dataDxfId="1463"/>
    <tableColumn id="11" xr3:uid="{3EA6DEE6-2AB7-4849-AE11-F78438239250}" name="D" dataDxfId="1462"/>
    <tableColumn id="12" xr3:uid="{D8115886-75D3-4A19-844B-B91000C60213}" name="R" dataDxfId="1461"/>
    <tableColumn id="13" xr3:uid="{DF366663-3CD9-4119-AF43-CC6245A7708E}" name="VOTER_x000a_TURNOUT" dataDxfId="1460" dataCellStyle="Percent"/>
  </tableColumns>
  <tableStyleInfo name="Table Style 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E16FC7F0-FE2E-4694-9BBD-7BDAAF80F5D7}" name="Table141" displayName="Table141" ref="A1:M97" totalsRowShown="0" headerRowDxfId="844" dataDxfId="843" headerRowBorderDxfId="841" tableBorderDxfId="842">
  <autoFilter ref="A1:M97" xr:uid="{74B4A275-407C-4001-984E-1807340B026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xr3:uid="{3D269588-9194-40DB-A1F6-8F983E094C51}" name="POLL NUMBER / NAME" dataDxfId="840"/>
    <tableColumn id="2" xr3:uid="{834F016B-62C1-4350-8F5D-51E01F0A1296}" name="NAMES_x000a_ON LIST" dataDxfId="839"/>
    <tableColumn id="3" xr3:uid="{737F9D73-972E-495C-8E32-10479EDDAA70}" name="KARA_x000a_BARKER_x000a_UCP" dataDxfId="838"/>
    <tableColumn id="4" xr3:uid="{00B6C481-AD0D-40F1-94A2-55CBECB26482}" name="ROB_x000a_BERNSHAW_x000a_IND" dataDxfId="837"/>
    <tableColumn id="5" xr3:uid="{00C7EA97-32B7-4C9E-85FA-2FC5AE0AB815}" name="COREY_x000a_ MACFADDEN_x000a_AIP" dataDxfId="836"/>
    <tableColumn id="6" xr3:uid="{2FE8BE50-AF88-4EDD-85C1-D7F7C19F7969}" name="KATHERINE_x000a_O'NEILL_x000a_AP" dataDxfId="835"/>
    <tableColumn id="7" xr3:uid="{1E5CB0A6-3520-48F8-B9C0-4793F1728618}" name="INDY_x000a_RANDHAWA_x000a_LIB" dataDxfId="834"/>
    <tableColumn id="8" xr3:uid="{BE5D72BF-C99E-4163-B916-E9829D9BA8F3}" name="LORI_x000a_SIGURDSON_x000a_NDP" dataDxfId="833"/>
    <tableColumn id="9" xr3:uid="{3F32DE93-050B-46E5-A2BB-97D96B67E154}" name="VALID" dataDxfId="832"/>
    <tableColumn id="10" xr3:uid="{1B55FA09-DA87-43BF-B813-8363CE26349C}" name="S" dataDxfId="831"/>
    <tableColumn id="11" xr3:uid="{19C6BE13-6B56-4459-8C82-D0DB8EAFBEA7}" name="D" dataDxfId="830"/>
    <tableColumn id="12" xr3:uid="{4A138891-BE54-4141-AD56-152CE5192C48}" name="R" dataDxfId="829"/>
    <tableColumn id="13" xr3:uid="{4370FE5D-F899-4391-9DCF-5B4D329D4207}" name="VOTER_x000a_TURNOUT" dataDxfId="828" dataCellStyle="Percent"/>
  </tableColumns>
  <tableStyleInfo name="Table Style 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8B111FFF-6B7D-4563-8E30-DDCC75BCD77A}" name="Table142" displayName="Table142" ref="A1:M87" totalsRowShown="0" headerRowDxfId="826" dataDxfId="825" headerRowBorderDxfId="823" tableBorderDxfId="824">
  <autoFilter ref="A1:M87" xr:uid="{625FE401-96AF-47E6-9DCD-4739B17CF66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xr3:uid="{DF89B221-C6CD-440B-A67A-72D0B2F952EF}" name="POLL NUMBER / NAME" dataDxfId="822"/>
    <tableColumn id="2" xr3:uid="{824E4BEF-DB2F-4FE3-B06B-AC0C8584085B}" name="NAMES_x000a_ON LIST" dataDxfId="821"/>
    <tableColumn id="3" xr3:uid="{F5F4431E-3963-450D-8186-5CADB803DEBD}" name="RICHARD_x000a_FEEHAN_x000a_NDP" dataDxfId="820"/>
    <tableColumn id="4" xr3:uid="{E58EEE21-37E3-47D3-A8D2-32341F05ACC2}" name="VALERIE_x000a_KENNEDY_x000a_GPA" dataDxfId="819"/>
    <tableColumn id="5" xr3:uid="{49954FFF-2D60-48A8-AB24-6030F55CA77A}" name="LIONEL_x000a_LEVOIR_x000a_AIP" dataDxfId="818"/>
    <tableColumn id="6" xr3:uid="{05199AA1-B656-4BC1-8F1F-D8970DE87EC4}" name="HANNAH_x000a_PRESAKARCHUK_x000a_UCP" dataDxfId="817"/>
    <tableColumn id="7" xr3:uid="{A6163A65-42CA-4435-A6F9-856BD8A162BE}" name="AISHA_x000a_RAUF_x000a_AP" dataDxfId="816"/>
    <tableColumn id="8" xr3:uid="{43ABA0AA-612B-4EE9-BB56-7B7B3001DA0F}" name="CLAIRE_x000a_WILDE _x000a_LIB" dataDxfId="815"/>
    <tableColumn id="9" xr3:uid="{4B2972A7-21E9-4422-A4BE-A3E0CEB51DFD}" name="VALID" dataDxfId="814"/>
    <tableColumn id="10" xr3:uid="{D1EB0515-866D-4765-AA35-CF986E7CD28F}" name="S" dataDxfId="813"/>
    <tableColumn id="11" xr3:uid="{0158534E-DC44-4EF1-AACA-158E18B618DB}" name="D" dataDxfId="812"/>
    <tableColumn id="12" xr3:uid="{FFD2AA3D-69FD-4720-8869-3C6AD18D7520}" name="R" dataDxfId="811"/>
    <tableColumn id="13" xr3:uid="{1F9EA637-543B-4C35-A0CC-A9677DBE2CD0}" name="VOTER_x000a_TURNOUT" dataDxfId="810" dataCellStyle="Percent">
      <calculatedColumnFormula>(L2+K2+I2)/B2</calculatedColumnFormula>
    </tableColumn>
  </tableColumns>
  <tableStyleInfo name="Table Style 1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8E053191-5A52-41D5-B280-0AE9C2DB4A88}" name="Table143" displayName="Table143" ref="A1:K76" totalsRowShown="0" headerRowDxfId="808" dataDxfId="807" headerRowBorderDxfId="805" tableBorderDxfId="806">
  <autoFilter ref="A1:K76" xr:uid="{D1D34867-9A04-4020-B308-F18096F64C1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51652051-8B40-44C5-8DBD-21F6738A2E32}" name="POLL NUMBER / NAME" dataDxfId="804"/>
    <tableColumn id="2" xr3:uid="{C8DFE2E0-C9B6-4F2D-A13C-AF4E1B8DB946}" name="NAMES_x000a_ON LIST" dataDxfId="803"/>
    <tableColumn id="3" xr3:uid="{B3ABA8FD-7713-401F-968E-D7EB615BDF1D}" name="THOMAS_x000a_DANG_x000a_NDP" dataDxfId="802"/>
    <tableColumn id="4" xr3:uid="{351D1A2E-E6A8-4458-9EC0-B900DEF5FCDF}" name="PRAMOD_x000a_KUMAR_x000a_AP" dataDxfId="801"/>
    <tableColumn id="5" xr3:uid="{7C273A84-2945-48F5-9CA9-D7F50956E7D9}" name="TUNDE_x000a_OBASAN_x000a_UCP" dataDxfId="800"/>
    <tableColumn id="6" xr3:uid="{CCE49929-6662-425C-BBA3-8277ADCCE813}" name="BEN_x000a_ROACH_x000a_GPA" dataDxfId="799"/>
    <tableColumn id="7" xr3:uid="{C12D424A-A7A5-4A7F-B901-0242601E8D78}" name="VALID" dataDxfId="798"/>
    <tableColumn id="8" xr3:uid="{B3231581-B09C-44C5-9A95-8AE944F51BAC}" name="S" dataDxfId="797"/>
    <tableColumn id="9" xr3:uid="{CDADB7DF-834E-4A4B-B792-799E90D07928}" name="D" dataDxfId="796"/>
    <tableColumn id="10" xr3:uid="{85BD0A9D-49AE-4DBE-BAB0-83AD7676128D}" name="R" dataDxfId="795"/>
    <tableColumn id="11" xr3:uid="{49A7A1EB-5545-4A1A-93A6-B31E045DF13C}" name="VOTER_x000a_TURNOUT" dataDxfId="794" dataCellStyle="Percent">
      <calculatedColumnFormula>(J2+I2+G2)/B2</calculatedColumnFormula>
    </tableColumn>
  </tableColumns>
  <tableStyleInfo name="Table Style 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8C8DAF65-CEDE-41E4-BDEB-0CC24ABE07F5}" name="Table144" displayName="Table144" ref="A1:L62" totalsRowShown="0" headerRowDxfId="792" dataDxfId="791" headerRowBorderDxfId="789" tableBorderDxfId="790">
  <autoFilter ref="A1:L62" xr:uid="{6838BC62-B6FF-42F1-A536-04D16B3410B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xr3:uid="{AF99FC46-48C1-44EF-A178-5BFA55D7E00F}" name="POLL NUMBER / NAME" dataDxfId="788"/>
    <tableColumn id="2" xr3:uid="{A0558EB4-B256-49D0-93AF-DBA054D3B8BD}" name="NAMES_x000a_ON LIST" dataDxfId="787"/>
    <tableColumn id="3" xr3:uid="{8402143C-67CD-4FDB-9592-FE7E25194D44}" name="JOHN_x000a_ARCHER_x000a_NDP" dataDxfId="786"/>
    <tableColumn id="4" xr3:uid="{13F65435-4294-4692-989C-B54076912862}" name="MARILYN_x000a_BURNS_x000a_AAP" dataDxfId="785"/>
    <tableColumn id="5" xr3:uid="{65F86A99-56CB-44DA-9D8A-7FFBFC1CEBB9}" name="MO_x000a_ELSALHY_x000a_AP" dataDxfId="784"/>
    <tableColumn id="6" xr3:uid="{93EF58CF-F4C9-41B4-A3CB-26B2C686CA50}" name="KAYCEE_x000a_MADU_x000a_UCP" dataDxfId="783"/>
    <tableColumn id="7" xr3:uid="{A38A5C54-40DD-42BB-98C2-4FAFC3022EE6}" name="RIGEL_x000a_VINCENT_x000a_GPA" dataDxfId="782"/>
    <tableColumn id="8" xr3:uid="{B95F53DB-25E4-4F57-8FBD-DFAB627D2596}" name="VALID" dataDxfId="781"/>
    <tableColumn id="9" xr3:uid="{A9663522-0204-4DE9-B4DF-2F2F8384800B}" name="S" dataDxfId="780"/>
    <tableColumn id="10" xr3:uid="{8B42D07B-5921-4E23-B0BB-79EDCEC19AED}" name="D" dataDxfId="779"/>
    <tableColumn id="11" xr3:uid="{40C022C5-65E5-4E6C-90FA-4B010BBC8A60}" name="R" dataDxfId="778"/>
    <tableColumn id="12" xr3:uid="{C35584EB-B555-43EF-AAD6-6727C3371C72}" name="VOTER_x000a_TURNOUT" dataDxfId="777" dataCellStyle="Percent"/>
  </tableColumns>
  <tableStyleInfo name="Table Style 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41FD81C2-AB90-4AD8-89D3-725E5CFD1EF5}" name="Table145" displayName="Table145" ref="A1:R85" totalsRowShown="0" headerRowDxfId="775" dataDxfId="774" headerRowBorderDxfId="772" tableBorderDxfId="773">
  <autoFilter ref="A1:R85" xr:uid="{D935CB8E-E87C-4969-B94D-EC6F801508A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</autoFilter>
  <tableColumns count="18">
    <tableColumn id="1" xr3:uid="{2D8E73D6-DE1C-4DF8-BAC6-24F4AC979333}" name="POLL NUMBER / NAME" dataDxfId="771"/>
    <tableColumn id="2" xr3:uid="{A031EDA9-7305-466C-82F5-B86F0ED53223}" name="NAMES_x000a_ON LIST" dataDxfId="770"/>
    <tableColumn id="3" xr3:uid="{7154CDE6-3DFB-40FF-B681-D0B26DB1B902}" name="STUART_x000a_ANDREWS_x000a_GPA" dataDxfId="769"/>
    <tableColumn id="4" xr3:uid="{C8EB096A-A5A4-43A8-A402-235D788C3F4F}" name="DALE_x000a_DOAN_x000a_WRP" dataDxfId="768"/>
    <tableColumn id="5" xr3:uid="{9A7E5AD2-AAF2-4F6D-AEDC-64A227EC83AD}" name="KULSHAN_x000a_GILL_x000a_UCP" dataDxfId="767"/>
    <tableColumn id="6" xr3:uid="{4B26087A-CC5A-471E-BEBB-2FA8014E64A9}" name="SAMANTHA_x000a_HEES _x000a_LIB" dataDxfId="766"/>
    <tableColumn id="7" xr3:uid="{CB2745A8-9E16-472D-BB83-F298EFB32665}" name="GARY_x000a_HORAN_x000a_PC" dataDxfId="765"/>
    <tableColumn id="8" xr3:uid="{0B067C01-5718-400B-B15C-2CD02881ED44}" name="GORD_x000a_MCLEAN_x000a_IND" dataDxfId="764"/>
    <tableColumn id="9" xr3:uid="{DC18E42F-B4C0-4145-97FC-7E9FB502A95B}" name="DON_x000a_EDWARD_x000a_MEISTER_x000a_AAP" dataDxfId="763"/>
    <tableColumn id="10" xr3:uid="{3126ABFF-924C-442B-9B16-94613B6A76E4}" name="RACHEL_x000a_NOTLEY_x000a_NDP" dataDxfId="762"/>
    <tableColumn id="11" xr3:uid="{903000E1-6BC3-426E-BF7D-CB5CDF8B5FE6}" name="PREM_x000a_PAL_x000a_AP" dataDxfId="761"/>
    <tableColumn id="12" xr3:uid="{BAF497BC-358C-4036-9690-0296E9A2E215}" name="NAOMI_x000a_RANKIN_x000a_CP-A" dataDxfId="760"/>
    <tableColumn id="13" xr3:uid="{D716111C-C76B-440C-B824-D809B909C3D9}" name="IAN_x000a_SMYTHE_x000a_AIP" dataDxfId="759"/>
    <tableColumn id="14" xr3:uid="{31F0344D-0D95-4007-96F4-9419E2AEAB56}" name="VALID" dataDxfId="758"/>
    <tableColumn id="15" xr3:uid="{C9DB4C68-BA59-491A-B68E-F1D7ABC180AA}" name="S" dataDxfId="757"/>
    <tableColumn id="16" xr3:uid="{71E56E3B-90F2-4CE5-8B05-5A3E96DA2D20}" name="D" dataDxfId="756"/>
    <tableColumn id="17" xr3:uid="{60ACDF0C-379D-4324-8DF6-E8F55AE1EBFC}" name="R" dataDxfId="755"/>
    <tableColumn id="18" xr3:uid="{8AF47335-3178-4687-90CF-08D2870DB0DC}" name="VOTER_x000a_TURNOUT" dataDxfId="754" dataCellStyle="Percent"/>
  </tableColumns>
  <tableStyleInfo name="Table Style 1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EE5D5A5-8C81-4016-A447-EF78FAEBD18A}" name="Table146" displayName="Table146" ref="A1:L71" totalsRowShown="0" headerRowDxfId="752" dataDxfId="751" headerRowBorderDxfId="749" tableBorderDxfId="750">
  <autoFilter ref="A1:L71" xr:uid="{28328786-2BF2-4066-88FF-B42BA82D6ED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xr3:uid="{5993097D-E37C-4FA3-A594-D781A0A79659}" name="POLL NUMBER / NAME" dataDxfId="748"/>
    <tableColumn id="2" xr3:uid="{1082F852-C942-4B2D-8708-0CBC3147AED2}" name="NAMES_x000a_ON LIST" dataDxfId="747"/>
    <tableColumn id="3" xr3:uid="{D4B88A62-D7B5-4F57-8D69-504C1F66E097}" name="DAVE_x000a_BJORKMAN_x000a_AIP" dataDxfId="746"/>
    <tableColumn id="4" xr3:uid="{8C77394E-CDD5-4DFD-8C1D-724997D7B418}" name="JON_x000a_CARSON_x000a_NDP" dataDxfId="745"/>
    <tableColumn id="5" xr3:uid="{D17ADAB8-C7F1-4662-863A-915B3D6DE2BE}" name="WINSTON_x000a_LEUNG_x000a_AP" dataDxfId="744"/>
    <tableColumn id="6" xr3:uid="{0C5BC524-2366-424F-8FBF-6DC2316CCE55}" name="LEAH_x000a_MCRORIE_x000a_LIB" dataDxfId="743"/>
    <tableColumn id="7" xr3:uid="{F67C07E7-E3B9-46A5-A790-A5A07A7333D6}" name="NICOLE_x000a_WILLIAMS_x000a_UCP" dataDxfId="742"/>
    <tableColumn id="8" xr3:uid="{E78912D9-2D35-4496-8262-99EF170AAEC7}" name="VALID" dataDxfId="741"/>
    <tableColumn id="9" xr3:uid="{53FFE342-ACD1-412D-B559-8C5446E094A9}" name="S" dataDxfId="740"/>
    <tableColumn id="10" xr3:uid="{B245EEEF-3686-4E7B-9709-C8768BF6414C}" name="D" dataDxfId="739"/>
    <tableColumn id="11" xr3:uid="{C9293C8A-4E37-4E9F-91F1-69F659D66CD1}" name="R" dataDxfId="738"/>
    <tableColumn id="12" xr3:uid="{720DA7C8-BCA7-4D1A-9753-4192FFAE49D4}" name="VOTER_x000a_TURNOUT" dataDxfId="737" dataCellStyle="Percent"/>
  </tableColumns>
  <tableStyleInfo name="Table Style 1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D4A10662-CB4F-4999-9B6C-B8A14C84A6F3}" name="Table147" displayName="Table147" ref="A1:K89" totalsRowShown="0" headerRowDxfId="735" dataDxfId="734" headerRowBorderDxfId="732" tableBorderDxfId="733">
  <autoFilter ref="A1:K89" xr:uid="{0F4A8C37-8EF6-4745-91E6-79D630FFBFB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0A87A44B-4E7E-4BED-AF16-060D213F8C4A}" name="POLL NUMBER / NAME" dataDxfId="731"/>
    <tableColumn id="2" xr3:uid="{1351D104-64B9-42D5-890C-539214C22F85}" name="NAMES_x000a_ON LIST" dataDxfId="730"/>
    <tableColumn id="3" xr3:uid="{F06730C9-611D-4CD3-9024-44FB55EA6B1A}" name="JONATHAN_x000a_DAI_x000a_AP" dataDxfId="729"/>
    <tableColumn id="4" xr3:uid="{280875E6-4EB3-4A5D-80C8-538A4FF38B87}" name="ELISABETH_x000a_HUGHES_x000a_UCP" dataDxfId="728"/>
    <tableColumn id="5" xr3:uid="{C83C74CD-79FA-4D73-A540-92D9722D0563}" name="JASON_x000a_NORRIS_x000a_FCP" dataDxfId="727"/>
    <tableColumn id="6" xr3:uid="{F4BDD107-6A25-40E5-987A-28F941DA9C6E}" name="RAKHI_x000a_PANCHOLI_x000a_NDP" dataDxfId="726"/>
    <tableColumn id="7" xr3:uid="{E7EF607A-8ED3-4724-9592-0346F785B150}" name="VALID" dataDxfId="725"/>
    <tableColumn id="8" xr3:uid="{3F292079-5AD7-40F0-9752-81455B2F3C65}" name="S" dataDxfId="724"/>
    <tableColumn id="9" xr3:uid="{E62D98D9-7C35-4AE6-8710-BB7DA501EF49}" name="D" dataDxfId="723"/>
    <tableColumn id="10" xr3:uid="{71EEE816-EF5F-4736-B5A5-66D8222D0892}" name="R" dataDxfId="722"/>
    <tableColumn id="11" xr3:uid="{30B4CCD3-0D71-4B68-99AB-03C1FBC7AE10}" name="VOTER_x000a_TURNOUT" dataDxfId="721" dataCellStyle="Percent"/>
  </tableColumns>
  <tableStyleInfo name="Table Style 1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EF6FB828-E9E0-4534-9F92-19ED5E99EF1A}" name="Table148" displayName="Table148" ref="A1:L94" totalsRowShown="0" headerRowDxfId="719" dataDxfId="718" headerRowBorderDxfId="716" tableBorderDxfId="717">
  <autoFilter ref="A1:L94" xr:uid="{836A3D1C-2FD2-4BEC-AB84-B1F573608A8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xr3:uid="{3473CB04-3EA2-486F-90E5-2006506A0191}" name="POLL NUMBER / NAME" dataDxfId="715"/>
    <tableColumn id="2" xr3:uid="{95A5965E-A6BD-4E4A-9221-96FAA3AB2202}" name="NAMES_x000a_ON LIST" dataDxfId="714"/>
    <tableColumn id="3" xr3:uid="{D577D1CC-7E37-45D4-9A52-742A0B142DCE}" name="DANIELLE_x000a_CAMERON_x000a_AIP" dataDxfId="713"/>
    <tableColumn id="4" xr3:uid="{E2BFE568-A443-4C0B-A2BD-12B5FED9E58C}" name="STEVE_x000a_DURRELL_x000a_NDP" dataDxfId="712"/>
    <tableColumn id="5" xr3:uid="{9D28727E-3392-4923-887B-BB61F15D4EDF}" name="PETER_x000a_GUTHRIE_x000a_UCP" dataDxfId="711"/>
    <tableColumn id="6" xr3:uid="{A06F3DDB-4DC4-4229-B3B8-EF7F739D2E03}" name="MATTHEW_x000a_JOSEPH_x000a_MORRISEY_x000a_FCP" dataDxfId="710"/>
    <tableColumn id="7" xr3:uid="{93C3956F-05E0-42FE-8D10-4B5168F87793}" name="VERN_x000a_RAINCOCK_x000a_AP" dataDxfId="709"/>
    <tableColumn id="8" xr3:uid="{BC542B26-2FD7-42B1-BA93-42069A4EA0F7}" name="VALID" dataDxfId="708"/>
    <tableColumn id="9" xr3:uid="{18413A1A-9064-4D0D-86FC-9C86FEC88304}" name="S" dataDxfId="707"/>
    <tableColumn id="10" xr3:uid="{723FCBF6-B3A1-4E17-A8EA-32AD65CE95D2}" name="D" dataDxfId="706"/>
    <tableColumn id="11" xr3:uid="{D2C99AAC-4384-4DC5-9108-AFBD4FD6BD31}" name="R" dataDxfId="705"/>
    <tableColumn id="12" xr3:uid="{040717B4-CF91-429C-AA35-01B3CF82415D}" name="VOTER_x000a_TURNOUT" dataDxfId="704" dataCellStyle="Percent"/>
  </tableColumns>
  <tableStyleInfo name="Table Style 1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8244DE54-E140-4DAC-9E76-5E5FC7727497}" name="Table149" displayName="Table149" ref="A1:M84" totalsRowShown="0" headerRowDxfId="702" dataDxfId="701" headerRowBorderDxfId="699" tableBorderDxfId="700">
  <autoFilter ref="A1:M84" xr:uid="{4FB9D257-F717-446E-9A90-59C06F9C478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xr3:uid="{8209B858-749F-4C37-BCE5-447A50FDE108}" name="POLL NUMBER / NAME" dataDxfId="698"/>
    <tableColumn id="2" xr3:uid="{A306CA56-2E20-4EEC-AD83-A2139DDC3FA3}" name="NAMES_x000a_ON LIST" dataDxfId="697"/>
    <tableColumn id="3" xr3:uid="{23775499-4D1A-45F6-A902-E1DB23A16FD2}" name="ROXIE_x000a_BAEZ_x000a_ZAMORA_x000a_NDP" dataDxfId="696"/>
    <tableColumn id="4" xr3:uid="{D7C63BD3-5E15-479B-ADA0-93287B1637A0}" name="RICHARD_x000a_ABSALOM D._x000a_HERDMAN_x000a_IND" dataDxfId="695"/>
    <tableColumn id="5" xr3:uid="{B6BC62E6-F278-4F22-8123-95CDDA436EE4}" name="ALEX LUTERBACH_x000a_AP" dataDxfId="694"/>
    <tableColumn id="6" xr3:uid="{79F7B7F7-A868-4A62-9BF0-66D6288E8E2A}" name="RICK_x000a_NORTHEY_x000a_FCP" dataDxfId="693"/>
    <tableColumn id="7" xr3:uid="{9F569EEC-E056-4EAA-AA56-D766EEC96906}" name="JEFF_x000a_OLSON_x000a_AIP" dataDxfId="692"/>
    <tableColumn id="8" xr3:uid="{68236BAF-5B2A-461F-ACDA-F1CCC187B86D}" name="ANGELA_x000a_PITT_x000a_UCP" dataDxfId="691"/>
    <tableColumn id="9" xr3:uid="{C7117B35-D57A-4D96-A543-6C3270AB81F5}" name="VALID" dataDxfId="690"/>
    <tableColumn id="10" xr3:uid="{BF453E2E-9F9F-4C75-AE74-17EFD1FF692E}" name="S" dataDxfId="689"/>
    <tableColumn id="11" xr3:uid="{F4443D8E-E52B-4617-818E-BCFA4BCA2044}" name="D" dataDxfId="688"/>
    <tableColumn id="12" xr3:uid="{E84DEFF2-0E48-4DE1-A7D6-6A6033890D2F}" name="R" dataDxfId="687"/>
    <tableColumn id="13" xr3:uid="{758E8F4B-BB1B-4883-89ED-5B997110AF7F}" name="VOTER_x000a_TURNOUT" dataDxfId="686" dataCellStyle="Percent"/>
  </tableColumns>
  <tableStyleInfo name="Table Style 1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A886F4EF-3867-4515-B810-965079DD7732}" name="Table150" displayName="Table150" ref="A1:L98" totalsRowShown="0" headerRowDxfId="684" dataDxfId="683" headerRowBorderDxfId="681" tableBorderDxfId="682">
  <autoFilter ref="A1:L98" xr:uid="{AD6A57CE-BD38-4D10-B420-2FC5537EB8F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xr3:uid="{F3FCC64D-77B7-4AD7-BEBB-F8571D27BF46}" name="POLL NUMBER / NAME" dataDxfId="680"/>
    <tableColumn id="2" xr3:uid="{75197BDD-0D6E-4265-BBFF-229F6B29A4DF}" name="NAMES_x000a_ON LIST" dataDxfId="679"/>
    <tableColumn id="3" xr3:uid="{BB29A526-5D9A-4EFD-AF12-1DBA017F8630}" name="BRAD_x000a_GIROUX_x000a_IND" dataDxfId="678"/>
    <tableColumn id="4" xr3:uid="{FB3081A5-EB60-4267-9790-09A056E66C46}" name="BUSTER_x000a_MALCOLM_x000a_AIP" dataDxfId="677"/>
    <tableColumn id="5" xr3:uid="{0EC7CCC6-7CCA-43FF-B6DE-193E20D9A082}" name="WAYNE_x000a_RUFIANGE_x000a_AP" dataDxfId="676"/>
    <tableColumn id="6" xr3:uid="{53B53AD1-BAC6-4C1A-90F2-C41E526EA5AF}" name="THERESE_x000a_TASCHUK_x000a_NDP" dataDxfId="675"/>
    <tableColumn id="7" xr3:uid="{FC958E7F-A77D-4CDD-A690-3F2142FA5D27}" name="GLENN_x000a_VAN DIJKEN_x000a_UCP" dataDxfId="674"/>
    <tableColumn id="8" xr3:uid="{0B9F00C3-0CB2-42AE-B022-00E42586DC76}" name="VALID" dataDxfId="673"/>
    <tableColumn id="9" xr3:uid="{5D817C35-02F2-4C59-AC2E-29F12E6A7D7C}" name="S" dataDxfId="672"/>
    <tableColumn id="10" xr3:uid="{7B9A9ABC-1D7C-4DFC-A9E3-98964CB1EABC}" name="D" dataDxfId="671"/>
    <tableColumn id="11" xr3:uid="{192DBA8A-12D6-460D-85AF-3AA7087A3932}" name="R" dataDxfId="670"/>
    <tableColumn id="12" xr3:uid="{CCCB994C-19FA-4FD5-B3C8-3286E94AE07B}" name="VOTER_x000a_TURNOUT" dataDxfId="669" dataCellStyle="Percent"/>
  </tableColumns>
  <tableStyleInfo name="Table Style 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D313302C-199A-4906-BBD6-3D90FA2B70BF}" name="Table16" displayName="Table16" ref="A1:K89" totalsRowShown="0" headerRowDxfId="1457" dataDxfId="1456" headerRowBorderDxfId="1455">
  <autoFilter ref="A1:K89" xr:uid="{377DEA72-329E-4158-A706-6B364598405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7F9F279D-C099-4A06-B8E1-96E7676783D6}" name="POLL NUMBER / NAME" dataDxfId="1454"/>
    <tableColumn id="2" xr3:uid="{B258DBA1-C1CB-463C-B6B4-3927112A9B89}" name="NAMES_x000a_ON LIST" dataDxfId="1453"/>
    <tableColumn id="3" xr3:uid="{130B2620-C8D9-4077-903D-726224D8B02D}" name="MICKEY AMERY_x000a_UCP" dataDxfId="1452"/>
    <tableColumn id="4" xr3:uid="{8A38F976-7F9D-4905-BD57-85D3150C8CC1}" name="NASER  KUKHUN_x000a_LIB" dataDxfId="1451"/>
    <tableColumn id="5" xr3:uid="{1D80CFAD-C785-4DD4-A11E-EC3322BDE2CA}" name="BRAHAM LUDDU_x000a_AP" dataDxfId="1450"/>
    <tableColumn id="6" xr3:uid="{78DEA6AD-E28E-405A-9A13-BEF6768B713A}" name="RICARDO MIRANDA_x000a_NDP" dataDxfId="1449"/>
    <tableColumn id="7" xr3:uid="{917920EF-868A-4E1A-879F-93990F039CBE}" name="VALID" dataDxfId="1448"/>
    <tableColumn id="8" xr3:uid="{E9C3A7ED-EDA1-48AD-A13D-FB6FF8441B4D}" name="S" dataDxfId="1447"/>
    <tableColumn id="9" xr3:uid="{E83BBA1A-1404-4D52-8196-680539C5692E}" name="D" dataDxfId="1446"/>
    <tableColumn id="10" xr3:uid="{5BA566A1-5B74-4A9B-AD03-A4093BB0AE8D}" name="R" dataDxfId="1445"/>
    <tableColumn id="11" xr3:uid="{0E3C3DC2-2671-4239-AF88-FD41B5E0EC67}" name="VOTER_x000a_TURNOUT" dataDxfId="1444" dataCellStyle="Percent"/>
  </tableColumns>
  <tableStyleInfo name="Table Style 1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50E3A1E8-B7CC-4088-B688-39EFF37722A9}" name="Table151" displayName="Table151" ref="A1:M93" totalsRowShown="0" headerRowDxfId="667" dataDxfId="666" headerRowBorderDxfId="664" tableBorderDxfId="665">
  <autoFilter ref="A1:M93" xr:uid="{FC9B693E-BE64-471E-B0D7-0F7C64B5150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xr3:uid="{37610AC9-D6F7-4D1C-B8EA-7F649A54594F}" name="POLL NUMBER / NAME" dataDxfId="663"/>
    <tableColumn id="2" xr3:uid="{B806B7AC-0DBA-4DEE-B18D-CAD890B3B89F}" name="NAMES_x000a_ON LIST" dataDxfId="662"/>
    <tableColumn id="3" xr3:uid="{B6E14FE4-AAC5-4198-83C3-C23C62A81016}" name="ANITA_x000a_CROWSHOE_x000a_AIP" dataDxfId="661"/>
    <tableColumn id="4" xr3:uid="{DEFAEF1B-3CE9-4545-8F0F-22446D8E5FF5}" name="GWYNETH_x000a_MIDGLEY_x000a_LIB" dataDxfId="660"/>
    <tableColumn id="5" xr3:uid="{3BB8BEED-D68D-4ADA-9B75-AF4DC4D8539E}" name="DAVE_x000a_PHILLIPS_x000a_IND" dataDxfId="659"/>
    <tableColumn id="6" xr3:uid="{5E25C08A-0AF4-4FC7-B197-E346ED40BCCF}" name="MIRANDA_x000a_ROSIN_x000a_UCP" dataDxfId="658"/>
    <tableColumn id="7" xr3:uid="{964D1143-2871-455F-8B03-6CCA21C84B07}" name="BRENDA_x000a_STANTON_x000a_AP" dataDxfId="657"/>
    <tableColumn id="8" xr3:uid="{1D268C99-BD0F-4CDA-AC08-B840F01729A0}" name="CAMERON (CAM)_x000a_WESTHEAD_x000a_NDP" dataDxfId="656"/>
    <tableColumn id="9" xr3:uid="{6DE4AE88-96FE-4629-A612-D166F4E797E8}" name="VALID" dataDxfId="655"/>
    <tableColumn id="10" xr3:uid="{73780CAB-F4D2-4032-B4D1-7E71BEBBD500}" name="S" dataDxfId="654"/>
    <tableColumn id="11" xr3:uid="{500A2940-B211-46E0-ACC7-B59B66826572}" name="D" dataDxfId="653"/>
    <tableColumn id="12" xr3:uid="{44B3AC42-EE20-413D-8674-B0A7B862F3CF}" name="R" dataDxfId="652"/>
    <tableColumn id="13" xr3:uid="{99FE3BE7-4FF4-486C-B4F0-21118C1F184C}" name="VOTER_x000a_TURNOUT" dataDxfId="651" dataCellStyle="Percent"/>
  </tableColumns>
  <tableStyleInfo name="Table Style 1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BA77188E-AE59-4321-B030-9E8BFF5EC180}" name="Table152" displayName="Table152" ref="A1:M87" totalsRowShown="0" headerRowDxfId="649" dataDxfId="648" headerRowBorderDxfId="646" tableBorderDxfId="647">
  <autoFilter ref="A1:M87" xr:uid="{15082A44-7E87-46B4-8182-AE605B3873A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xr3:uid="{CF3B15F4-0B24-45E8-96BA-A46556BE3847}" name="POLL NUMBER / NAME" dataDxfId="645"/>
    <tableColumn id="2" xr3:uid="{134EC690-EBBE-4B13-A5F0-D28A6C14190B}" name="NAMES_x000a_ON LIST" dataDxfId="644"/>
    <tableColumn id="3" xr3:uid="{8956AD3A-0CE5-4B18-848C-7AF074E86F8D}" name="GLENN_x000a_ANDERSEN_x000a_AP" dataDxfId="643"/>
    <tableColumn id="4" xr3:uid="{5B5294F7-C2CF-410B-BB96-BA5289198334}" name="KACEY L_x000a_DANIELS_x000a_IND" dataDxfId="642"/>
    <tableColumn id="5" xr3:uid="{01A1857E-B9B4-4CD5-B434-97123CCB29C6}" name="DAVID_x000a_GARNETT-BENNETT_x000a_AIP" dataDxfId="641"/>
    <tableColumn id="6" xr3:uid="{B956D1D6-025C-4850-8993-540E8C974653}" name="DAVID_x000a_HANSON_x000a_UCP" dataDxfId="640"/>
    <tableColumn id="7" xr3:uid="{B2CEF993-FB03-462F-9E16-61E13018B4D8}" name="DAVID_x000a_INSCHO_x000a_AAP" dataDxfId="639"/>
    <tableColumn id="8" xr3:uid="{1E9A0CDC-95C4-42EA-B253-0C9F94FFB94D}" name="KARI_x000a_WHAN_x000a_NDP" dataDxfId="638"/>
    <tableColumn id="9" xr3:uid="{8500E0DB-C880-48E0-994A-3464594BBB57}" name="VALID" dataDxfId="637"/>
    <tableColumn id="10" xr3:uid="{B61B9A3D-E64A-410C-9717-EB8F8355CFDB}" name="S" dataDxfId="636"/>
    <tableColumn id="11" xr3:uid="{EEA84639-CFC5-492A-AEA1-16A4DBEAD741}" name="D" dataDxfId="635"/>
    <tableColumn id="12" xr3:uid="{F426A998-B22A-417A-B2B5-FC48C8710233}" name="R" dataDxfId="634"/>
    <tableColumn id="13" xr3:uid="{F07806CA-BA56-4A0A-AC26-C789A1183C64}" name="VOTER_x000a_TURNOUT" dataDxfId="633" dataCellStyle="Percent"/>
  </tableColumns>
  <tableStyleInfo name="Table Style 1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EE0E6329-4650-42AD-A6D6-0D6EE5E4C53A}" name="Table153" displayName="Table153" ref="A1:M107" totalsRowShown="0" headerRowDxfId="631" dataDxfId="630" headerRowBorderDxfId="628" tableBorderDxfId="629">
  <autoFilter ref="A1:M107" xr:uid="{4754BBAA-CD01-494C-9BA8-57C694D0AB9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xr3:uid="{89485580-EBCF-4A0D-A3FD-1D16F8FF9215}" name="POLL NUMBER / NAME" dataDxfId="627"/>
    <tableColumn id="2" xr3:uid="{04B93809-8424-4BCC-8CDA-00726E5F871C}" name="NAMES_x000a_ON LIST" dataDxfId="626"/>
    <tableColumn id="3" xr3:uid="{E6144C2C-AB38-41F8-9F55-54F8C09F57A0}" name="TODD_x000a_BEASLEY_x000a_IND" dataDxfId="625"/>
    <tableColumn id="4" xr3:uid="{51998CE7-2ED1-4A01-9928-10CAFBC5E77E}" name="JIM_x000a_BLACK_x000a_AP" dataDxfId="624"/>
    <tableColumn id="5" xr3:uid="{2015C778-0F60-400C-AD67-E6772CBD94D9}" name="JAMAH_x000a_BASHIR_x000a_FARAH_x000a_LIB" dataDxfId="623"/>
    <tableColumn id="6" xr3:uid="{35856D6A-2571-47EB-9E64-7946E4780E44}" name="MICHAELA_x000a_GLASGO_x000a_UCP" dataDxfId="622"/>
    <tableColumn id="7" xr3:uid="{89017B82-A60F-4910-A09F-625348F4A246}" name="LYNN_x000a_MACWILLIAM_x000a_NDP" dataDxfId="621"/>
    <tableColumn id="8" xr3:uid="{59D76638-2827-4319-8C41-2E57D9A0F631}" name="COLLIN_x000a_PACHOLEK_x000a_AIP" dataDxfId="620"/>
    <tableColumn id="9" xr3:uid="{FAF4713F-187C-4EAD-B767-CAC8CBEEA980}" name="VALID" dataDxfId="619"/>
    <tableColumn id="10" xr3:uid="{5F811F00-BDE6-44FC-8AD4-6A350348F967}" name="S" dataDxfId="618"/>
    <tableColumn id="11" xr3:uid="{74EE8449-A636-4850-AF42-CC44BACCF436}" name="D" dataDxfId="617"/>
    <tableColumn id="12" xr3:uid="{27936A32-84B8-4FE0-8E40-53E21BE56634}" name="R" dataDxfId="616"/>
    <tableColumn id="13" xr3:uid="{B41CF7CA-D7B0-446E-BB3C-B3B25024D178}" name="VOTER_x000a_TURNOUT" dataDxfId="615" dataCellStyle="Percent"/>
  </tableColumns>
  <tableStyleInfo name="Table Style 1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50722FCA-01B6-4FC3-BE23-6F67B40B84CC}" name="Table154" displayName="Table154" ref="A1:N85" totalsRowShown="0" headerRowDxfId="613" dataDxfId="612" headerRowBorderDxfId="610" tableBorderDxfId="611">
  <autoFilter ref="A1:N85" xr:uid="{375B3492-80A4-4794-8776-6B46005B764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B2230F2C-7C05-410B-B795-04BB8517EE4D}" name="POLL NUMBER / NAME" dataDxfId="609"/>
    <tableColumn id="2" xr3:uid="{ADE917D8-4615-4B8B-83C2-74FE7B57F202}" name="NAMES_x000a_ON LIST" dataDxfId="608"/>
    <tableColumn id="3" xr3:uid="{91074E0C-5D6F-4827-9D1A-898A77DC820A}" name="MORGAN_x000a_BAMFORD_x000a_NDP" dataDxfId="607"/>
    <tableColumn id="4" xr3:uid="{E1A438DB-CA58-467E-A8AC-F04318B054B3}" name="WES_x000a_CALDWELL_x000a_FCP" dataDxfId="606"/>
    <tableColumn id="5" xr3:uid="{325CB404-0C2E-47E2-B9AB-45C03C7F749E}" name="DON_x000a_DUBITZ_x000a_AIP" dataDxfId="605"/>
    <tableColumn id="6" xr3:uid="{91C95593-F1B3-4443-9D74-4F8D830E4F65}" name="SANDRA_x000a_KIM_x000a_AAP" dataDxfId="604"/>
    <tableColumn id="7" xr3:uid="{191F0422-6D39-43C1-8C40-19236366E2F3}" name="JACKIE_x000a_LOVELY_x000a_UCP" dataDxfId="603"/>
    <tableColumn id="8" xr3:uid="{5FE87AF0-6560-4D7D-9F0E-5AC0E6C44870}" name="KEVIN_x000a_SMOOK_x000a_AP" dataDxfId="602"/>
    <tableColumn id="9" xr3:uid="{41018A20-8634-4BD5-9C89-408B835F9C0F}" name="BONNIE_x000a_TANTON_x000a_IND" dataDxfId="601"/>
    <tableColumn id="10" xr3:uid="{9522FEC5-D500-4DBC-BD21-6F4CABC95A4D}" name="VALID" dataDxfId="600"/>
    <tableColumn id="11" xr3:uid="{F0DBBC91-3A12-45FB-B334-3D3C94F0D3BA}" name="S" dataDxfId="599"/>
    <tableColumn id="12" xr3:uid="{0EC8322D-6884-49F3-B02A-1C2F4ABB35EA}" name="D" dataDxfId="598"/>
    <tableColumn id="13" xr3:uid="{0578FCCD-D46A-438F-BA8D-1AFD64A534DF}" name="R" dataDxfId="597"/>
    <tableColumn id="14" xr3:uid="{9B1FBDDA-F413-4A36-8844-F19326DB1638}" name="VOTER_x000a_TURNOUT" dataDxfId="596" dataCellStyle="Percent"/>
  </tableColumns>
  <tableStyleInfo name="Table Style 1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AFC9E67F-1D94-4E1D-9F07-A255E72B009B}" name="Table155" displayName="Table155" ref="A1:M67" totalsRowShown="0" headerRowDxfId="594" dataDxfId="593" headerRowBorderDxfId="591" tableBorderDxfId="592">
  <autoFilter ref="A1:M67" xr:uid="{A5BAEF38-EA74-4361-B091-8F639B255D6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xr3:uid="{4CD33EAE-BC1C-4FF9-BB07-BCD6741B9895}" name="POLL NUMBER / NAME" dataDxfId="590"/>
    <tableColumn id="2" xr3:uid="{5902FA61-6290-4A58-AB65-E2F023167689}" name="NAMES_x000a_ON LIST" dataDxfId="589"/>
    <tableColumn id="3" xr3:uid="{FC041639-7265-4C96-B9A7-220BAE382539}" name="IAN A_x000a_DONOVAN_x000a_IND" dataDxfId="588"/>
    <tableColumn id="4" xr3:uid="{4859CB6C-90B9-4F6C-ACE8-3F047FDE3760}" name="CASEY_x000a_DOUGLASS_x000a_AP" dataDxfId="587"/>
    <tableColumn id="5" xr3:uid="{5B12F8CC-4DDB-4878-98E1-A69FD7F66461}" name="JERRY_x000a_GAUTREAU_x000a_FCP" dataDxfId="586"/>
    <tableColumn id="6" xr3:uid="{F5CF8BD9-F376-4D56-95C9-EB9C8A8EEBF2}" name="CATHLEEN_x000a_MCFARLAND_x000a_LIB" dataDxfId="585"/>
    <tableColumn id="7" xr3:uid="{AFA1C9D3-1B80-47A4-821B-8F0FE20CAED2}" name="JOSEPH_x000a_SCHOW_x000a_UCP" dataDxfId="584"/>
    <tableColumn id="8" xr3:uid="{CAE06FEF-67C4-419E-9027-EE31213A3DED}" name="KIRBY_x000a_SMITH_x000a_NDP" dataDxfId="583"/>
    <tableColumn id="9" xr3:uid="{C2273A51-10BA-4A37-8FF3-9B5FDBB254C5}" name="VALID" dataDxfId="582"/>
    <tableColumn id="10" xr3:uid="{E7D7B657-3090-4E4F-AA4A-9C7A999DB4C2}" name="S" dataDxfId="581"/>
    <tableColumn id="11" xr3:uid="{FE7EB84D-06ED-43D1-A611-0066D7C0085C}" name="D" dataDxfId="580"/>
    <tableColumn id="12" xr3:uid="{4004119E-C643-4D35-BFFD-7A40752A9802}" name="R" dataDxfId="579"/>
    <tableColumn id="13" xr3:uid="{A4F57272-8C76-4F8E-BFFE-B325F8A47043}" name="VOTER_x000a_TURNOUT" dataDxfId="578" dataCellStyle="Percent"/>
  </tableColumns>
  <tableStyleInfo name="Table Style 1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7B66D29B-F0B4-4F99-BB3C-7240E72EB6BE}" name="Table156" displayName="Table156" ref="A1:K77" totalsRowShown="0" headerRowDxfId="576" dataDxfId="575" headerRowBorderDxfId="573" tableBorderDxfId="574">
  <autoFilter ref="A1:K77" xr:uid="{80E435AE-A400-4EFD-90AB-67B28B79DED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FDBB65A6-999A-4AC9-A508-78BB41D2ABD8}" name="POLL NUMBER / NAME" dataDxfId="572"/>
    <tableColumn id="2" xr3:uid="{4C6A87F7-2ABC-4506-AC51-C7789E918849}" name="NAMES_x000a_ON LIST" dataDxfId="571"/>
    <tableColumn id="3" xr3:uid="{6FA38B0D-C3B3-4156-B2AF-763400CB0D69}" name="TODD_x000a_LOEWEN_x000a_UCP" dataDxfId="570"/>
    <tableColumn id="4" xr3:uid="{A90FE35F-6C0B-4F8C-AA0A-0C062B2864AE}" name="MARG_x000a_MCCUAIG-BOYD_x000a_NDP" dataDxfId="569"/>
    <tableColumn id="5" xr3:uid="{38A87223-7EB7-4228-BF7F-4A837CCE724A}" name="TRAVIS_x000a_MCKIM_x000a_AP" dataDxfId="568"/>
    <tableColumn id="6" xr3:uid="{55989355-80F0-4D10-B446-A141CDAC31FE}" name="WAYNE F._x000a_MEYER _x000a_LIB" dataDxfId="567"/>
    <tableColumn id="7" xr3:uid="{C9A3E9F5-EFFC-4C09-997F-65E2CF6B680E}" name="VALID" dataDxfId="566"/>
    <tableColumn id="8" xr3:uid="{0979773B-5DA0-4843-8907-D3926797FDFE}" name="S" dataDxfId="565"/>
    <tableColumn id="9" xr3:uid="{A256F694-79FA-4F44-BDCA-BEF1C3385088}" name="D" dataDxfId="564"/>
    <tableColumn id="10" xr3:uid="{AD325FE3-D194-4009-B26A-0F4B8CBDFE70}" name="R" dataDxfId="563"/>
    <tableColumn id="11" xr3:uid="{55FB05C2-7599-49F4-8299-C2A7994F2531}" name="VOTER_x000a_TURNOUT" dataDxfId="562" dataCellStyle="Percent"/>
  </tableColumns>
  <tableStyleInfo name="Table Style 1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26B3D134-321B-4B61-B534-6117CDD6E751}" name="Table157" displayName="Table157" ref="A1:N83" totalsRowShown="0" headerRowDxfId="560" dataDxfId="559" headerRowBorderDxfId="557" tableBorderDxfId="558">
  <autoFilter ref="A1:N83" xr:uid="{9151A0A2-38C2-4734-A434-EA22A24CAD1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2FBCA78C-52CD-412C-A831-F7DC148BD85B}" name="POLL NUMBER / NAME" dataDxfId="556"/>
    <tableColumn id="2" xr3:uid="{9EA5ACCF-1AD3-40B6-B8C6-D06EAECB479E}" name="NAMES_x000a_ON LIST" dataDxfId="555"/>
    <tableColumn id="3" xr3:uid="{2534287E-4709-4064-A084-C23DA1E2DB84}" name="LEELA_x000a_SHARON_x000a_AHEER_x000a_UCP" dataDxfId="554"/>
    <tableColumn id="4" xr3:uid="{CAE9B3EE-6A69-47CB-97E6-9549842A0A20}" name="JASON_x000a_AVRAMENKO_x000a_AP" dataDxfId="553"/>
    <tableColumn id="5" xr3:uid="{9DD56709-1F95-499D-9DEB-0A6CCFEC0B44}" name="DEREK_x000a_FILDEBRANDT_x000a_FCP" dataDxfId="552"/>
    <tableColumn id="6" xr3:uid="{101092B4-AD46-46D0-A515-7094F84CCF91}" name="SHARON L._x000a_HOWE _x000a_LIB" dataDxfId="551"/>
    <tableColumn id="7" xr3:uid="{FE31D1D4-10B0-42DC-AC6B-67AFD420CD72}" name="MELISSA LANGMAID_x000a_NDP" dataDxfId="550"/>
    <tableColumn id="8" xr3:uid="{2460E55E-8025-4304-BF7F-1027DA928E9F}" name="TERRY_x000a_NICHOLLS_x000a_IND" dataDxfId="549"/>
    <tableColumn id="9" xr3:uid="{F4F56E6D-FF94-42FE-973F-38EEE7B0A02C}" name="ROGER_x000a_DEAN_x000a_WALKER_x000a_AIP" dataDxfId="548"/>
    <tableColumn id="10" xr3:uid="{E3DDE86B-2AD4-44A2-B3E0-A0E31257AF29}" name="VALID" dataDxfId="547"/>
    <tableColumn id="11" xr3:uid="{8C81377C-A24D-48D7-8FF5-48300F9A02F0}" name="S" dataDxfId="546"/>
    <tableColumn id="12" xr3:uid="{2454BDEB-90BE-4C8C-B174-F6EDFA18E583}" name="D" dataDxfId="545"/>
    <tableColumn id="13" xr3:uid="{CDD89456-EE8E-4AF2-93A9-D558BA86720A}" name="R" dataDxfId="544"/>
    <tableColumn id="14" xr3:uid="{E11DF602-F037-41D8-A773-3569CE49C4E8}" name="VOTER_x000a_TURNOUT" dataDxfId="543" dataCellStyle="Percent"/>
  </tableColumns>
  <tableStyleInfo name="Table Style 1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03277AC6-A20F-4CDF-AC6D-13F39FA85B1C}" name="Table158" displayName="Table158" ref="A1:L98" totalsRowShown="0" headerRowDxfId="541" dataDxfId="540" headerRowBorderDxfId="538" tableBorderDxfId="539">
  <autoFilter ref="A1:L98" xr:uid="{43C62170-388F-4909-84D3-B6077C08A7D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xr3:uid="{2A57E642-02D8-45B0-89C3-9F5956D02C76}" name="POLL NUMBER / NAME" dataDxfId="537"/>
    <tableColumn id="2" xr3:uid="{9BCAFDF4-8D57-44B1-A8BF-A74A317E2474}" name="NAMES_x000a_ON LIST" dataDxfId="536"/>
    <tableColumn id="3" xr3:uid="{97903B50-24DB-460A-90C7-4A432C1E8005}" name="DREW_x000a_BARNES_x000a_UCP" dataDxfId="535"/>
    <tableColumn id="4" xr3:uid="{3EE8F38F-D18B-4ED6-9E58-9E56F8048437}" name="TERRY_x000a_BLACQUIER_x000a_AAP" dataDxfId="534"/>
    <tableColumn id="5" xr3:uid="{3EE38BE0-B993-4204-B405-A90C9462A204}" name="ANWAR_x000a_KAMARAN_x000a_LIB" dataDxfId="533"/>
    <tableColumn id="6" xr3:uid="{7D38A699-AE3D-4721-BCF3-0877A22A6D65}" name="PETER_x000a_MUELLER_x000a_NDP" dataDxfId="532"/>
    <tableColumn id="7" xr3:uid="{5EB8157C-5E17-47F0-88A4-977C9FB610C1}" name="COLETTE_x000a_SMITHERS_x000a_AP" dataDxfId="531"/>
    <tableColumn id="8" xr3:uid="{1554A36E-A84E-4836-BE59-664B1C1DFC2A}" name="VALID" dataDxfId="530"/>
    <tableColumn id="9" xr3:uid="{89A6B06C-ACBD-4595-8D95-D42F123AB3FE}" name="S" dataDxfId="529"/>
    <tableColumn id="10" xr3:uid="{75FA5973-CC0B-4919-BCAF-868416795B59}" name="D" dataDxfId="528"/>
    <tableColumn id="11" xr3:uid="{D82414A4-A39D-40F6-B973-D6C6730F1AF9}" name="R" dataDxfId="527"/>
    <tableColumn id="12" xr3:uid="{69A860C2-8409-49D0-85EB-F3B65FE87F06}" name="VOTER_x000a_TURNOUT" dataDxfId="526" dataCellStyle="Percent"/>
  </tableColumns>
  <tableStyleInfo name="Table Style 1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37309D1D-CFAB-4D50-9E99-27323FA17603}" name="Table159" displayName="Table159" ref="A1:O102" totalsRowShown="0" headerRowDxfId="524" dataDxfId="523" headerRowBorderDxfId="521" tableBorderDxfId="522">
  <autoFilter ref="A1:O102" xr:uid="{E86BB618-C6B1-401F-A17D-3D7D3AC45B0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tableColumns count="15">
    <tableColumn id="1" xr3:uid="{038BDAC6-2B7F-4D26-96E6-BD4D92B5586A}" name="POLL NUMBER / NAME" dataDxfId="520"/>
    <tableColumn id="2" xr3:uid="{BF9F2079-E96D-4417-8869-15C8563C3682}" name="NAMES_x000a_ON LIST" dataDxfId="519"/>
    <tableColumn id="3" xr3:uid="{49DE7CCD-D590-4E8F-BB2F-F8BDCFDF1B13}" name="RONALD_x000a_BROCHU_x000a_LIB" dataDxfId="518"/>
    <tableColumn id="4" xr3:uid="{7B414983-239B-41F7-B8D2-3F573930CCE0}" name="STEVE_x000a_GOODMAN_x000a_FCP" dataDxfId="517"/>
    <tableColumn id="5" xr3:uid="{EFDC210A-671F-4F43-B768-130163B3DFF7}" name="MARK_x000a_GREGOR_x000a_AAP" dataDxfId="516"/>
    <tableColumn id="6" xr3:uid="{7D6E3CD7-902D-4A9E-AA7E-2A6DA7DF2AB3}" name="LES MARKS_x000a_AIP" dataDxfId="515"/>
    <tableColumn id="7" xr3:uid="{083F3101-D6FD-4FF4-BCE0-3FE670814B31}" name="CAROL_x000a_NORDLUND_x000a_KINSEY_x000a_IND" dataDxfId="514"/>
    <tableColumn id="8" xr3:uid="{A8723F7D-BC91-4E4D-B7E9-48DD7F0A6AB2}" name="KIERAN_x000a_QUIRKE_x000a_NDP" dataDxfId="513"/>
    <tableColumn id="9" xr3:uid="{7FF353FE-2FF9-4707-A537-6CC5687CB867}" name="MARK_x000a_SMITH_x000a_UCP" dataDxfId="512"/>
    <tableColumn id="10" xr3:uid="{C050BCE1-6433-4B32-9665-2210C365C98D}" name="GAIL_x000a_UPTON_x000a_AP" dataDxfId="511"/>
    <tableColumn id="11" xr3:uid="{3FD106EB-0F4E-4DFB-8874-D141405A09B8}" name="VALID" dataDxfId="510"/>
    <tableColumn id="12" xr3:uid="{B0F6A1D1-1EDB-4A87-A434-172E14B92D2B}" name="S" dataDxfId="509"/>
    <tableColumn id="13" xr3:uid="{9AF26FBE-8D28-4965-AC4C-0B81947A5455}" name="D" dataDxfId="508"/>
    <tableColumn id="14" xr3:uid="{5378A18D-F61F-4DBF-9AE0-68A5FC7AD641}" name="R" dataDxfId="507"/>
    <tableColumn id="15" xr3:uid="{01EA9BA8-CC77-43C6-B8A8-C76A4DBAD3F7}" name="VOTER_x000a_TURNOUT" dataDxfId="506" dataCellStyle="Percent"/>
  </tableColumns>
  <tableStyleInfo name="Table Style 1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3D939708-3629-4ECA-A51D-9D5DD2474ED6}" name="Table160" displayName="Table160" ref="A1:M103" totalsRowShown="0" headerRowDxfId="504" dataDxfId="503" headerRowBorderDxfId="501" tableBorderDxfId="502">
  <autoFilter ref="A1:M103" xr:uid="{041E7F65-5C5D-4B49-B7B9-F95279B02DA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xr3:uid="{CECD1643-B347-4595-82F9-A68BCEB7192B}" name="POLL NUMBER / NAME" dataDxfId="500"/>
    <tableColumn id="2" xr3:uid="{70CD2415-439B-4545-A124-A4B409A976B5}" name="NAMES_x000a_ON LIST" dataDxfId="499"/>
    <tableColumn id="3" xr3:uid="{3CA77B6E-8932-452B-A37C-036EFF1EC167}" name="HOLLY HEFFERNAN_x000a_NDP" dataDxfId="498"/>
    <tableColumn id="4" xr3:uid="{64991CC7-C37B-43CE-8273-5E8C70B66118}" name="GREG_x000a_HERZOG_x000a_AAP" dataDxfId="497"/>
    <tableColumn id="5" xr3:uid="{0D8506C1-1D2B-4B9F-90DD-4353FE2D203D}" name="NATE HORNER_x000a_UCP" dataDxfId="496"/>
    <tableColumn id="6" xr3:uid="{127F6BBB-210D-4BB4-8032-F9865ACEF889}" name="JASON_x000a_HUSHAGEN_x000a_AIP" dataDxfId="495"/>
    <tableColumn id="7" xr3:uid="{7EB6B946-B771-4006-838A-98F54DA6B379}" name="MARK_x000a_NIKOTA_x000a_AP" dataDxfId="494"/>
    <tableColumn id="8" xr3:uid="{6499757D-8243-4ACA-B309-EBAA2C876EAE}" name="RICK_x000a_STRANKMAN_x000a_IND" dataDxfId="493"/>
    <tableColumn id="9" xr3:uid="{2924F841-BAB7-42CF-AF04-8372387E9452}" name="VALID" dataDxfId="492"/>
    <tableColumn id="10" xr3:uid="{D0D1A7F2-5428-479C-822B-7442A6FEBF21}" name="S" dataDxfId="491"/>
    <tableColumn id="11" xr3:uid="{27F9B31F-0687-4B97-9EDD-66DF116663B4}" name="D" dataDxfId="490"/>
    <tableColumn id="12" xr3:uid="{24E97051-04B8-41D5-AABD-BDBA3177DCD3}" name="R" dataDxfId="489"/>
    <tableColumn id="13" xr3:uid="{A9C96882-D8F0-474B-91D5-0F3EC7A33557}" name="VOTER_x000a_TURNOUT" dataDxfId="488" dataCellStyle="Percent"/>
  </tableColumns>
  <tableStyleInfo name="Table Style 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0D9E25D-3CBC-4AB0-8991-487DCE9993B0}" name="Table17" displayName="Table17" ref="A1:L83" totalsRowShown="0" headerRowDxfId="1441" dataDxfId="1440" headerRowBorderDxfId="1438" tableBorderDxfId="1439">
  <autoFilter ref="A1:L83" xr:uid="{BCA084FE-3C95-4843-85AD-25417AB07BF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xr3:uid="{AD2F1408-796F-4245-9DA9-494637FF50C7}" name="POLL NUMBER / NAME" dataDxfId="1437"/>
    <tableColumn id="2" xr3:uid="{03F562A7-F5E7-4DCD-AFD9-C7854B3FCB0E}" name="NAMES_x000a_ON LIST" dataDxfId="1436"/>
    <tableColumn id="3" xr3:uid="{60B19834-F1FE-448B-8F25-B4DC0CCA2728}" name="JOSHUA_x000a_CODD_x000a_LIB" dataDxfId="1435"/>
    <tableColumn id="4" xr3:uid="{93FDA48C-07F3-4F63-9A03-9AC3F40068BF}" name="LUCAS C._x000a_HERNANDEZ_x000a_PAPA" dataDxfId="1434"/>
    <tableColumn id="5" xr3:uid="{BB05DF25-6435-46A5-8419-A75A7C34D92E}" name="LINDSAY_x000a_LUHNAU_x000a_AP" dataDxfId="1433"/>
    <tableColumn id="6" xr3:uid="{29E31F6D-843B-4763-8BC1-614BCCBEC8C3}" name="BRIAN_x000a_MALKINSON_x000a_NDP" dataDxfId="1432"/>
    <tableColumn id="7" xr3:uid="{BF3088E2-262C-4674-8283-CE5281773D46}" name="NICHOLAS_x000a_MILLIKEN_x000a_UCP" dataDxfId="1431"/>
    <tableColumn id="8" xr3:uid="{0843B5A6-C83D-4B57-B87A-F58097853377}" name="VALID" dataDxfId="1430"/>
    <tableColumn id="9" xr3:uid="{B7CEF7EF-AE3E-422A-83A3-005433D20BFD}" name="S" dataDxfId="1429"/>
    <tableColumn id="10" xr3:uid="{2167187C-6A81-426A-BB79-EB708345FE40}" name="D" dataDxfId="1428"/>
    <tableColumn id="11" xr3:uid="{0AD05740-4FC6-459D-A939-B7A8FC9304F0}" name="R" dataDxfId="1427"/>
    <tableColumn id="12" xr3:uid="{FCEDCF71-36DB-4E9B-B879-F34AF1565BBA}" name="VOTER_x000a_TURNOUT" dataDxfId="1426" dataCellStyle="Percent">
      <calculatedColumnFormula>(K2+J2+H2)/B2</calculatedColumnFormula>
    </tableColumn>
  </tableColumns>
  <tableStyleInfo name="Table Style 1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68B09DB8-5D44-445B-A9A4-E191B7DBDA58}" name="Table161" displayName="Table161" ref="A1:L69" totalsRowShown="0" headerRowDxfId="486" dataDxfId="485" headerRowBorderDxfId="483" tableBorderDxfId="484">
  <autoFilter ref="A1:L69" xr:uid="{9845B950-AA2E-4475-9986-63EA5AC394D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xr3:uid="{D6C65BD3-3463-4BA0-8B63-D64F2406CFCC}" name="POLL NUMBER / NAME" dataDxfId="482"/>
    <tableColumn id="2" xr3:uid="{EB7E36CA-E25B-4FE8-955A-6BCFFEFAC98B}" name="NAMES_x000a_ON LIST" dataDxfId="481"/>
    <tableColumn id="3" xr3:uid="{75BDC172-3E37-43A7-AC21-BCA80065B0B8}" name="BRIAN_x000a_DEHEER_x000a_GPA" dataDxfId="480"/>
    <tableColumn id="4" xr3:uid="{763BC7E6-769E-4A3A-914A-2B843D11D9BF}" name="JEFF_x000a_FAFARD_x000a_AP" dataDxfId="479"/>
    <tableColumn id="5" xr3:uid="{016BC783-A75E-42F9-9E5F-A8CEFC34831B}" name="LAILA_x000a_GOODRIDGE_x000a_UCP" dataDxfId="478"/>
    <tableColumn id="6" xr3:uid="{43582AFA-10A7-41F7-A7EC-E04033E85A7A}" name="MARK_x000a_GRINDER_x000a_AIP" dataDxfId="477"/>
    <tableColumn id="7" xr3:uid="{3BB4C420-E34C-4F0B-8836-718ED13BCA88}" name="JANE_x000a_STROUD_x000a_NDP" dataDxfId="476"/>
    <tableColumn id="8" xr3:uid="{7C1F2614-4965-481C-AB3B-FD5765CB978E}" name="VALID" dataDxfId="475"/>
    <tableColumn id="9" xr3:uid="{BC388F25-8F6F-4B88-B32F-90ACB46F416D}" name="S" dataDxfId="474"/>
    <tableColumn id="10" xr3:uid="{C5968DEE-B875-46FA-B960-9D8973EA8887}" name="D" dataDxfId="473"/>
    <tableColumn id="11" xr3:uid="{CAC600FF-4145-49A7-BDA0-5D3EB41F3454}" name="R" dataDxfId="472"/>
    <tableColumn id="12" xr3:uid="{04835A99-CD75-48BF-A1AF-E5A7FB51ADE0}" name="VOTER_x000a_TURNOUT" dataDxfId="471" dataCellStyle="Percent"/>
  </tableColumns>
  <tableStyleInfo name="Table Style 1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7C20C35E-26BE-4B1F-B49E-5F5D747BFB3E}" name="Table162" displayName="Table162" ref="A1:K46" totalsRowShown="0" headerRowDxfId="469" dataDxfId="468" headerRowBorderDxfId="466" tableBorderDxfId="467">
  <autoFilter ref="A1:K46" xr:uid="{2CDFCD2F-5AB1-4E6F-9204-4606838F5A4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4EB51B63-D370-443C-9837-071F76DAA11A}" name="POLL NUMBER / NAME" dataDxfId="465"/>
    <tableColumn id="2" xr3:uid="{23BD5092-4B74-4D30-91A9-7670AE0D620C}" name="NAMES_x000a_ON LIST" dataDxfId="464"/>
    <tableColumn id="3" xr3:uid="{B1E1E5D8-3F79-422F-AC91-7F5465774AAD}" name="STEPHEN_x000a_DROVER_x000a_NDP" dataDxfId="463"/>
    <tableColumn id="4" xr3:uid="{B661FB9A-BB92-4197-83D0-497FE3D3015C}" name="MARCUS_x000a_ERLANDSON_x000a_AP" dataDxfId="462"/>
    <tableColumn id="5" xr3:uid="{94B02AE9-E0C9-48C0-A2D3-CA020F038890}" name="MICHAEL KELLER_x000a_AIP" dataDxfId="461"/>
    <tableColumn id="6" xr3:uid="{81E994B9-F87D-40C0-A591-962A04B29DEE}" name="TANY_x000a_YAO_x000a_UCP" dataDxfId="460"/>
    <tableColumn id="7" xr3:uid="{52CFE71E-F3A4-4674-91FA-D9772EF716E9}" name="VALID" dataDxfId="459"/>
    <tableColumn id="8" xr3:uid="{E55ABE0E-2F72-4858-83C7-5A2F54A91D5C}" name="S" dataDxfId="458"/>
    <tableColumn id="9" xr3:uid="{DE2A8B82-B49E-45B1-995C-C6D23DEF68C1}" name="D" dataDxfId="457"/>
    <tableColumn id="10" xr3:uid="{AB63E885-CC62-4C8D-950C-7151FD459428}" name="R" dataDxfId="456"/>
    <tableColumn id="11" xr3:uid="{A0811FED-C496-46C6-AC3D-00A9A7FC190D}" name="VOTER_x000a_TURNOUT" dataDxfId="455" dataCellStyle="Percent"/>
  </tableColumns>
  <tableStyleInfo name="Table Style 1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937AB03A-EAA3-45E0-B152-8F6835284935}" name="Table163" displayName="Table163" ref="A1:N97" totalsRowShown="0" dataDxfId="453" tableBorderDxfId="452">
  <autoFilter ref="A1:N97" xr:uid="{CAA099F0-090B-4B15-8B4A-D5678C20E19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1558CFBC-CA62-49B9-AB5D-0220F862AA5F}" name="POLL NUMBER / NAME" dataDxfId="451"/>
    <tableColumn id="4" xr3:uid="{1AFCA708-B17B-40ED-8D2E-CB3FCA9C2755}" name="NAMES_x000a_ON LIST" dataDxfId="450"/>
    <tableColumn id="5" xr3:uid="{043A8B97-6664-4EDA-B8C3-9AFE42A2BB53}" name="JACKIE_x000a_ARMSTRONG_x000a_HOMENIUK_x000a_UCP" dataDxfId="449"/>
    <tableColumn id="6" xr3:uid="{AE4FBB50-CD10-4E23-8AC8-EF27E7B627E8}" name="SHANE_x000a_LADOUCEUR_x000a_AIP" dataDxfId="448"/>
    <tableColumn id="7" xr3:uid="{A5A3DC99-7131-48A4-B201-00F4FDA1124C}" name="JESSICA_x000a_LITTLEWOOD_x000a_NDP" dataDxfId="447"/>
    <tableColumn id="8" xr3:uid="{F93A3E97-54C4-4318-B6CA-1D14A0CEF913}" name="RONALD_x000a_MALOWANY_x000a_AAP" dataDxfId="446"/>
    <tableColumn id="9" xr3:uid="{681A91B4-C3E0-4D18-819D-41B89EB542F1}" name="MARVIN_x000a_OLSEN_x000a_AP" dataDxfId="445"/>
    <tableColumn id="10" xr3:uid="{D612114C-8E82-4A8A-A225-1BF1A014D9B5}" name="MALCOLM_x000a_STINSON_x000a_FCP" dataDxfId="444"/>
    <tableColumn id="11" xr3:uid="{75F4228C-4C92-4479-89FB-2A110C91A898}" name="REBECCA_x000a_TROTTER_x000a_GPA" dataDxfId="443"/>
    <tableColumn id="12" xr3:uid="{A764C88B-A2BB-46DD-A2D8-785095BEDCAC}" name="VALID" dataDxfId="442"/>
    <tableColumn id="13" xr3:uid="{F973DD83-8EED-47DD-AA22-FA7505C2150B}" name="S" dataDxfId="441"/>
    <tableColumn id="14" xr3:uid="{101BD43A-664E-4CA0-BBE8-2FCBE5A2463B}" name="D" dataDxfId="440"/>
    <tableColumn id="15" xr3:uid="{D93860E4-1BA5-4908-9459-56BC4B0CDEBD}" name="R" dataDxfId="439"/>
    <tableColumn id="16" xr3:uid="{D098E542-AF93-4B65-8D6C-540195338775}" name="VOTER_x000a_TURNOUT" dataDxfId="438" dataCellStyle="Percent"/>
  </tableColumns>
  <tableStyleInfo name="Table Style 1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41CF9A24-D6C5-441B-8208-5168EEDFBB98}" name="Table164" displayName="Table164" ref="A1:M90" totalsRowShown="0" headerRowDxfId="436" dataDxfId="435" headerRowBorderDxfId="433" tableBorderDxfId="434">
  <autoFilter ref="A1:M90" xr:uid="{9B718338-D087-4419-A7FE-9A523116FE0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xr3:uid="{95CC03B3-42BF-48C1-8881-346207C8DE2E}" name="POLL NUMBER / NAME" dataDxfId="432"/>
    <tableColumn id="2" xr3:uid="{B924656D-E33E-4B9F-AFC3-106568D2A369}" name="NAMES_x000a_ON LIST" dataDxfId="431"/>
    <tableColumn id="3" xr3:uid="{F01C8272-38D5-4E46-8AAA-B8934FBB8C8E}" name="TRACY_x000a_ALLARD_x000a_UCP" dataDxfId="430"/>
    <tableColumn id="4" xr3:uid="{9EA9B078-E21E-4843-8528-FD40B5DAA3E7}" name="GRANT_x000a_BERG_x000a_AP" dataDxfId="429"/>
    <tableColumn id="5" xr3:uid="{4AD8F20F-4EB9-4D85-B78E-7C8544E42CD5}" name="BERNARD_x000a_HANCOCK_x000a_FCP" dataDxfId="428"/>
    <tableColumn id="6" xr3:uid="{794FDB98-B631-4ED7-BFF9-8EE707C1AE90}" name="RONY_x000a_RAJPUT_x000a_IND" dataDxfId="427"/>
    <tableColumn id="7" xr3:uid="{29E3AE3A-7FDC-4A88-B254-671480B9E688}" name="RAY_x000a_ROBERTSON_x000a_AIP" dataDxfId="426"/>
    <tableColumn id="8" xr3:uid="{A104877B-909E-4D33-8C68-030868C7A3FF}" name="TODD_x000a_RUSSELL_x000a_NDP" dataDxfId="425"/>
    <tableColumn id="9" xr3:uid="{94A83293-1100-47AE-8034-ADD95FA78CCE}" name="VALID" dataDxfId="424"/>
    <tableColumn id="10" xr3:uid="{BAFAB948-F94E-4C6F-819D-7A0CEEEAD4D7}" name="S" dataDxfId="423"/>
    <tableColumn id="11" xr3:uid="{CEB22327-0A9D-4E8A-BF4B-44CD5434D681}" name="D" dataDxfId="422"/>
    <tableColumn id="12" xr3:uid="{7E1E5D00-2309-4E9F-B477-E69348698D63}" name="R" dataDxfId="421"/>
    <tableColumn id="13" xr3:uid="{2D7EAEAA-1DB8-4785-B42C-286352E0A358}" name="VOTER_x000a_TURNOUT" dataDxfId="420" dataCellStyle="Percent"/>
  </tableColumns>
  <tableStyleInfo name="Table Style 1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F10F618A-5F7D-4F99-88AA-8C838D690AF1}" name="Table165" displayName="Table165" ref="A1:K94" totalsRowShown="0" headerRowDxfId="418" dataDxfId="417" headerRowBorderDxfId="415" tableBorderDxfId="416">
  <autoFilter ref="A1:K94" xr:uid="{1D200F90-E011-4BA4-A400-ADDDA49D030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11508641-1E39-408D-87DB-70194AC6E612}" name="POLL NUMBER / NAME" dataDxfId="414"/>
    <tableColumn id="2" xr3:uid="{2B4307CB-FB90-49C7-A88E-3A2AE47C433F}" name="NAMES_x000a_ON LIST" dataDxfId="413"/>
    <tableColumn id="3" xr3:uid="{F5FEC955-A8F4-4959-9E01-0402DE4AA1F7}" name="TERRY_x000a_DUECK_x000a_IND" dataDxfId="412"/>
    <tableColumn id="4" xr3:uid="{348723D1-1DAE-4EB4-866A-E81A8C27A0B3}" name="SHANNON_x000a_DUNFIELD_x000a_NDP" dataDxfId="411"/>
    <tableColumn id="5" xr3:uid="{3FF488DA-2FE1-4BE8-89EE-47FEDBDB2BEC}" name="JASON_x000a_JONES_x000a_AP" dataDxfId="410"/>
    <tableColumn id="6" xr3:uid="{55BAE771-2DF5-4DF3-BF00-B3A0D2352685}" name="TRAVIS_x000a_TOEWS_x000a_UCP" dataDxfId="409"/>
    <tableColumn id="7" xr3:uid="{82A45E72-7EE8-4A10-87BF-2B08DF2E7A1C}" name="VALID" dataDxfId="408"/>
    <tableColumn id="8" xr3:uid="{7592750E-1680-45A4-981F-DC0BB8A55F55}" name="S" dataDxfId="407"/>
    <tableColumn id="9" xr3:uid="{46923B97-3FB2-4C2E-B363-0CDA4209813C}" name="D" dataDxfId="406"/>
    <tableColumn id="10" xr3:uid="{6DFC8259-1A3A-4C1C-9803-FD7DC8C8D78B}" name="R" dataDxfId="405"/>
    <tableColumn id="11" xr3:uid="{8F227755-03B9-4376-843A-92BA318ABFA1}" name="VOTER_x000a_TURNOUT" dataDxfId="404" dataCellStyle="Percent"/>
  </tableColumns>
  <tableStyleInfo name="Table Style 1" showFirstColumn="1" showLastColumn="0" showRowStripes="1" showColumnStripes="0"/>
</table>
</file>

<file path=xl/tables/table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ACA13C75-A06C-4F0E-87AD-2FB77187C314}" name="Table166" displayName="Table166" ref="A1:K79" totalsRowShown="0" headerRowDxfId="402" dataDxfId="401" headerRowBorderDxfId="399" tableBorderDxfId="400">
  <autoFilter ref="A1:K79" xr:uid="{38E0013F-D315-4098-9F59-0249D76FF75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407B594F-5F62-4087-8F79-07678C3D94D7}" name="POLL NUMBER / NAME" dataDxfId="398"/>
    <tableColumn id="2" xr3:uid="{696ECC16-ADEF-46CB-9B7C-99774EE31ACE}" name="NAMES_x000a_ON LIST" dataDxfId="397"/>
    <tableColumn id="3" xr3:uid="{3EE6B3A7-613F-49A6-AB49-920CE40233C8}" name="DAN_x000a_IRVING_x000a_AIP" dataDxfId="396"/>
    <tableColumn id="4" xr3:uid="{0B7B171F-26F1-4719-A29A-D579248E0D02}" name="RON_x000a_KERR_x000a_AP" dataDxfId="395"/>
    <tableColumn id="5" xr3:uid="{48BF4A6E-71C0-4A29-B563-19D03A95749D}" name="ERIK_x000a_OVERLAND_x000a_NDP" dataDxfId="394"/>
    <tableColumn id="6" xr3:uid="{74B6A14B-C6BF-47F2-8AF1-F795676DEFFD}" name="R.J._x000a_SIGURDSON_x000a_UCP" dataDxfId="393"/>
    <tableColumn id="7" xr3:uid="{57E4A32E-3C84-4471-9034-E6B9696144C4}" name="VALID" dataDxfId="392"/>
    <tableColumn id="8" xr3:uid="{2B2A385E-4AA5-4171-9AEB-1B5C1ADC0130}" name="S" dataDxfId="391"/>
    <tableColumn id="9" xr3:uid="{003FCA64-8346-4363-BAF0-97CA125BA47D}" name="D" dataDxfId="390"/>
    <tableColumn id="10" xr3:uid="{84CD504A-59B5-4A04-A282-B503C6946143}" name="R" dataDxfId="389"/>
    <tableColumn id="11" xr3:uid="{EEB816EA-239F-4E3E-873C-B104592DAAB4}" name="VOTER_x000a_TURNOUT" dataDxfId="388" dataCellStyle="Percent"/>
  </tableColumns>
  <tableStyleInfo name="Table Style 1" showFirstColumn="0" showLastColumn="0" showRowStripes="1" showColumnStripes="0"/>
</table>
</file>

<file path=xl/tables/table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FDEF6F3A-7706-4B29-AA81-C8D4167E8041}" name="Table167" displayName="Table167" ref="A1:N87" totalsRowShown="0" headerRowDxfId="386" dataDxfId="385" headerRowBorderDxfId="383" tableBorderDxfId="384">
  <autoFilter ref="A1:N87" xr:uid="{566DADCB-92A6-4A87-A44C-E1701F7CC5A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D49828A6-DC93-417B-A3C9-D43E1B38E331}" name="POLL NUMBER / NAME" dataDxfId="382"/>
    <tableColumn id="2" xr3:uid="{A9CA48A7-C1BF-4B71-8C35-650265897248}" name="NAMES_x000a_ON LIST" dataDxfId="381"/>
    <tableColumn id="3" xr3:uid="{BC7565FB-DD4E-49CE-8652-17E214C19F2B}" name="DEVIN_x000a_DREESHEN_x000a_UCP" dataDxfId="380"/>
    <tableColumn id="4" xr3:uid="{93BF7CFC-0CCA-4C82-B6BC-8F134766B784}" name="DANIELLE_x000a_KLOOSTER_x000a_AP" dataDxfId="379"/>
    <tableColumn id="5" xr3:uid="{FBA9CC9F-245B-4A3E-AA3E-A6936CA708AB}" name="CHAD_x000a_MILLER_x000a_FCP" dataDxfId="378"/>
    <tableColumn id="6" xr3:uid="{901CD3A6-B43D-4B71-A64D-CF86DC3D3A9A}" name="ROBYN_x000a_O'BRIEN_x000a_NDP" dataDxfId="377"/>
    <tableColumn id="7" xr3:uid="{7C4A9029-A591-4B7E-904D-BCA55495C960}" name="LAUREN_x000a_THORSTEINSON_x000a_REF" dataDxfId="376"/>
    <tableColumn id="8" xr3:uid="{94AF0FE8-2F8B-439C-BE12-32AF95EE8A65}" name="BRIAN_x000a_ VANDERKLEY_x000a_AAP" dataDxfId="375"/>
    <tableColumn id="9" xr3:uid="{A7DC5D0C-08A7-4326-854F-91714F04927D}" name="ED_x000a_WYCHOPEN_x000a_IND" dataDxfId="374"/>
    <tableColumn id="10" xr3:uid="{DA869758-8F86-491F-9218-39455968A3A7}" name="VALID" dataDxfId="373"/>
    <tableColumn id="11" xr3:uid="{5A2CFF18-B8FE-43D0-9F7A-D99232749B63}" name="S" dataDxfId="372"/>
    <tableColumn id="12" xr3:uid="{47D777B9-5EE4-49B5-8D34-BF87CFF3DD95}" name="D" dataDxfId="371"/>
    <tableColumn id="13" xr3:uid="{DE0B4E0B-88D3-43CE-8C20-A06825AFC916}" name="R" dataDxfId="370"/>
    <tableColumn id="14" xr3:uid="{9B6A1FCB-253F-48C0-97C1-C5EC817BAADD}" name="VOTER_x000a_TURNOUT" dataDxfId="369" dataCellStyle="Percent"/>
  </tableColumns>
  <tableStyleInfo name="Table Style 1" showFirstColumn="0" showLastColumn="0" showRowStripes="1" showColumnStripes="0"/>
</table>
</file>

<file path=xl/tables/table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4E1540AF-0B4C-4B1F-849D-04AA6FAA64A3}" name="Table168" displayName="Table168" ref="A1:L81" totalsRowShown="0" headerRowDxfId="367" dataDxfId="366" tableBorderDxfId="365">
  <autoFilter ref="A1:L81" xr:uid="{79816BFB-B197-48F5-85F2-5BEC11F4D2D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xr3:uid="{A32B2FD5-27F1-4811-A722-65CBE01DC3AC}" name="POLL NUMBER / NAME" dataDxfId="364"/>
    <tableColumn id="4" xr3:uid="{13239003-C5F1-4FF2-8D79-12FEBBDDCD32}" name="NAMES_x000a_ON LIST" dataDxfId="363"/>
    <tableColumn id="5" xr3:uid="{49B179AB-314A-4075-9B4C-741C70F7F001}" name="ONEIL_x000a_CARLIER_x000a_NDP" dataDxfId="362"/>
    <tableColumn id="6" xr3:uid="{A99575E3-7905-4890-B4FB-10BBBCC33322}" name="SHANE_x000a_GETSON_x000a_UCP" dataDxfId="361"/>
    <tableColumn id="7" xr3:uid="{03BC453B-56F1-4550-B7FC-A9F24B0A65AD}" name="DARIEN_x000a_MASSE_x000a_AAP" dataDxfId="360"/>
    <tableColumn id="8" xr3:uid="{8DBD8DFC-F1DE-45B3-858F-0C1BCE942FF1}" name="DONALD_x000a_WALTER_x000a_MCCARGAR_x000a_AP" dataDxfId="359"/>
    <tableColumn id="9" xr3:uid="{6939BBA4-BC32-48D2-8DA9-62526ED92B7C}" name="GORDON W._x000a_MCMILLAN_x000a_AIP" dataDxfId="358"/>
    <tableColumn id="10" xr3:uid="{E9F6E4DB-A4EE-4969-9152-683EBFDF0FE9}" name="VALID" dataDxfId="357"/>
    <tableColumn id="11" xr3:uid="{1749B680-9E07-4248-9332-C3CA422F52EF}" name="S" dataDxfId="356"/>
    <tableColumn id="12" xr3:uid="{E75637C2-2C1E-4B40-8566-7BBD23A4AA2D}" name="D" dataDxfId="355"/>
    <tableColumn id="13" xr3:uid="{33F5D04D-D3BE-4906-AB4F-D165AE32CB3B}" name="R" dataDxfId="354"/>
    <tableColumn id="14" xr3:uid="{8750D3E1-1A37-40E9-A24A-1143758EFE9E}" name="VOTER_x000a_TURNOUT" dataDxfId="353" dataCellStyle="Percent"/>
  </tableColumns>
  <tableStyleInfo name="Table Style 1" showFirstColumn="0" showLastColumn="0" showRowStripes="1" showColumnStripes="0"/>
</table>
</file>

<file path=xl/tables/table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3BC2FD27-6481-4DDF-8FCD-597EC853E8EC}" name="Table169" displayName="Table169" ref="A1:M84" totalsRowShown="0" headerRowDxfId="351" dataDxfId="350" headerRowBorderDxfId="348" tableBorderDxfId="349">
  <autoFilter ref="A1:M84" xr:uid="{3B2D017F-1365-466F-82A2-C04B216E28B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xr3:uid="{048F520E-D4EB-47A0-ADE9-028BF71A4C65}" name="POLL NUMBER / NAME" dataDxfId="347"/>
    <tableColumn id="2" xr3:uid="{62717A35-9A66-4943-B335-5D3710E558C5}" name="NAMES_x000a_ON LIST" dataDxfId="346"/>
    <tableColumn id="3" xr3:uid="{C8B985E6-494C-4A7B-824B-83D81288DE5C}" name="MYLES_x000a_CHYKERDA_x000a_AP" dataDxfId="345"/>
    <tableColumn id="4" xr3:uid="{38DD71F3-D669-401D-8D17-49BEE9BA3A96}" name="DOUG_x000a_HART_x000a_NDP" dataDxfId="344"/>
    <tableColumn id="5" xr3:uid="{8D6EA999-B8D6-4EF4-AA42-50A0993D9E76}" name="RON_x000a_ORR_x000a_UCP" dataDxfId="343"/>
    <tableColumn id="6" xr3:uid="{169E936D-0D88-46CC-AEC9-38AA33CB9B4A}" name="KEITH_x000a_PARRILL_x000a_FCP" dataDxfId="342"/>
    <tableColumn id="7" xr3:uid="{B322AE19-6B98-4256-A297-FE1B1E3CBE83}" name="TESSA_x000a_SZWAGIERCZAK_x000a_AIP" dataDxfId="341"/>
    <tableColumn id="8" xr3:uid="{6868B243-49DC-443B-991C-F716564F32A3}" name="SHAWN_x000a_TYLKE_x000a_AAP" dataDxfId="340"/>
    <tableColumn id="9" xr3:uid="{2388F202-2DA0-42E5-B6E3-FF346675E4AF}" name="VALID" dataDxfId="339"/>
    <tableColumn id="10" xr3:uid="{A650CB9C-3C54-4E7C-B633-760A6AB31D25}" name="S" dataDxfId="338"/>
    <tableColumn id="11" xr3:uid="{DC8C6279-D680-4B8C-B2F8-7CF81DA2C3C6}" name="D" dataDxfId="337"/>
    <tableColumn id="12" xr3:uid="{E9F3A93A-7706-4A6D-AD89-182B680972F5}" name="R" dataDxfId="336"/>
    <tableColumn id="13" xr3:uid="{6DB63994-1935-409A-9C93-E4F272D6F926}" name="VOTER_x000a_TURNOUT" dataDxfId="335" dataCellStyle="Percent"/>
  </tableColumns>
  <tableStyleInfo name="Table Style 1" showFirstColumn="0" showLastColumn="0" showRowStripes="1" showColumnStripes="0"/>
</table>
</file>

<file path=xl/tables/table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ED618E01-6EC0-47B4-8A87-572A882AB0DC}" name="Table170" displayName="Table170" ref="A1:P75" totalsRowShown="0" headerRowDxfId="333" dataDxfId="332" tableBorderDxfId="331">
  <tableColumns count="16">
    <tableColumn id="1" xr3:uid="{DA15A22D-8257-40BE-A8EA-879363ECFA00}" name="POLL NUMBER / NAME" dataDxfId="330"/>
    <tableColumn id="4" xr3:uid="{E945458B-A590-4725-9901-2755CF540753}" name="NAMES_x000a_ON LIST" dataDxfId="329"/>
    <tableColumn id="5" xr3:uid="{A8A28689-F265-4521-B97D-A5D8C3D44008}" name="SHAYE_x000a_ANDERSON_x000a_NDP" dataDxfId="328"/>
    <tableColumn id="6" xr3:uid="{AB14119C-2531-424F-B83B-F38B5920900B}" name="ROBB_x000a_CONNELLY_x000a_AP" dataDxfId="327"/>
    <tableColumn id="7" xr3:uid="{847F3D02-E659-4B95-8ED9-9A487F7E2B35}" name="KEVIN_x000a_DUNN_x000a_AIP" dataDxfId="326"/>
    <tableColumn id="8" xr3:uid="{EAE508BC-702D-49FC-99EE-041C215390BC}" name="CHRIS_x000a_FENSKE_x000a_LIB" dataDxfId="325"/>
    <tableColumn id="9" xr3:uid="{AE476DC4-CA9E-4DD1-8996-29233CBEC38D}" name="SHARON_x000a_MACLISE_x000a_IND" dataDxfId="324"/>
    <tableColumn id="10" xr3:uid="{190E40B4-5026-422F-9661-A5296294BD1D}" name="GIL_x000a_POITRAS_x000a_AAP" dataDxfId="323"/>
    <tableColumn id="11" xr3:uid="{5AC4FAC7-A13A-4EC8-BEDA-5BEA877735B2}" name="JENN_x000a_ROACH_x000a_GPA" dataDxfId="322"/>
    <tableColumn id="12" xr3:uid="{55219633-EA50-4CCE-A7A0-31A65C72E3CE}" name="JEFF_x000a_ROUT_x000a_FCP" dataDxfId="321"/>
    <tableColumn id="13" xr3:uid="{B4A56DBA-1974-4505-83BD-A76AF3EF2630}" name="BRAD_x000a_RUTHERFORD_x000a_UCP" dataDxfId="320"/>
    <tableColumn id="14" xr3:uid="{1DA036DC-07D3-4763-AC0C-CD9B7D4E2030}" name="VALID" dataDxfId="319"/>
    <tableColumn id="15" xr3:uid="{B1C3B42F-F3DA-48FA-8B9C-8D3105D1DD81}" name="S" dataDxfId="318"/>
    <tableColumn id="16" xr3:uid="{23FBC04F-429A-437E-A336-0264F14FD2D0}" name="D" dataDxfId="317"/>
    <tableColumn id="17" xr3:uid="{253BD275-5843-475E-99F1-B8101D7C8801}" name="R" dataDxfId="316"/>
    <tableColumn id="18" xr3:uid="{4AA721F1-B827-404F-ACCF-351D69F0DBA6}" name="VOTER_x000a_TURNOUT" dataDxfId="315" dataCellStyle="Percent"/>
  </tableColumns>
  <tableStyleInfo name="Table Style 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F9834D2-F521-42EF-81E1-329D7DF30465}" name="Table18" displayName="Table18" ref="A1:M90" totalsRowShown="0" headerRowDxfId="1423" dataDxfId="1422" headerRowBorderDxfId="1420" tableBorderDxfId="1421">
  <autoFilter ref="A1:M90" xr:uid="{57F6462F-4DDC-495D-A422-EA31EAC8580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xr3:uid="{E8749231-8D15-488E-82D9-F190478E33DC}" name="POLL NUMBER / NAME" dataDxfId="1419"/>
    <tableColumn id="2" xr3:uid="{E769B4CB-9205-4DD0-AD69-C64EB68A2605}" name="NAMES_x000a_ON LIST" dataDxfId="1418"/>
    <tableColumn id="3" xr3:uid="{BA6096EF-5681-49E2-B93F-46E2BFD10D33}" name="CESAR_x000a_CALA_x000a_NDP" dataDxfId="1417"/>
    <tableColumn id="4" xr3:uid="{52DDC164-DFE4-45EA-81DB-7E31125E08BA}" name="WILLIAM_x000a_CARNEGIE_x000a_GPA" dataDxfId="1416"/>
    <tableColumn id="5" xr3:uid="{3B4954D8-2D71-4DF6-835C-93817AE0C2C7}" name="GAR_x000a_GAR_x000a_AP" dataDxfId="1415"/>
    <tableColumn id="6" xr3:uid="{4550E53D-5B0A-4B32-838D-CC56D28F37FB}" name="MICHELLE_x000a_ROBINSON_x000a_LIB" dataDxfId="1414"/>
    <tableColumn id="7" xr3:uid="{DD68E529-233C-458A-A9E7-3BCEFC0AA5CE}" name="PETER_x000a_SINGH_x000a_UCP" dataDxfId="1413"/>
    <tableColumn id="8" xr3:uid="{592B28A9-B87C-46E4-B292-FC8363B8C98F}" name="JONATHAN_x000a_TRAUTMAN_x000a_CP-A" dataDxfId="1412"/>
    <tableColumn id="9" xr3:uid="{B4D68784-0903-4A8D-9D6E-8D1D5E1D423F}" name="VALID" dataDxfId="1411"/>
    <tableColumn id="10" xr3:uid="{B88D1AF8-4737-460B-8EAA-167349CAB515}" name="S" dataDxfId="1410"/>
    <tableColumn id="11" xr3:uid="{3EAE9761-EB77-4C52-B988-D94532903DB8}" name="D" dataDxfId="1409"/>
    <tableColumn id="12" xr3:uid="{DDFD1858-0806-4AC4-B9D3-6360D495BCB0}" name="R" dataDxfId="1408"/>
    <tableColumn id="13" xr3:uid="{B50956A7-CE2E-4C59-AA8D-46C6101CBB83}" name="VOTER_x000a_TURNOUT" dataDxfId="1407" dataCellStyle="Percent"/>
  </tableColumns>
  <tableStyleInfo name="Table Style 1" showFirstColumn="0" showLastColumn="0" showRowStripes="1" showColumnStripes="0"/>
</table>
</file>

<file path=xl/tables/table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E2C6D8ED-9BAC-40BA-830F-2BCEEA39F3FD}" name="Table171" displayName="Table171" ref="A1:K62" totalsRowShown="0" headerRowDxfId="313" dataDxfId="312" headerRowBorderDxfId="310" tableBorderDxfId="311">
  <autoFilter ref="A1:K62" xr:uid="{988694AB-A974-4124-BE58-8670A2FB23C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6994362E-05E8-4BB4-8528-6118F2766353}" name="POLL NUMBER / NAME" dataDxfId="309"/>
    <tableColumn id="2" xr3:uid="{58DB9776-E2FE-4436-9CF9-4C0D095D7F6B}" name="NAMES_x000a_ON LIST" dataDxfId="308"/>
    <tableColumn id="3" xr3:uid="{9C11A99E-3F57-4B69-94B5-4CB84F21C4C1}" name="DANIELLE_x000a_LARIVEE_x000a_NDP" dataDxfId="307"/>
    <tableColumn id="4" xr3:uid="{7051BD00-07B8-4C77-96F2-F63E1A8379F6}" name="SUZETTE_x000a_POWDER_x000a_AIP" dataDxfId="306"/>
    <tableColumn id="5" xr3:uid="{202A90E2-CE5F-4D45-92BD-7EB710FF9895}" name="VINCENT_x000a_RAIN_x000a_AP" dataDxfId="305"/>
    <tableColumn id="6" xr3:uid="{63276B30-49D1-432C-9534-76C935684384}" name="PAT_x000a_REHN_x000a_UCP" dataDxfId="304"/>
    <tableColumn id="7" xr3:uid="{3027357A-4AE2-49B9-AEE3-EDCF5FE43FB7}" name="VALID" dataDxfId="303"/>
    <tableColumn id="8" xr3:uid="{A9250F7C-97E5-4521-8857-8D58D615711B}" name="S" dataDxfId="302"/>
    <tableColumn id="9" xr3:uid="{B6BF9F7A-A59B-400A-BFB3-7AF08FF29A28}" name="D" dataDxfId="301"/>
    <tableColumn id="10" xr3:uid="{2ED84882-0916-4411-861D-A98CD54FB2F3}" name="R" dataDxfId="300"/>
    <tableColumn id="11" xr3:uid="{81C98E05-26AD-435B-8056-3B2685271C77}" name="VOTER_x000a_TURNOUT" dataDxfId="299" dataCellStyle="Percent"/>
  </tableColumns>
  <tableStyleInfo name="Table Style 1" showFirstColumn="0" showLastColumn="0" showRowStripes="1" showColumnStripes="0"/>
</table>
</file>

<file path=xl/tables/table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D9C1EF03-55A0-4619-9A0C-6729E7347D52}" name="Table172" displayName="Table172" ref="A1:L94" totalsRowShown="0" headerRowDxfId="297" dataDxfId="296" headerRowBorderDxfId="294" tableBorderDxfId="295">
  <autoFilter ref="A1:L94" xr:uid="{CC081960-3EC2-418F-97B1-4ABC79696D4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xr3:uid="{25D48D38-39E6-4110-B6BA-5DDA3E51EB12}" name="POLL NUMBER / NAME" dataDxfId="293"/>
    <tableColumn id="2" xr3:uid="{BBED4337-7BDB-472D-8DE7-4296F6679C7D}" name="NAMES_x000a_ON LIST" dataDxfId="292"/>
    <tableColumn id="3" xr3:uid="{2D9CDB19-EB87-4286-ADC9-42FF09F9ECE3}" name="MARIA_x000a_FITZPATRICK_x000a_NDP" dataDxfId="291"/>
    <tableColumn id="4" xr3:uid="{264429FD-C0FF-482B-BB4A-959354810B6C}" name="DEVON_x000a_HARGREAVES_x000a_LIB" dataDxfId="290"/>
    <tableColumn id="5" xr3:uid="{188174F4-223C-4AD7-A6D5-C5185EDFE8EC}" name="JOHN W._x000a_MCCANNA_x000a_AIP" dataDxfId="289"/>
    <tableColumn id="6" xr3:uid="{28525CA4-36D6-4C1C-BD36-ADC7D6B19901}" name="NATHAN_x000a_NEUDORF_x000a_UCP" dataDxfId="288"/>
    <tableColumn id="7" xr3:uid="{A2461851-6924-4571-B41A-55BC3D857701}" name="ALLY_x000a_TAYLOR_x000a_AP" dataDxfId="287"/>
    <tableColumn id="8" xr3:uid="{F5BEB4AA-80A1-402F-BF2D-F5C3DA080E13}" name="VALID" dataDxfId="286"/>
    <tableColumn id="9" xr3:uid="{30EFECF5-B54C-4E72-B8A7-7FE6C20B5026}" name="S" dataDxfId="285"/>
    <tableColumn id="10" xr3:uid="{15228FDA-DEAC-4A6D-AC5D-79089CE37072}" name="D" dataDxfId="284"/>
    <tableColumn id="11" xr3:uid="{1D0A3272-75D5-4857-BAA7-DDF56A6FD9F2}" name="R" dataDxfId="283"/>
    <tableColumn id="12" xr3:uid="{F59ED4FC-BA20-4417-AD05-A8ADA9B94007}" name="VOTER_x000a_TURNOUT" dataDxfId="282" dataCellStyle="Percent"/>
  </tableColumns>
  <tableStyleInfo name="Table Style 1" showFirstColumn="0" showLastColumn="0" showRowStripes="1" showColumnStripes="0"/>
</table>
</file>

<file path=xl/tables/table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DFAE7230-D010-47D4-AA6E-EC19A9F8DE72}" name="Table173" displayName="Table173" ref="A1:L98" totalsRowShown="0" headerRowDxfId="280" dataDxfId="279" headerRowBorderDxfId="277" tableBorderDxfId="278">
  <autoFilter ref="A1:L98" xr:uid="{B59F02EE-2EC6-4F5D-856F-812E764CE49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xr3:uid="{0E868D20-BACE-4324-9F7D-899F6332D750}" name="POLL NUMBER / NAME" dataDxfId="276"/>
    <tableColumn id="2" xr3:uid="{1F1BC7E8-4AE4-40FA-81B2-6843DD41D059}" name="NAMES_x000a_ON LIST" dataDxfId="275"/>
    <tableColumn id="3" xr3:uid="{C03D13C1-2254-4969-AA2E-581A258661DF}" name="PAT_x000a_CHIZEK_x000a_LIB" dataDxfId="274"/>
    <tableColumn id="4" xr3:uid="{F9652162-6A71-4BF1-B54E-79F24C6CE230}" name="KARRI_x000a_FLATLA_x000a_UCP" dataDxfId="273"/>
    <tableColumn id="5" xr3:uid="{7BDEEC82-C99C-4758-836F-159202A4D72B}" name="BEN MADDISON_x000a_AIP" dataDxfId="272"/>
    <tableColumn id="6" xr3:uid="{F39E12A8-4D3D-40EE-B5A4-925B7E28B6D1}" name="SHANNON_x000a_PHILLIPS_x000a_NDP" dataDxfId="271"/>
    <tableColumn id="7" xr3:uid="{347BCD51-095C-4FFC-92D4-8D4672100B7D}" name="ZAC_x000a_RHODENIZER_x000a_AP" dataDxfId="270"/>
    <tableColumn id="8" xr3:uid="{5EC05017-3757-46CF-9A80-3B952EF79D3E}" name="VALID" dataDxfId="269"/>
    <tableColumn id="9" xr3:uid="{54A73CF3-6F6F-49F5-9842-DA03B18F4660}" name="S" dataDxfId="268"/>
    <tableColumn id="10" xr3:uid="{A3BC2525-FA4D-4D3E-9092-BCCDCABB4CE8}" name="D" dataDxfId="267"/>
    <tableColumn id="11" xr3:uid="{75891FA7-5E9F-4C5C-9CB1-DCB7CF169C02}" name="R" dataDxfId="266"/>
    <tableColumn id="12" xr3:uid="{56A576A1-049A-488C-982C-B924110F161A}" name="VOTER_x000a_TURNOUT" dataDxfId="265" dataCellStyle="Percent"/>
  </tableColumns>
  <tableStyleInfo name="Table Style 1" showFirstColumn="0" showLastColumn="0" showRowStripes="1" showColumnStripes="0"/>
</table>
</file>

<file path=xl/tables/table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90DBD10D-A28C-4465-873F-A821480F1E97}" name="Table174" displayName="Table174" ref="A1:M90" totalsRowShown="0" headerRowDxfId="263" dataDxfId="262" headerRowBorderDxfId="260" tableBorderDxfId="261">
  <autoFilter ref="A1:M90" xr:uid="{9D86F97F-65CC-45B2-A743-6A4E8BD6A01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xr3:uid="{F171B0B4-32C2-4362-A630-1E8DCF199CB5}" name="POLL NUMBER / NAME" dataDxfId="259"/>
    <tableColumn id="2" xr3:uid="{37EEDD4D-5C04-43A6-A159-E4890175DA33}" name="NAMES_x000a_ON LIST" dataDxfId="258"/>
    <tableColumn id="3" xr3:uid="{46C04656-BE64-4043-8D04-5C17A8D53540}" name="CAM_x000a_GARDNER_x000a_NDP" dataDxfId="257"/>
    <tableColumn id="4" xr3:uid="{EB909B05-D340-46C7-93C1-09952977E928}" name="DYLIN_x000a_HAUSER _x000a_LIB" dataDxfId="256"/>
    <tableColumn id="5" xr3:uid="{6CF8F761-1AB3-4F58-AE31-EE2EA9C9B9C5}" name="TIM_x000a_MEECH_x000a_AP" dataDxfId="255"/>
    <tableColumn id="6" xr3:uid="{44375F1C-7213-4A3A-BC98-FFF1A442F27D}" name="WENDY_x000a_PERGENTILE_x000a_GPA" dataDxfId="254"/>
    <tableColumn id="7" xr3:uid="{E8C509C0-CFFB-4A16-BFAA-5EC5CF40856A}" name="ROGER_x000a_REID_x000a_UCP" dataDxfId="253"/>
    <tableColumn id="8" xr3:uid="{3B3D7FA5-C10A-4AD8-8B04-3F3D819C01A3}" name="VERN_x000a_SPARKES_x000a_AIP" dataDxfId="252"/>
    <tableColumn id="9" xr3:uid="{91D793C4-B2C3-4F3F-8B9F-4324E100783B}" name="VALID" dataDxfId="251"/>
    <tableColumn id="10" xr3:uid="{C5FF5278-9E16-4293-8490-5F73E6C48729}" name="S" dataDxfId="250"/>
    <tableColumn id="11" xr3:uid="{42E884C7-A31C-4884-9D36-1FECD8A3CE54}" name="D" dataDxfId="249"/>
    <tableColumn id="12" xr3:uid="{DACD1701-6D7B-413C-B195-06605FFDCB96}" name="R" dataDxfId="248"/>
    <tableColumn id="13" xr3:uid="{75DB4B90-DC18-4B92-9BF8-7518A3EAB748}" name="VOTER_x000a_TURNOUT" dataDxfId="247" dataCellStyle="Percent"/>
  </tableColumns>
  <tableStyleInfo name="Table Style 1" showFirstColumn="0" showLastColumn="0" showRowStripes="1" showColumnStripes="0"/>
</table>
</file>

<file path=xl/tables/table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" xr:uid="{320F89BF-B252-4B7B-8453-24FDEF1EACF8}" name="Table175" displayName="Table175" ref="A1:M69" totalsRowShown="0" headerRowDxfId="245" dataDxfId="244" headerRowBorderDxfId="242" tableBorderDxfId="243">
  <autoFilter ref="A1:M69" xr:uid="{DAFAD031-D12B-48EC-9CE5-72C800E6B28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xr3:uid="{0799D064-7E46-4922-80A5-A8A91F55B5C4}" name="POLL NUMBER / NAME" dataDxfId="241"/>
    <tableColumn id="2" xr3:uid="{E82EB129-F1DF-46F4-A280-A2F9E8E82B9F}" name="NAMES_x000a_ON LIST" dataDxfId="240"/>
    <tableColumn id="3" xr3:uid="{323CCF0A-01A6-47F2-9A52-DB60BE15EF4A}" name="DESMOND G._x000a_BULL_x000a_GPA" dataDxfId="239"/>
    <tableColumn id="4" xr3:uid="{24493591-4ABB-4885-93D2-71D46E9CE614}" name="SHERRY_x000a_GREENE_x000a_AP" dataDxfId="238"/>
    <tableColumn id="5" xr3:uid="{7E14739C-8055-44A5-A20E-7861EB1EECC3}" name="BRUCE_x000a_HINKLEY_x000a_NDP" dataDxfId="237"/>
    <tableColumn id="6" xr3:uid="{1BA8BB9B-FEA3-4CF5-96ED-639BFCED7847}" name="WESLEY_x000a_REA_x000a_AAP" dataDxfId="236"/>
    <tableColumn id="7" xr3:uid="{03EA613B-16F6-4767-B528-2C1511E7D620}" name="DAVID_x000a_WHITE_x000a_FCP" dataDxfId="235"/>
    <tableColumn id="8" xr3:uid="{4D9C9792-3F25-4BA1-BDDB-E9EC70E5C1A4}" name="RICK_x000a_WILSON_x000a_UCP" dataDxfId="234"/>
    <tableColumn id="9" xr3:uid="{C33C873A-D4A2-4433-B039-59D9A1DF1145}" name="VALID" dataDxfId="233"/>
    <tableColumn id="10" xr3:uid="{18340946-4B73-4F6D-B0E2-57AB83066345}" name="S" dataDxfId="232"/>
    <tableColumn id="11" xr3:uid="{808702E6-1C09-43B2-BFA8-5CAB9903FF02}" name="D" dataDxfId="231"/>
    <tableColumn id="12" xr3:uid="{6E0E06DE-8D30-4D91-B504-578326953191}" name="R" dataDxfId="230"/>
    <tableColumn id="13" xr3:uid="{9717F5CD-53AB-4340-9FFB-71C129367CA3}" name="VOTER_x000a_TURNOUT" dataDxfId="229" dataCellStyle="Percent"/>
  </tableColumns>
  <tableStyleInfo name="Table Style 1" showFirstColumn="0" showLastColumn="0" showRowStripes="1" showColumnStripes="0"/>
</table>
</file>

<file path=xl/tables/table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9F3C7154-0AF0-4901-9E2E-342003DA2F76}" name="Table176" displayName="Table176" ref="A1:M95" totalsRowShown="0" headerRowDxfId="227" dataDxfId="226" headerRowBorderDxfId="224" tableBorderDxfId="225">
  <autoFilter ref="A1:M95" xr:uid="{AB8203FF-0F2F-4E81-B12A-F24A7DC9470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xr3:uid="{43528017-E4B3-4116-B9CA-AE4B552900E1}" name="POLL NUMBER / NAME" dataDxfId="223"/>
    <tableColumn id="2" xr3:uid="{DFA6A9DA-5660-45CB-840B-751D4A12DE1E}" name="NAMES_x000a_ON LIST" dataDxfId="222"/>
    <tableColumn id="3" xr3:uid="{9DA20FFF-D928-4B98-9CD3-9AB95D93401E}" name="NATALIE_x000a_BIRNIE_x000a_NDP" dataDxfId="221"/>
    <tableColumn id="4" xr3:uid="{829B4AB5-905F-4825-BFAB-42C665E9076B}" name="NEIL_x000a_KOROTASH_x000a_AP" dataDxfId="220"/>
    <tableColumn id="5" xr3:uid="{EAB69A43-2EF3-465F-A9A9-D1C702BEAB6E}" name="TAMARA_x000a_KRYWIAK_x000a_AAP" dataDxfId="219"/>
    <tableColumn id="6" xr3:uid="{E52DD7BA-3DF8-45EE-880C-EC9BA3A8B1D5}" name="DALE_x000a_NALLY_x000a_UCP" dataDxfId="218"/>
    <tableColumn id="7" xr3:uid="{80611C42-C1E0-4CF2-835B-4959D742D6E9}" name="CASS_x000a_ROMYN_x000a_GPA" dataDxfId="217"/>
    <tableColumn id="8" xr3:uid="{FF0341F5-F062-43FE-86B6-0E801D1179A0}" name="MIKE_x000a_VAN VELZEN_x000a_AIP" dataDxfId="216"/>
    <tableColumn id="9" xr3:uid="{CF15CF54-CE0C-44C3-A425-D5C34FB79454}" name="VALID" dataDxfId="215"/>
    <tableColumn id="10" xr3:uid="{D48C533B-7A30-4A0D-A8B9-70D631DB80CF}" name="S" dataDxfId="214"/>
    <tableColumn id="11" xr3:uid="{DB0E7C53-8B78-4E48-A3E7-CE258B22C9F3}" name="D" dataDxfId="213"/>
    <tableColumn id="12" xr3:uid="{11175F85-812F-49DC-BE1C-5B5947BC9B90}" name="R" dataDxfId="212"/>
    <tableColumn id="13" xr3:uid="{C0D7514A-EE34-4AAD-A82F-16B3FC87F67E}" name="VOTER_x000a_TURNOUT" dataDxfId="211" dataCellStyle="Percent"/>
  </tableColumns>
  <tableStyleInfo name="Table Style 1" showFirstColumn="0" showLastColumn="0" showRowStripes="1" showColumnStripes="0"/>
</table>
</file>

<file path=xl/tables/table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8DE46020-9466-4AD0-83BA-09339EFA6362}" name="Table177" displayName="Table177" ref="A1:L95" totalsRowShown="0" headerRowDxfId="209" dataDxfId="208" headerRowBorderDxfId="206" tableBorderDxfId="207">
  <autoFilter ref="A1:L95" xr:uid="{5BB68E61-29E9-4847-AC3A-50FA6C7C5CA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xr3:uid="{B0F20B76-21F8-4C8C-B9EF-89FB2C58EC36}" name="POLL NUMBER / NAME" dataDxfId="205"/>
    <tableColumn id="2" xr3:uid="{4C76CD63-05D7-4DC7-8318-D8ED1E207815}" name="NAMES_x000a_ON LIST" dataDxfId="204"/>
    <tableColumn id="3" xr3:uid="{FE2E2DEC-F4C4-42F2-9BC6-A0DB28211050}" name="CHASE BROWN_x000a_AP" dataDxfId="203"/>
    <tableColumn id="4" xr3:uid="{C89B4D93-0D13-4492-A505-3557832A83DF}" name="NATHAN COOPER_x000a_UCP" dataDxfId="202"/>
    <tableColumn id="5" xr3:uid="{249D17F6-DC97-4EF3-ADFD-9F41C229D6B1}" name="DAVE  HUGHES_x000a_AAP" dataDxfId="201"/>
    <tableColumn id="6" xr3:uid="{3B9D2F5D-CF4A-4B2B-B003-68CED53EEC72}" name="KYLE JOHNSTON_x000a_NDP" dataDxfId="200"/>
    <tableColumn id="7" xr3:uid="{1C90A45C-AA3C-4035-AE80-55009FC6674F}" name="ALLEN MACLENNAN_x000a_FCP" dataDxfId="199"/>
    <tableColumn id="8" xr3:uid="{46B1FE88-05AF-4598-9285-C6EBC32AAEED}" name="VALID" dataDxfId="198"/>
    <tableColumn id="9" xr3:uid="{E79D8324-40CD-47D2-896E-C45BA7FA1414}" name="S" dataDxfId="197"/>
    <tableColumn id="10" xr3:uid="{92E77EBA-77DD-4DDE-843D-69B3E095F53A}" name="D" dataDxfId="196"/>
    <tableColumn id="11" xr3:uid="{7FAB28EE-0DE8-455C-B905-C08943036E4E}" name="R" dataDxfId="195"/>
    <tableColumn id="12" xr3:uid="{67459C19-4F42-4E2E-A077-69D8578B3A28}" name="VOTER_x000a_TURNOUT" dataDxfId="194" dataCellStyle="Percent"/>
  </tableColumns>
  <tableStyleInfo name="Table Style 1" showFirstColumn="0" showLastColumn="0" showRowStripes="1" showColumnStripes="0"/>
</table>
</file>

<file path=xl/tables/table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91FE1814-4E55-4FF8-AA5D-4ED0E4EED2EA}" name="Table178" displayName="Table178" ref="A1:L78" totalsRowShown="0" headerRowDxfId="192" dataDxfId="191" headerRowBorderDxfId="189" tableBorderDxfId="190">
  <autoFilter ref="A1:L78" xr:uid="{A8A47BD2-70E7-4FFC-9040-3DE007731D8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xr3:uid="{7CCDC031-A941-4716-947C-A67D04CAA875}" name="POLL NUMBER / NAME" dataDxfId="188"/>
    <tableColumn id="2" xr3:uid="{43051B5F-5A66-41C9-9488-CB7B117CF6A9}" name="NAMES_x000a_ON LIST" dataDxfId="187"/>
    <tableColumn id="3" xr3:uid="{6DFAE8DE-537D-4327-AD73-3CD22847FFDA}" name="DAKOTA_x000a_HOUSE_x000a_AP" dataDxfId="186"/>
    <tableColumn id="4" xr3:uid="{6FE71DDD-B49A-451C-816B-FA4DC81629F2}" name="DEBBIE_x000a_JABBOUR_x000a_NDP" dataDxfId="185"/>
    <tableColumn id="5" xr3:uid="{12951CC4-F4DC-4BC9-87CA-323218BB02AA}" name="CONNIE_x000a_RUSSELL_x000a_FCP" dataDxfId="184"/>
    <tableColumn id="6" xr3:uid="{0E42570D-7C0A-4F63-B9C0-FEA4C8385B64}" name="REMI J_x000a_TARDIF_x000a_LIB" dataDxfId="183"/>
    <tableColumn id="7" xr3:uid="{2C2C18C5-A28C-4ECD-85CB-1975BC94FB13}" name="DAN_x000a_WILLIAMS_x000a_UCP" dataDxfId="182"/>
    <tableColumn id="8" xr3:uid="{4A1B33DE-7E1D-429F-9573-C782351F7AF6}" name="VALID" dataDxfId="181"/>
    <tableColumn id="9" xr3:uid="{FC19713D-7184-422E-A726-120449A4667F}" name="S" dataDxfId="180"/>
    <tableColumn id="10" xr3:uid="{43BE4CA8-16FB-4C4A-BAE6-71DD46036461}" name="D" dataDxfId="179"/>
    <tableColumn id="11" xr3:uid="{79899D67-54C7-4AC2-A7E8-86610CDE1D79}" name="R" dataDxfId="178"/>
    <tableColumn id="12" xr3:uid="{707D01B6-3BAD-4F2A-94CF-AE5DC7910814}" name="VOTER_x000a_TURNOUT" dataDxfId="177" dataCellStyle="Percent"/>
  </tableColumns>
  <tableStyleInfo name="Table Style 1" showFirstColumn="0" showLastColumn="0" showRowStripes="1" showColumnStripes="0"/>
</table>
</file>

<file path=xl/tables/table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109454AF-B12C-4BB9-B2E7-310D5FBB039E}" name="Table179" displayName="Table179" ref="A1:L90" totalsRowShown="0" headerRowDxfId="175" dataDxfId="174" headerRowBorderDxfId="172" tableBorderDxfId="173">
  <autoFilter ref="A1:L90" xr:uid="{F74F3196-BFBB-4D31-9EFE-9541DB72E9A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xr3:uid="{B1C9EC1F-A1E9-4417-BD64-F86E23C075F7}" name="POLL NUMBER / NAME" dataDxfId="171"/>
    <tableColumn id="2" xr3:uid="{48EA693B-9CF0-4156-A168-066B630CDF67}" name="NAMES_x000a_ON LIST" dataDxfId="170"/>
    <tableColumn id="3" xr3:uid="{9EFFECC9-CC1C-4E1D-B5A9-9D91DC51C803}" name="MATT_x000a_CHAPIN_x000a_FCP" dataDxfId="169"/>
    <tableColumn id="4" xr3:uid="{349CCAD0-590E-46CC-ABAA-D774B1ED00CC}" name="PAUL_x000a_HARDY_x000a_AP" dataDxfId="168"/>
    <tableColumn id="5" xr3:uid="{AF5EA5A8-564E-454A-8733-3DAE424062AF}" name="ADRIANA_x000a_LAGRANGE_x000a_UCP" dataDxfId="167"/>
    <tableColumn id="6" xr3:uid="{F5AF3947-4EA5-4955-BD0F-F7D8746969DF}" name="MICHAEL_x000a_NEUFELD_x000a_AIP" dataDxfId="166"/>
    <tableColumn id="7" xr3:uid="{50694C1B-706E-48D7-96C0-6AB313147D3E}" name="KIM_x000a_SCHREINER_x000a_NDP" dataDxfId="165"/>
    <tableColumn id="8" xr3:uid="{714DC798-F27F-4CEE-9A86-4283A5960836}" name="VALID" dataDxfId="164"/>
    <tableColumn id="9" xr3:uid="{382B4DCB-26A2-42EF-8E0A-F998FD648FAB}" name="S" dataDxfId="163"/>
    <tableColumn id="10" xr3:uid="{2DF3F8CC-AD5B-4B73-A480-413747A1F4F0}" name="D" dataDxfId="162"/>
    <tableColumn id="11" xr3:uid="{1AB1A1D9-A6BF-4359-8EEF-0133DAD179CF}" name="R" dataDxfId="161"/>
    <tableColumn id="12" xr3:uid="{EF797469-78AD-4362-B21D-0629CA48EE53}" name="VOTER_x000a_TURNOUT" dataDxfId="160" dataCellStyle="Percent"/>
  </tableColumns>
  <tableStyleInfo name="Table Style 1" showFirstColumn="0" showLastColumn="0" showRowStripes="1" showColumnStripes="0"/>
</table>
</file>

<file path=xl/tables/table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9390DAC6-4D60-45FA-9877-5D58A98D8167}" name="Table180" displayName="Table180" ref="A1:L91" totalsRowShown="0" headerRowDxfId="158" dataDxfId="157" headerRowBorderDxfId="155" tableBorderDxfId="156">
  <autoFilter ref="A1:L91" xr:uid="{A6327366-D89F-4868-831C-CC17243640BC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xr3:uid="{955AA229-5627-49D7-831E-E058FDFF444C}" name="POLL NUMBER / NAME" dataDxfId="154"/>
    <tableColumn id="2" xr3:uid="{15B7C771-1F37-4186-B229-5BBFCCD42855}" name="NAMES_x000a_ON LIST" dataDxfId="153"/>
    <tableColumn id="3" xr3:uid="{9DF2E54C-1DFD-4A66-A539-4BB0ADAE134D}" name="TEAH-JAY_x000a_CARTWRIGHT_x000a_FCP" dataDxfId="152"/>
    <tableColumn id="4" xr3:uid="{16EFDC32-97C9-41E5-AA45-3D8AD20917F7}" name="LORI_x000a_CURRAN_x000a_GPA" dataDxfId="151"/>
    <tableColumn id="5" xr3:uid="{3893EC40-974E-4DD5-8F8B-B24E1A279FDD}" name="RYAN_x000a_MCDOUGALL_x000a_AP" dataDxfId="150"/>
    <tableColumn id="6" xr3:uid="{F3542955-B6E0-4E82-8873-58B9879D556F}" name="BARB_x000a_MILLER_x000a_NDP" dataDxfId="149"/>
    <tableColumn id="7" xr3:uid="{B5B26BCE-FA96-4541-822F-16A3E4C90AE3}" name="JASON_x000a_STEPHAN_x000a_UCP" dataDxfId="148"/>
    <tableColumn id="8" xr3:uid="{4B482FB0-D7DB-4EEE-B0D0-E02D702D0794}" name="VALID" dataDxfId="147"/>
    <tableColumn id="9" xr3:uid="{1C6B981E-09F4-4AF8-8640-CC582AB1534D}" name="S" dataDxfId="146"/>
    <tableColumn id="10" xr3:uid="{1A9B4AD3-A707-40BC-A303-A411D5ACD74E}" name="D" dataDxfId="145"/>
    <tableColumn id="11" xr3:uid="{FACB70E5-2423-4B4C-A937-3700DF9742B1}" name="R" dataDxfId="144"/>
    <tableColumn id="12" xr3:uid="{13CF4CCD-D73F-4990-BC0B-0F418ADD6E74}" name="VOTER_x000a_TURNOUT" dataDxfId="143" dataCellStyle="Percent"/>
  </tableColumns>
  <tableStyleInfo name="Table Style 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28770DF0-01E0-4427-95A5-AEBB124AD087}" name="Table19" displayName="Table19" ref="A1:M88" totalsRowShown="0" headerRowDxfId="1404" dataDxfId="1403" headerRowBorderDxfId="1401" tableBorderDxfId="1402">
  <autoFilter ref="A1:M88" xr:uid="{A00D63B9-7A75-4B0D-8145-5C62B2E015E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xr3:uid="{86CA831C-CDD5-4F14-974D-FE4B96D15D62}" name="POLL NUMBER / NAME" dataDxfId="1400"/>
    <tableColumn id="2" xr3:uid="{4BDDE40B-B723-44BB-A3FB-D314F829EDF3}" name="NAMES_x000a_ON LIST" dataDxfId="1399"/>
    <tableColumn id="3" xr3:uid="{F323E4A2-A351-4F62-8BEB-D3DBACA13936}" name="JOANNE_x000a_GUI_x000a_AP" dataDxfId="1398"/>
    <tableColumn id="4" xr3:uid="{DF7D7BC0-01B0-481B-844C-47FC0879421F}" name="JULIA_x000a_HAYTER_x000a_NDP" dataDxfId="1397"/>
    <tableColumn id="5" xr3:uid="{D70CA9C1-D508-438E-A18C-C55CFA3E2AEF}" name="TOMASZ_x000a_KOCHANOWICZ_x000a_AIP" dataDxfId="1396"/>
    <tableColumn id="6" xr3:uid="{3ED62590-B4CC-48D7-AED1-B9D53758282A}" name="GRAEME_x000a_MAITLAND _x000a_LIB" dataDxfId="1395"/>
    <tableColumn id="7" xr3:uid="{0722B616-D397-4A35-B16C-E2E55F48FC9B}" name="PRASAD_x000a_PANDA_x000a_UCP" dataDxfId="1394"/>
    <tableColumn id="8" xr3:uid="{0C14B1ED-27B8-4061-856E-E62C29D6FFFF}" name="CARL_x000a_SVOBODA_x000a_GPA" dataDxfId="1393"/>
    <tableColumn id="9" xr3:uid="{C0678817-5A0E-4368-8D2F-C40A4F0FC6C1}" name="VALID" dataDxfId="1392"/>
    <tableColumn id="10" xr3:uid="{9241073F-244F-46F8-9D69-A47A7EE77360}" name="S" dataDxfId="1391"/>
    <tableColumn id="11" xr3:uid="{276B0192-9C2F-4C4E-889B-6C786C6A7864}" name="D" dataDxfId="1390"/>
    <tableColumn id="12" xr3:uid="{45483E4F-5C4A-452D-88F1-8B9975826BA4}" name="R" dataDxfId="1389"/>
    <tableColumn id="13" xr3:uid="{7E1386F7-2FD4-46CE-8FDB-E2C4E94D8BD1}" name="VOTER_x000a_TURNOUT" dataDxfId="1388"/>
  </tableColumns>
  <tableStyleInfo name="Table Style 1" showFirstColumn="0" showLastColumn="0" showRowStripes="1" showColumnStripes="0"/>
</table>
</file>

<file path=xl/tables/table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D610FED3-306B-41A2-A722-26A9ADC9420B}" name="Table181" displayName="Table181" ref="A1:O83" totalsRowShown="0" headerRowDxfId="141" dataDxfId="140" headerRowBorderDxfId="138" tableBorderDxfId="139">
  <autoFilter ref="A1:O83" xr:uid="{6D0EDE53-F25D-4DBD-862A-26D996F193C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tableColumns count="15">
    <tableColumn id="1" xr3:uid="{7856DB22-D122-4C5F-B275-B1F538954132}" name="POLL NUMBER / NAME" dataDxfId="137"/>
    <tableColumn id="2" xr3:uid="{74F0331D-6C76-4126-86AD-7FD1187B5D77}" name="NAMES_x000a_ON LIST" dataDxfId="136"/>
    <tableColumn id="3" xr3:uid="{7CF4AA4E-B247-4824-A80D-6125673D5C44}" name="JOE_x000a_ANGLIN_x000a_AP" dataDxfId="135"/>
    <tableColumn id="4" xr3:uid="{15C1B3B5-655C-44C8-AA60-1C81C48286C7}" name="DAWN_x000a_BERARD_x000a_FCP" dataDxfId="134"/>
    <tableColumn id="5" xr3:uid="{3AD348E4-A1AC-42A4-A23A-9A7E73893AA0}" name="JANE_x000a_DRUMMOND_x000a_GPA" dataDxfId="133"/>
    <tableColumn id="6" xr3:uid="{BC5969AD-982F-4278-97C3-F3E4140DCC0E}" name="GORDON_x000a_FRANCEY_x000a_IND" dataDxfId="132"/>
    <tableColumn id="7" xr3:uid="{B6D12836-7C91-4A64-AA29-D700837F4440}" name="JEFF_x000a_IBLE_x000a_NDP" dataDxfId="131"/>
    <tableColumn id="8" xr3:uid="{8E2D331E-4AC5-4828-A85C-AFE3A098CEDC}" name="PAULA_x000a_LAMOUREUX_x000a_AAP" dataDxfId="130"/>
    <tableColumn id="9" xr3:uid="{D7914D19-4DBB-49C1-91C8-9FE176AB7592}" name="JASON_x000a_NIXON_x000a_UCP" dataDxfId="129"/>
    <tableColumn id="10" xr3:uid="{C246C333-5570-4375-B726-9C59DE0E201D}" name="DAVID_x000a_ROGERS_x000a_AIP" dataDxfId="128"/>
    <tableColumn id="11" xr3:uid="{67C9048A-4299-49C7-8614-9D69A81A2E9A}" name="VALID" dataDxfId="127"/>
    <tableColumn id="12" xr3:uid="{1165E5B6-7301-4409-9B64-26D16D5CB451}" name="S" dataDxfId="126"/>
    <tableColumn id="13" xr3:uid="{5645B0B1-FA93-4753-BE59-35A66CA1572E}" name="D" dataDxfId="125"/>
    <tableColumn id="14" xr3:uid="{18959968-BCC5-4BFD-A47E-1AC81914DEDE}" name="R" dataDxfId="124"/>
    <tableColumn id="15" xr3:uid="{8539EE65-C9E6-429D-9676-0C011407C43D}" name="VOTER_x000a_TURNOUT" dataDxfId="123" dataCellStyle="Percent"/>
  </tableColumns>
  <tableStyleInfo name="Table Style 1" showFirstColumn="0" showLastColumn="0" showRowStripes="1" showColumnStripes="0"/>
</table>
</file>

<file path=xl/tables/table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" xr:uid="{5E546EB9-51F6-457B-8E71-DB9D49FB4E3C}" name="Table182" displayName="Table182" ref="A1:L93" totalsRowShown="0" headerRowDxfId="121" dataDxfId="120" headerRowBorderDxfId="118" tableBorderDxfId="119">
  <autoFilter ref="A1:L93" xr:uid="{01872D1B-A4FA-460A-8937-753A1644132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xr3:uid="{FCFE9407-57BE-43B2-8B3F-FD174A593F6D}" name="POLL NUMBER / NAME" dataDxfId="117"/>
    <tableColumn id="2" xr3:uid="{9E2E4C26-2E32-4191-92E8-8AE10C83A04A}" name="NAMES_x000a_ON LIST" dataDxfId="116"/>
    <tableColumn id="3" xr3:uid="{6CAE3C23-5AD4-43D6-9724-1A97527B1FAC}" name="CHRIS  _x000a_GLASSFORD_x000a_AAP" dataDxfId="115"/>
    <tableColumn id="4" xr3:uid="{03BF2FBC-44E7-4934-84CF-18685562E501}" name="BRIAN_x000a_ILKUF_x000a_AIP" dataDxfId="114"/>
    <tableColumn id="5" xr3:uid="{8C1904AE-A73E-435F-8825-C3899045720E}" name="ANNIE_x000a_MCKITRICK_x000a_NDP" dataDxfId="113"/>
    <tableColumn id="6" xr3:uid="{A83A9DC7-8786-4B8D-866D-B60B73781834}" name="SUE_x000a_TIMANSON_x000a_AP" dataDxfId="112"/>
    <tableColumn id="7" xr3:uid="{410AB8A5-C697-40E5-8F3B-1EAAFC0AC8A7}" name="JORDAN_x000a_WALKER_x000a_UCP" dataDxfId="111"/>
    <tableColumn id="8" xr3:uid="{BC1217F7-30DE-4F6B-BBAE-8EEC4892B8E7}" name="VALID" dataDxfId="110"/>
    <tableColumn id="9" xr3:uid="{F831A617-FABD-4437-B035-95A644C1C6D2}" name="S" dataDxfId="109"/>
    <tableColumn id="10" xr3:uid="{EC087B1F-BF57-4E3B-BEB6-1F09F7328B57}" name="D" dataDxfId="108"/>
    <tableColumn id="11" xr3:uid="{D77993A5-6675-482A-9FA4-2DA0F3388E36}" name="R" dataDxfId="107"/>
    <tableColumn id="12" xr3:uid="{6B8779EB-9973-40EF-8193-51ABF4C1C352}" name="VOTER_x000a_TURNOUT" dataDxfId="106" dataCellStyle="Percent"/>
  </tableColumns>
  <tableStyleInfo name="Table Style 1" showFirstColumn="0" showLastColumn="0" showRowStripes="1" showColumnStripes="0"/>
</table>
</file>

<file path=xl/tables/table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" xr:uid="{626E6CE7-9064-45D0-A82A-32CBEBCEC361}" name="Table183" displayName="Table183" ref="A1:K86" totalsRowShown="0" headerRowDxfId="104" dataDxfId="103" headerRowBorderDxfId="101" tableBorderDxfId="102">
  <autoFilter ref="A1:K86" xr:uid="{63B8DB61-ABAD-4007-B4AC-1831CBA5DCF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9F80C996-31A2-4DA1-9D57-5B89BB20D187}" name="POLL NUMBER / NAME" dataDxfId="100"/>
    <tableColumn id="2" xr3:uid="{DF71FB3C-3AE9-4A13-BBA2-6AFE4A666564}" name="NAMES_x000a_ON LIST" dataDxfId="99"/>
    <tableColumn id="3" xr3:uid="{34C61B45-0266-4EF2-8855-E64FA03065BE}" name="ERIN_x000a_BABCOCK_x000a_NDP" dataDxfId="98"/>
    <tableColumn id="4" xr3:uid="{42AAF82D-7FA1-4780-B4BB-1925CFCD2EEF}" name="IVAN G._x000a_BOLES_x000a_AP" dataDxfId="97"/>
    <tableColumn id="5" xr3:uid="{8F1ABBA6-F3A5-4EA4-BC96-8CD58BB7210B}" name="JODY_x000a_CROCKER_x000a_AIP" dataDxfId="96"/>
    <tableColumn id="6" xr3:uid="{8B13AB23-5C7A-495B-ABA6-BBF3D7CC87F8}" name="SEARLE_x000a_TURTON_x000a_UCP" dataDxfId="95"/>
    <tableColumn id="7" xr3:uid="{DA24BDC2-4136-467D-97D7-51860F3C17FE}" name="VALID" dataDxfId="94"/>
    <tableColumn id="8" xr3:uid="{ADCA2E77-8B9D-4954-B22C-BDB967783AFB}" name="S" dataDxfId="93"/>
    <tableColumn id="9" xr3:uid="{1CDA570D-587B-4DFB-99D1-A37A55616CF9}" name="D" dataDxfId="92"/>
    <tableColumn id="10" xr3:uid="{E16AFF43-9BFF-4C03-8766-F3185612F1E1}" name="R" dataDxfId="91"/>
    <tableColumn id="11" xr3:uid="{3BBA9945-9398-4B6B-A050-9C10707EDD57}" name="VOTER_x000a_TURNOUT" dataDxfId="90" dataCellStyle="Percent"/>
  </tableColumns>
  <tableStyleInfo name="Table Style 1" showFirstColumn="0" showLastColumn="0" showRowStripes="1" showColumnStripes="0"/>
</table>
</file>

<file path=xl/tables/table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" xr:uid="{F0D27E98-4E11-4F6A-85ED-E3BCA5CBE132}" name="Table184" displayName="Table184" ref="A1:N91" totalsRowShown="0" headerRowDxfId="88" dataDxfId="87" headerRowBorderDxfId="85" tableBorderDxfId="86">
  <autoFilter ref="A1:N91" xr:uid="{04239E4C-BBCB-439E-939D-5025D445FE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0CFA05B4-3C57-42AF-8E1F-E070B07C5C56}" name="POLL NUMBER / NAME" dataDxfId="84"/>
    <tableColumn id="2" xr3:uid="{EBCFD4FD-F0DA-4068-9C25-15B5FA27DAC1}" name="NAMES_x000a_ON LIST" dataDxfId="83"/>
    <tableColumn id="3" xr3:uid="{9A13CBCF-7D4E-4C13-B0F4-7A6863437658}" name="BARRY_x000a_BAILEY_x000a_AP" dataDxfId="82"/>
    <tableColumn id="4" xr3:uid="{0612592F-1C1D-4451-9905-DBF9649D2AE9}" name="SHELDON_x000a_GRON_x000a_AIP" dataDxfId="81"/>
    <tableColumn id="5" xr3:uid="{57DBCAE5-8136-458F-A7C5-493022E8A9B6}" name="CAMERON_x000a_JEFFERIES_x000a_GPA" dataDxfId="80"/>
    <tableColumn id="6" xr3:uid="{0550448F-BD23-451C-8392-75104B1BB10A}" name="KEVIN_x000a_MCLEAN_x000a_LIB" dataDxfId="79"/>
    <tableColumn id="7" xr3:uid="{7136C6DF-4089-4CD1-84FC-787CC14DD3CA}" name="DON_x000a_PETRUKA_x000a_AAP" dataDxfId="78"/>
    <tableColumn id="8" xr3:uid="{827F6B79-8F7A-48BC-A572-FCE104D93943}" name="MARIE_x000a_RENAUD_x000a_NDP" dataDxfId="77"/>
    <tableColumn id="9" xr3:uid="{4D4F0CBA-2327-4177-AE0F-CA6051699259}" name="JEFF_x000a_WEDMAN_x000a_UCP" dataDxfId="76"/>
    <tableColumn id="10" xr3:uid="{A26628F4-5CFE-4CFA-9D97-515F85EE62B4}" name="VALID" dataDxfId="75"/>
    <tableColumn id="11" xr3:uid="{B86544A4-7991-43FB-94F0-418FEFEA275D}" name="S" dataDxfId="74"/>
    <tableColumn id="12" xr3:uid="{FD3A2D63-5C78-4336-987F-1560920BEF0A}" name="D" dataDxfId="73"/>
    <tableColumn id="13" xr3:uid="{1AB2C467-229C-4AF3-8F9A-29BAA7E498D5}" name="R" dataDxfId="72"/>
    <tableColumn id="14" xr3:uid="{ED9127A1-6D00-456E-BA04-589E743B990F}" name="VOTER_x000a_TURNOUT" dataDxfId="71" dataCellStyle="Percent"/>
  </tableColumns>
  <tableStyleInfo name="Table Style 1" showFirstColumn="0" showLastColumn="0" showRowStripes="1" showColumnStripes="0"/>
</table>
</file>

<file path=xl/tables/table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" xr:uid="{663BA377-4B5C-45B7-8964-255EC125DDF2}" name="Table185" displayName="Table185" ref="A1:N82" totalsRowShown="0" headerRowDxfId="69" dataDxfId="68" headerRowBorderDxfId="66" tableBorderDxfId="67">
  <autoFilter ref="A1:N82" xr:uid="{BF7102E7-3BB2-49FC-BECA-146F21B6CBF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3F5A7D4B-948D-4305-B555-9833248456FF}" name="POLL NUMBER / NAME" dataDxfId="65"/>
    <tableColumn id="2" xr3:uid="{FB7BAA19-69C9-43A1-BBD2-6B91475ADC04}" name="NAMES_x000a_ON LIST" dataDxfId="64"/>
    <tableColumn id="3" xr3:uid="{4DE2B6F5-DB28-4C66-8F80-9A1A11C72FA4}" name="ALBERT_x000a_ARIS_x000a_GPA" dataDxfId="63"/>
    <tableColumn id="4" xr3:uid="{CF6889B0-D7DC-40AC-97EC-2AEBB6BB7F3A}" name="NATE_x000a_GLUBISH_x000a_UCP" dataDxfId="62"/>
    <tableColumn id="5" xr3:uid="{D6EFD28B-1D4F-4A55-90E5-55ADF92AEF22}" name="LARRY_x000a_MACLISE_x000a_IND" dataDxfId="61"/>
    <tableColumn id="6" xr3:uid="{39946A44-469E-41FF-BC90-65760789C99B}" name="DON_x000a_MELANSON_x000a_AAP" dataDxfId="60"/>
    <tableColumn id="7" xr3:uid="{AFD9C7CE-2C8E-4B94-8507-7F3EE8D412DE}" name="DAVE_x000a_QUEST_x000a_AP" dataDxfId="59"/>
    <tableColumn id="8" xr3:uid="{61A9034F-7C26-4E75-9BA4-2CD2F64D0098}" name="RICHARD_x000a_SCINTA_x000a_AIP" dataDxfId="58"/>
    <tableColumn id="9" xr3:uid="{6D936B92-7CC1-4CC2-AB63-75967EB789C6}" name="MOIRA_x000a_VÁNĚ_x000a_NDP" dataDxfId="57"/>
    <tableColumn id="10" xr3:uid="{F252A23B-596A-4A36-BD7C-8E6D4D56E541}" name="VALID" dataDxfId="56"/>
    <tableColumn id="11" xr3:uid="{D470C5E3-3F8F-4BDA-BFC8-4201B6E1CC58}" name="S" dataDxfId="55"/>
    <tableColumn id="12" xr3:uid="{37197FC9-01B0-4A7F-8283-E1B3E29E2184}" name="D" dataDxfId="54"/>
    <tableColumn id="13" xr3:uid="{5D1C7055-C6DF-4339-80A5-07E262648A70}" name="R" dataDxfId="53"/>
    <tableColumn id="14" xr3:uid="{39A639B1-EF93-4077-821D-BBD77382D786}" name="VOTER_x000a_TURNOUT" dataDxfId="52" dataCellStyle="Percent"/>
  </tableColumns>
  <tableStyleInfo name="Table Style 1" showFirstColumn="0" showLastColumn="0" showRowStripes="1" showColumnStripes="0"/>
</table>
</file>

<file path=xl/tables/table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" xr:uid="{8DFC4131-A239-48CF-9EB1-18F298295FDD}" name="Table186" displayName="Table186" ref="A1:K77" totalsRowShown="0" headerRowDxfId="50" dataDxfId="49" headerRowBorderDxfId="47" tableBorderDxfId="48">
  <autoFilter ref="A1:K77" xr:uid="{121177D7-1545-4C93-8AB9-DF3BE115BC0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2086738F-2CDA-4B74-87AD-8A9C52FAB8AF}" name="POLL NUMBER / NAME" dataDxfId="46"/>
    <tableColumn id="2" xr3:uid="{8CB58F9F-F639-43A6-A209-2183FA1DAC00}" name="NAMES_x000a_ON LIST" dataDxfId="45"/>
    <tableColumn id="3" xr3:uid="{B21F668E-3E05-431E-BC79-5B7F5A672FFA}" name="JASON_x000a_BEEKMAN_x000a_AP" dataDxfId="44"/>
    <tableColumn id="4" xr3:uid="{7248C58A-DCA6-49DA-A778-69BA6FD0AA5A}" name="GRANT R_x000a_HUNTER_x000a_UCP" dataDxfId="43"/>
    <tableColumn id="5" xr3:uid="{9E65030C-7709-49AE-8A00-2B881856BE33}" name="LAURA_x000a_ROSS-GIROUX_x000a_NDP" dataDxfId="42"/>
    <tableColumn id="6" xr3:uid="{1F6BA3B2-DC1D-455F-8E16-C6C09FA9782B}" name="AMY_x000a_YATES _x000a_LIB" dataDxfId="41"/>
    <tableColumn id="7" xr3:uid="{196CE3CF-7B53-40EA-A128-8AE326ADB0B2}" name="VALID" dataDxfId="40"/>
    <tableColumn id="8" xr3:uid="{4625DF3A-84AE-4DFC-9599-C618ED20765B}" name="S" dataDxfId="39"/>
    <tableColumn id="9" xr3:uid="{FF8BAE29-1258-4602-B2B6-BD40F2C5CF6D}" name="D" dataDxfId="38"/>
    <tableColumn id="10" xr3:uid="{39DAE5E3-BE82-4EE0-A0FE-5E2AF18897B5}" name="R" dataDxfId="37"/>
    <tableColumn id="11" xr3:uid="{9DFDB6E8-DD33-4071-8B43-4E35CEE90EC1}" name="VOTER_x000a_TURNOUT" dataDxfId="36" dataCellStyle="Percent"/>
  </tableColumns>
  <tableStyleInfo name="Table Style 1" showFirstColumn="0" showLastColumn="0" showRowStripes="1" showColumnStripes="0"/>
</table>
</file>

<file path=xl/tables/table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" xr:uid="{7A967F5D-A6CF-43D5-8DE4-C40063DA81BB}" name="Table187" displayName="Table187" ref="A1:M93" totalsRowShown="0" headerRowDxfId="34" dataDxfId="33" headerRowBorderDxfId="31" tableBorderDxfId="32">
  <autoFilter ref="A1:M93" xr:uid="{7F9646B7-A446-410D-8C9D-2CD954C8501C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xr3:uid="{2C57D122-0BD8-4D40-A93E-C3A7FB68C334}" name="POLL NUMBER / NAME" dataDxfId="30"/>
    <tableColumn id="2" xr3:uid="{003536A1-C83E-4B13-A021-EC90226E682D}" name="NAMES_x000a_ON LIST" dataDxfId="29"/>
    <tableColumn id="3" xr3:uid="{2E8B0265-2C6B-4F01-BF49-C32EF912A113}" name="RYAN_x000a_CLARKE_x000a_NDP" dataDxfId="28"/>
    <tableColumn id="4" xr3:uid="{DBEEA1FE-9760-4ADE-AA45-DE20F028EE97}" name="ROBERT_x000a_MCFADZEAN_x000a_IND" dataDxfId="27"/>
    <tableColumn id="5" xr3:uid="{663644CE-07E0-4121-B15E-8F711A02BA7A}" name="JIM_x000a_MCKINNON_x000a_FCP" dataDxfId="26"/>
    <tableColumn id="6" xr3:uid="{A3A8C0DF-D5CE-4C16-906A-E7ECAFBF61EB}" name="CRAIG G._x000a_PETERSON_x000a_AP" dataDxfId="25"/>
    <tableColumn id="7" xr3:uid="{C12F622A-D30A-4805-B0DA-A0388FE1C42E}" name="GARTH_x000a_ROWSWELL_x000a_UCP" dataDxfId="24"/>
    <tableColumn id="8" xr3:uid="{CB45AEC1-A6C0-4720-B98F-15ECFC078B45}" name="KELLY_x000a_ZELENY_x000a_AAP" dataDxfId="23"/>
    <tableColumn id="9" xr3:uid="{9B4E08B6-87A9-4522-9EAF-AC34E1DB6DEC}" name="VALID" dataDxfId="22"/>
    <tableColumn id="10" xr3:uid="{D915DCDC-A7E2-460C-8592-8D6465660569}" name="S" dataDxfId="21"/>
    <tableColumn id="11" xr3:uid="{AF59C284-06DC-4BA2-BB2B-75DA6DAA5E91}" name="D" dataDxfId="20"/>
    <tableColumn id="12" xr3:uid="{770DA0A6-79DE-43D8-B14E-B1F3E9577ACD}" name="R" dataDxfId="19"/>
    <tableColumn id="13" xr3:uid="{33920D46-5CAE-41D4-A8F3-477F8EF8D83C}" name="VOTER_x000a_TURNOUT" dataDxfId="18" dataCellStyle="Percent"/>
  </tableColumns>
  <tableStyleInfo name="Table Style 1" showFirstColumn="0" showLastColumn="0" showRowStripes="1" showColumnStripes="0"/>
</table>
</file>

<file path=xl/tables/table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" xr:uid="{37C6C5C1-17FC-49A6-A7A0-70D4847FD79D}" name="Table188" displayName="Table188" ref="A1:M103" totalsRowShown="0" headerRowDxfId="16" dataDxfId="15" headerRowBorderDxfId="13" tableBorderDxfId="14">
  <autoFilter ref="A1:M103" xr:uid="{47D20C78-094E-4F2B-BFB1-2A7939C1547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xr3:uid="{BFD494ED-C91D-4D8D-9371-60A0D02A40D9}" name="POLL NUMBER / NAME" dataDxfId="12"/>
    <tableColumn id="2" xr3:uid="{963EC80D-DDAE-4524-88D8-97E7F408E839}" name="NAMES_x000a_ON LIST" dataDxfId="11"/>
    <tableColumn id="3" xr3:uid="{2109D38D-8090-41B7-A0D8-4A33D33B3CC7}" name="PAULA_x000a_CACKETT_x000a_NDP" dataDxfId="10"/>
    <tableColumn id="4" xr3:uid="{DAB65F9D-89BF-4E35-BE15-07E12264127B}" name="KRISTIE_x000a_GOMUWKA_x000a_AP" dataDxfId="9"/>
    <tableColumn id="5" xr3:uid="{9BE01EF7-9CAC-49E2-985C-843884E9D77A}" name="MARTIN_x000a_LONG_x000a_UCP" dataDxfId="8"/>
    <tableColumn id="6" xr3:uid="{ADC065BA-E62E-47AD-951E-61266ED0A660}" name="PAUL_x000a_LUPYCZUK_x000a_AAP" dataDxfId="7"/>
    <tableColumn id="7" xr3:uid="{A394B7E8-C69B-49FE-A029-2CF9E21FD12D}" name="DAVID_x000a_PEARCE_x000a_IND" dataDxfId="6"/>
    <tableColumn id="8" xr3:uid="{8EB0F8D8-4C73-4351-BA71-1B6CB65DCDCF}" name="TRAVIS_x000a_POIRIER_x000a_AIP" dataDxfId="5"/>
    <tableColumn id="9" xr3:uid="{7071139A-4E81-49F9-9604-5E5D5B0BCE8F}" name="VALID" dataDxfId="4"/>
    <tableColumn id="10" xr3:uid="{8A29D3F0-9D29-4B50-9EC4-D624E44F65EC}" name="S" dataDxfId="3"/>
    <tableColumn id="11" xr3:uid="{29434331-23DF-4F47-8A93-92CF66EFF4AA}" name="D" dataDxfId="2"/>
    <tableColumn id="12" xr3:uid="{638ACA7F-24ED-4CAC-93FF-1190B230F489}" name="R" dataDxfId="1"/>
    <tableColumn id="13" xr3:uid="{4324740E-BA34-44F8-9791-F844D481CE4C}" name="VOTER_x000a_TURNOUT" dataDxfId="0" dataCellStyle="Percent"/>
  </tableColumns>
  <tableStyleInfo name="Table Style 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BF9548-817B-4102-A7F5-77C2CE431DD8}" name="Table110" displayName="Table110" ref="A1:L87" totalsRowShown="0" headerRowDxfId="1386" dataDxfId="1385" headerRowBorderDxfId="1383" tableBorderDxfId="1384">
  <autoFilter ref="A1:L87" xr:uid="{857CD2E3-D45B-4A7F-97F7-14C672F22EF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xr3:uid="{6CFAE778-4D70-47DD-A404-6A279FE02E44}" name="POLL NUMBER / NAME" dataDxfId="1382"/>
    <tableColumn id="2" xr3:uid="{D64AF35D-949C-4B42-B810-21B760D4AC5D}" name="NAMES_x000a_ON LIST" dataDxfId="1381"/>
    <tableColumn id="3" xr3:uid="{23E03B90-6C3B-4F99-8E5B-AF788C2B61AA}" name="GREG_x000a_CLARK_x000a_AP" dataDxfId="1380"/>
    <tableColumn id="4" xr3:uid="{864C94CC-2BB8-4B1A-A367-9CFE317EA698}" name="JANET_x000a_EREMENKO_x000a_NDP" dataDxfId="1379"/>
    <tableColumn id="5" xr3:uid="{2FF94652-7C09-4FC5-AB25-730591BA8377}" name="ROBIN_x000a_MACKINTOSH_x000a_LIB" dataDxfId="1378"/>
    <tableColumn id="6" xr3:uid="{051E0581-3242-4E0F-8FEA-3DBDB31E3B92}" name="QUINN_x000a_RUPERT_x000a_GPA" dataDxfId="1377"/>
    <tableColumn id="7" xr3:uid="{B96AD30F-3493-4DA1-BFFA-93D531EDC8B6}" name="DOUG_x000a_SCHWEITZER_x000a_UCP" dataDxfId="1376"/>
    <tableColumn id="8" xr3:uid="{8A39BE9D-E4AC-4B4A-B2AC-D24B862192BE}" name="VALID" dataDxfId="1375"/>
    <tableColumn id="9" xr3:uid="{F062C89E-98D1-4959-B490-288D7F05B178}" name="S" dataDxfId="1374"/>
    <tableColumn id="10" xr3:uid="{1C4AD7C5-F518-40B4-8E33-8E40A37A186F}" name="D" dataDxfId="1373"/>
    <tableColumn id="11" xr3:uid="{09508912-DEA1-4349-9E0A-464F1D847B6C}" name="R" dataDxfId="1372"/>
    <tableColumn id="12" xr3:uid="{9A430167-142B-49A1-B2E4-6EF236F3AFAF}" name="VOTER_x000a_TURNOUT" dataDxfId="1371" dataCellStyle="Percent">
      <calculatedColumnFormula>(K2+J2+H2)/B2</calculatedColumnFormula>
    </tableColumn>
  </tableColumns>
  <tableStyleInfo name="Table Style 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7.xml"/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23D666-737C-4477-9428-9B504F739F02}">
  <sheetPr codeName="Sheet2">
    <pageSetUpPr fitToPage="1"/>
  </sheetPr>
  <dimension ref="A1:U97"/>
  <sheetViews>
    <sheetView tabSelected="1"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ColWidth="0" defaultRowHeight="15" zeroHeight="1" x14ac:dyDescent="0.25"/>
  <cols>
    <col min="1" max="1" width="32.7109375" style="18" customWidth="1"/>
    <col min="2" max="2" width="8.7109375" style="19" customWidth="1"/>
    <col min="3" max="8" width="11.7109375" style="4" customWidth="1"/>
    <col min="9" max="9" width="8.7109375" style="4" customWidth="1"/>
    <col min="10" max="12" width="3.7109375" style="4" customWidth="1"/>
    <col min="13" max="13" width="8.7109375" style="4" customWidth="1"/>
    <col min="14" max="14" width="1.7109375" style="4" customWidth="1"/>
    <col min="15" max="15" width="9.140625" style="5" hidden="1" customWidth="1"/>
    <col min="16" max="19" width="0" style="4" hidden="1" customWidth="1"/>
    <col min="20" max="20" width="9.140625" style="4" hidden="1" customWidth="1"/>
    <col min="21" max="21" width="0" style="4" hidden="1" customWidth="1"/>
    <col min="22" max="16384" width="9.140625" style="4" hidden="1"/>
  </cols>
  <sheetData>
    <row r="1" spans="1:15" ht="50.1" customHeight="1" thickBot="1" x14ac:dyDescent="0.3">
      <c r="A1" s="1" t="s">
        <v>0</v>
      </c>
      <c r="B1" s="2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</row>
    <row r="2" spans="1:15" s="10" customFormat="1" ht="15.75" thickTop="1" x14ac:dyDescent="0.25">
      <c r="A2" s="6" t="s">
        <v>13</v>
      </c>
      <c r="B2" s="7">
        <v>383</v>
      </c>
      <c r="C2" s="8">
        <v>34</v>
      </c>
      <c r="D2" s="8">
        <v>6</v>
      </c>
      <c r="E2" s="8">
        <v>0</v>
      </c>
      <c r="F2" s="8">
        <v>5</v>
      </c>
      <c r="G2" s="8">
        <v>0</v>
      </c>
      <c r="H2" s="8">
        <v>130</v>
      </c>
      <c r="I2" s="8">
        <f t="shared" ref="I2:I65" si="0">SUM(C2:H2)</f>
        <v>175</v>
      </c>
      <c r="J2" s="8">
        <v>0</v>
      </c>
      <c r="K2" s="8">
        <v>0</v>
      </c>
      <c r="L2" s="8">
        <v>0</v>
      </c>
      <c r="M2" s="9">
        <f>((SUM(I2,K2,L2))/(B2))</f>
        <v>0.45691906005221933</v>
      </c>
      <c r="O2" s="11"/>
    </row>
    <row r="3" spans="1:15" s="10" customFormat="1" x14ac:dyDescent="0.25">
      <c r="A3" s="6" t="s">
        <v>14</v>
      </c>
      <c r="B3" s="7">
        <v>378</v>
      </c>
      <c r="C3" s="8">
        <v>65</v>
      </c>
      <c r="D3" s="8">
        <v>16</v>
      </c>
      <c r="E3" s="8">
        <v>3</v>
      </c>
      <c r="F3" s="8">
        <v>0</v>
      </c>
      <c r="G3" s="8">
        <v>1</v>
      </c>
      <c r="H3" s="8">
        <v>86</v>
      </c>
      <c r="I3" s="8">
        <f t="shared" si="0"/>
        <v>171</v>
      </c>
      <c r="J3" s="8">
        <v>0</v>
      </c>
      <c r="K3" s="8">
        <v>0</v>
      </c>
      <c r="L3" s="8">
        <v>1</v>
      </c>
      <c r="M3" s="9">
        <f t="shared" ref="M3:M66" si="1">((SUM(I3,K3,L3))/(B3))</f>
        <v>0.455026455026455</v>
      </c>
      <c r="O3" s="11"/>
    </row>
    <row r="4" spans="1:15" s="10" customFormat="1" x14ac:dyDescent="0.25">
      <c r="A4" s="6" t="s">
        <v>15</v>
      </c>
      <c r="B4" s="7">
        <v>520</v>
      </c>
      <c r="C4" s="8">
        <v>93</v>
      </c>
      <c r="D4" s="8">
        <v>27</v>
      </c>
      <c r="E4" s="8">
        <v>3</v>
      </c>
      <c r="F4" s="8">
        <v>3</v>
      </c>
      <c r="G4" s="8">
        <v>1</v>
      </c>
      <c r="H4" s="8">
        <v>90</v>
      </c>
      <c r="I4" s="8">
        <f t="shared" si="0"/>
        <v>217</v>
      </c>
      <c r="J4" s="8">
        <v>0</v>
      </c>
      <c r="K4" s="8">
        <v>0</v>
      </c>
      <c r="L4" s="8">
        <v>0</v>
      </c>
      <c r="M4" s="9">
        <f t="shared" si="1"/>
        <v>0.41730769230769232</v>
      </c>
      <c r="O4" s="11"/>
    </row>
    <row r="5" spans="1:15" s="10" customFormat="1" x14ac:dyDescent="0.25">
      <c r="A5" s="6" t="s">
        <v>16</v>
      </c>
      <c r="B5" s="7">
        <v>412</v>
      </c>
      <c r="C5" s="8">
        <v>89</v>
      </c>
      <c r="D5" s="8">
        <v>16</v>
      </c>
      <c r="E5" s="8">
        <v>2</v>
      </c>
      <c r="F5" s="8">
        <v>1</v>
      </c>
      <c r="G5" s="8">
        <v>1</v>
      </c>
      <c r="H5" s="8">
        <v>62</v>
      </c>
      <c r="I5" s="8">
        <f t="shared" si="0"/>
        <v>171</v>
      </c>
      <c r="J5" s="8">
        <v>0</v>
      </c>
      <c r="K5" s="8">
        <v>0</v>
      </c>
      <c r="L5" s="8">
        <v>2</v>
      </c>
      <c r="M5" s="9">
        <f t="shared" si="1"/>
        <v>0.4199029126213592</v>
      </c>
      <c r="O5" s="11"/>
    </row>
    <row r="6" spans="1:15" s="10" customFormat="1" x14ac:dyDescent="0.25">
      <c r="A6" s="6" t="s">
        <v>17</v>
      </c>
      <c r="B6" s="7">
        <v>440</v>
      </c>
      <c r="C6" s="8">
        <v>55</v>
      </c>
      <c r="D6" s="8">
        <v>11</v>
      </c>
      <c r="E6" s="8">
        <v>4</v>
      </c>
      <c r="F6" s="8">
        <v>1</v>
      </c>
      <c r="G6" s="8">
        <v>2</v>
      </c>
      <c r="H6" s="8">
        <v>118</v>
      </c>
      <c r="I6" s="8">
        <f t="shared" si="0"/>
        <v>191</v>
      </c>
      <c r="J6" s="8">
        <v>0</v>
      </c>
      <c r="K6" s="8">
        <v>0</v>
      </c>
      <c r="L6" s="8">
        <v>0</v>
      </c>
      <c r="M6" s="9">
        <f t="shared" si="1"/>
        <v>0.43409090909090908</v>
      </c>
      <c r="O6" s="11"/>
    </row>
    <row r="7" spans="1:15" s="10" customFormat="1" x14ac:dyDescent="0.25">
      <c r="A7" s="6" t="s">
        <v>18</v>
      </c>
      <c r="B7" s="7">
        <v>468</v>
      </c>
      <c r="C7" s="8">
        <v>120</v>
      </c>
      <c r="D7" s="8">
        <v>14</v>
      </c>
      <c r="E7" s="8">
        <v>3</v>
      </c>
      <c r="F7" s="8">
        <v>3</v>
      </c>
      <c r="G7" s="8">
        <v>2</v>
      </c>
      <c r="H7" s="8">
        <v>120</v>
      </c>
      <c r="I7" s="8">
        <f t="shared" si="0"/>
        <v>262</v>
      </c>
      <c r="J7" s="8">
        <v>0</v>
      </c>
      <c r="K7" s="8">
        <v>0</v>
      </c>
      <c r="L7" s="8">
        <v>1</v>
      </c>
      <c r="M7" s="9">
        <f t="shared" si="1"/>
        <v>0.56196581196581197</v>
      </c>
      <c r="O7" s="11"/>
    </row>
    <row r="8" spans="1:15" s="10" customFormat="1" x14ac:dyDescent="0.25">
      <c r="A8" s="6" t="s">
        <v>19</v>
      </c>
      <c r="B8" s="7">
        <v>551</v>
      </c>
      <c r="C8" s="8">
        <v>111</v>
      </c>
      <c r="D8" s="8">
        <v>19</v>
      </c>
      <c r="E8" s="8">
        <v>2</v>
      </c>
      <c r="F8" s="8">
        <v>2</v>
      </c>
      <c r="G8" s="8">
        <v>5</v>
      </c>
      <c r="H8" s="8">
        <v>136</v>
      </c>
      <c r="I8" s="8">
        <f t="shared" si="0"/>
        <v>275</v>
      </c>
      <c r="J8" s="8">
        <v>0</v>
      </c>
      <c r="K8" s="8">
        <v>0</v>
      </c>
      <c r="L8" s="8">
        <v>0</v>
      </c>
      <c r="M8" s="9">
        <f t="shared" si="1"/>
        <v>0.49909255898366606</v>
      </c>
      <c r="O8" s="11"/>
    </row>
    <row r="9" spans="1:15" s="10" customFormat="1" x14ac:dyDescent="0.25">
      <c r="A9" s="6" t="s">
        <v>20</v>
      </c>
      <c r="B9" s="7">
        <v>517</v>
      </c>
      <c r="C9" s="8">
        <v>53</v>
      </c>
      <c r="D9" s="8">
        <v>25</v>
      </c>
      <c r="E9" s="8">
        <v>0</v>
      </c>
      <c r="F9" s="8">
        <v>5</v>
      </c>
      <c r="G9" s="8">
        <v>1</v>
      </c>
      <c r="H9" s="8">
        <v>180</v>
      </c>
      <c r="I9" s="8">
        <f t="shared" si="0"/>
        <v>264</v>
      </c>
      <c r="J9" s="8">
        <v>1</v>
      </c>
      <c r="K9" s="8">
        <v>0</v>
      </c>
      <c r="L9" s="8">
        <v>0</v>
      </c>
      <c r="M9" s="9">
        <f t="shared" si="1"/>
        <v>0.51063829787234039</v>
      </c>
      <c r="O9" s="11"/>
    </row>
    <row r="10" spans="1:15" s="10" customFormat="1" x14ac:dyDescent="0.25">
      <c r="A10" s="6" t="s">
        <v>21</v>
      </c>
      <c r="B10" s="7">
        <v>413</v>
      </c>
      <c r="C10" s="8">
        <v>75</v>
      </c>
      <c r="D10" s="8">
        <v>13</v>
      </c>
      <c r="E10" s="8">
        <v>0</v>
      </c>
      <c r="F10" s="8">
        <v>6</v>
      </c>
      <c r="G10" s="8">
        <v>2</v>
      </c>
      <c r="H10" s="8">
        <v>113</v>
      </c>
      <c r="I10" s="8">
        <f t="shared" si="0"/>
        <v>209</v>
      </c>
      <c r="J10" s="8">
        <v>0</v>
      </c>
      <c r="K10" s="8">
        <v>0</v>
      </c>
      <c r="L10" s="8">
        <v>0</v>
      </c>
      <c r="M10" s="9">
        <f t="shared" si="1"/>
        <v>0.50605326876513312</v>
      </c>
      <c r="O10" s="11"/>
    </row>
    <row r="11" spans="1:15" s="10" customFormat="1" x14ac:dyDescent="0.25">
      <c r="A11" s="6" t="s">
        <v>22</v>
      </c>
      <c r="B11" s="7">
        <v>484</v>
      </c>
      <c r="C11" s="8">
        <v>88</v>
      </c>
      <c r="D11" s="8">
        <v>21</v>
      </c>
      <c r="E11" s="8">
        <v>1</v>
      </c>
      <c r="F11" s="8">
        <v>5</v>
      </c>
      <c r="G11" s="8">
        <v>2</v>
      </c>
      <c r="H11" s="8">
        <v>125</v>
      </c>
      <c r="I11" s="8">
        <f t="shared" si="0"/>
        <v>242</v>
      </c>
      <c r="J11" s="8">
        <v>0</v>
      </c>
      <c r="K11" s="8">
        <v>0</v>
      </c>
      <c r="L11" s="8">
        <v>0</v>
      </c>
      <c r="M11" s="9">
        <f t="shared" si="1"/>
        <v>0.5</v>
      </c>
      <c r="O11" s="11"/>
    </row>
    <row r="12" spans="1:15" s="10" customFormat="1" x14ac:dyDescent="0.25">
      <c r="A12" s="6" t="s">
        <v>23</v>
      </c>
      <c r="B12" s="7">
        <v>389</v>
      </c>
      <c r="C12" s="8">
        <v>54</v>
      </c>
      <c r="D12" s="8">
        <v>14</v>
      </c>
      <c r="E12" s="8">
        <v>1</v>
      </c>
      <c r="F12" s="8">
        <v>3</v>
      </c>
      <c r="G12" s="8">
        <v>3</v>
      </c>
      <c r="H12" s="8">
        <v>86</v>
      </c>
      <c r="I12" s="8">
        <f t="shared" si="0"/>
        <v>161</v>
      </c>
      <c r="J12" s="8">
        <v>1</v>
      </c>
      <c r="K12" s="8">
        <v>0</v>
      </c>
      <c r="L12" s="8">
        <v>0</v>
      </c>
      <c r="M12" s="9">
        <f t="shared" si="1"/>
        <v>0.41388174807197942</v>
      </c>
      <c r="O12" s="11"/>
    </row>
    <row r="13" spans="1:15" s="10" customFormat="1" x14ac:dyDescent="0.25">
      <c r="A13" s="6" t="s">
        <v>24</v>
      </c>
      <c r="B13" s="7">
        <v>462</v>
      </c>
      <c r="C13" s="8">
        <v>79</v>
      </c>
      <c r="D13" s="8">
        <v>19</v>
      </c>
      <c r="E13" s="8">
        <v>5</v>
      </c>
      <c r="F13" s="8">
        <v>3</v>
      </c>
      <c r="G13" s="8">
        <v>1</v>
      </c>
      <c r="H13" s="8">
        <v>74</v>
      </c>
      <c r="I13" s="8">
        <f t="shared" si="0"/>
        <v>181</v>
      </c>
      <c r="J13" s="8">
        <v>0</v>
      </c>
      <c r="K13" s="8">
        <v>0</v>
      </c>
      <c r="L13" s="8">
        <v>0</v>
      </c>
      <c r="M13" s="9">
        <f t="shared" si="1"/>
        <v>0.39177489177489178</v>
      </c>
      <c r="O13" s="11"/>
    </row>
    <row r="14" spans="1:15" s="10" customFormat="1" x14ac:dyDescent="0.25">
      <c r="A14" s="6" t="s">
        <v>25</v>
      </c>
      <c r="B14" s="7">
        <v>413</v>
      </c>
      <c r="C14" s="8">
        <v>52</v>
      </c>
      <c r="D14" s="8">
        <v>10</v>
      </c>
      <c r="E14" s="8">
        <v>2</v>
      </c>
      <c r="F14" s="8">
        <v>2</v>
      </c>
      <c r="G14" s="8">
        <v>2</v>
      </c>
      <c r="H14" s="8">
        <v>107</v>
      </c>
      <c r="I14" s="8">
        <f t="shared" si="0"/>
        <v>175</v>
      </c>
      <c r="J14" s="8">
        <v>0</v>
      </c>
      <c r="K14" s="8">
        <v>0</v>
      </c>
      <c r="L14" s="8">
        <v>0</v>
      </c>
      <c r="M14" s="9">
        <f t="shared" si="1"/>
        <v>0.42372881355932202</v>
      </c>
      <c r="O14" s="11"/>
    </row>
    <row r="15" spans="1:15" s="10" customFormat="1" x14ac:dyDescent="0.25">
      <c r="A15" s="6" t="s">
        <v>26</v>
      </c>
      <c r="B15" s="7">
        <v>443</v>
      </c>
      <c r="C15" s="8">
        <v>60</v>
      </c>
      <c r="D15" s="8">
        <v>10</v>
      </c>
      <c r="E15" s="8">
        <v>2</v>
      </c>
      <c r="F15" s="8">
        <v>6</v>
      </c>
      <c r="G15" s="8">
        <v>2</v>
      </c>
      <c r="H15" s="8">
        <v>147</v>
      </c>
      <c r="I15" s="8">
        <f t="shared" si="0"/>
        <v>227</v>
      </c>
      <c r="J15" s="8">
        <v>0</v>
      </c>
      <c r="K15" s="8">
        <v>0</v>
      </c>
      <c r="L15" s="8">
        <v>0</v>
      </c>
      <c r="M15" s="9">
        <f t="shared" si="1"/>
        <v>0.51241534988713322</v>
      </c>
      <c r="O15" s="11"/>
    </row>
    <row r="16" spans="1:15" s="10" customFormat="1" x14ac:dyDescent="0.25">
      <c r="A16" s="6" t="s">
        <v>27</v>
      </c>
      <c r="B16" s="7">
        <v>406</v>
      </c>
      <c r="C16" s="8">
        <v>57</v>
      </c>
      <c r="D16" s="8">
        <v>14</v>
      </c>
      <c r="E16" s="8">
        <v>1</v>
      </c>
      <c r="F16" s="8">
        <v>6</v>
      </c>
      <c r="G16" s="8">
        <v>0</v>
      </c>
      <c r="H16" s="8">
        <v>67</v>
      </c>
      <c r="I16" s="8">
        <f t="shared" si="0"/>
        <v>145</v>
      </c>
      <c r="J16" s="8">
        <v>0</v>
      </c>
      <c r="K16" s="8">
        <v>0</v>
      </c>
      <c r="L16" s="8">
        <v>0</v>
      </c>
      <c r="M16" s="9">
        <f t="shared" si="1"/>
        <v>0.35714285714285715</v>
      </c>
      <c r="O16" s="11"/>
    </row>
    <row r="17" spans="1:15" s="10" customFormat="1" x14ac:dyDescent="0.25">
      <c r="A17" s="6" t="s">
        <v>28</v>
      </c>
      <c r="B17" s="7">
        <v>397</v>
      </c>
      <c r="C17" s="8">
        <v>49</v>
      </c>
      <c r="D17" s="8">
        <v>12</v>
      </c>
      <c r="E17" s="8">
        <v>5</v>
      </c>
      <c r="F17" s="8">
        <v>2</v>
      </c>
      <c r="G17" s="8">
        <v>4</v>
      </c>
      <c r="H17" s="8">
        <v>76</v>
      </c>
      <c r="I17" s="8">
        <f t="shared" si="0"/>
        <v>148</v>
      </c>
      <c r="J17" s="8">
        <v>0</v>
      </c>
      <c r="K17" s="8">
        <v>0</v>
      </c>
      <c r="L17" s="8">
        <v>0</v>
      </c>
      <c r="M17" s="9">
        <f t="shared" si="1"/>
        <v>0.37279596977329976</v>
      </c>
      <c r="O17" s="11"/>
    </row>
    <row r="18" spans="1:15" s="10" customFormat="1" x14ac:dyDescent="0.25">
      <c r="A18" s="6" t="s">
        <v>29</v>
      </c>
      <c r="B18" s="7">
        <v>412</v>
      </c>
      <c r="C18" s="8">
        <v>48</v>
      </c>
      <c r="D18" s="8">
        <v>21</v>
      </c>
      <c r="E18" s="8">
        <v>3</v>
      </c>
      <c r="F18" s="8">
        <v>1</v>
      </c>
      <c r="G18" s="8">
        <v>1</v>
      </c>
      <c r="H18" s="8">
        <v>72</v>
      </c>
      <c r="I18" s="8">
        <f t="shared" si="0"/>
        <v>146</v>
      </c>
      <c r="J18" s="8">
        <v>0</v>
      </c>
      <c r="K18" s="8">
        <v>0</v>
      </c>
      <c r="L18" s="8">
        <v>0</v>
      </c>
      <c r="M18" s="9">
        <f t="shared" si="1"/>
        <v>0.35436893203883496</v>
      </c>
      <c r="O18" s="11"/>
    </row>
    <row r="19" spans="1:15" s="10" customFormat="1" x14ac:dyDescent="0.25">
      <c r="A19" s="6" t="s">
        <v>30</v>
      </c>
      <c r="B19" s="7">
        <v>344</v>
      </c>
      <c r="C19" s="8">
        <v>38</v>
      </c>
      <c r="D19" s="8">
        <v>9</v>
      </c>
      <c r="E19" s="8">
        <v>4</v>
      </c>
      <c r="F19" s="8">
        <v>2</v>
      </c>
      <c r="G19" s="8">
        <v>1</v>
      </c>
      <c r="H19" s="8">
        <v>57</v>
      </c>
      <c r="I19" s="8">
        <f t="shared" si="0"/>
        <v>111</v>
      </c>
      <c r="J19" s="8">
        <v>0</v>
      </c>
      <c r="K19" s="8">
        <v>0</v>
      </c>
      <c r="L19" s="8">
        <v>1</v>
      </c>
      <c r="M19" s="9">
        <f t="shared" si="1"/>
        <v>0.32558139534883723</v>
      </c>
      <c r="O19" s="11"/>
    </row>
    <row r="20" spans="1:15" s="10" customFormat="1" x14ac:dyDescent="0.25">
      <c r="A20" s="6" t="s">
        <v>31</v>
      </c>
      <c r="B20" s="7">
        <v>403</v>
      </c>
      <c r="C20" s="8">
        <v>52</v>
      </c>
      <c r="D20" s="8">
        <v>13</v>
      </c>
      <c r="E20" s="8">
        <v>3</v>
      </c>
      <c r="F20" s="8">
        <v>1</v>
      </c>
      <c r="G20" s="8">
        <v>2</v>
      </c>
      <c r="H20" s="8">
        <v>67</v>
      </c>
      <c r="I20" s="8">
        <f t="shared" si="0"/>
        <v>138</v>
      </c>
      <c r="J20" s="8">
        <v>1</v>
      </c>
      <c r="K20" s="8">
        <v>0</v>
      </c>
      <c r="L20" s="8">
        <v>0</v>
      </c>
      <c r="M20" s="9">
        <f t="shared" si="1"/>
        <v>0.34243176178660051</v>
      </c>
      <c r="O20" s="11"/>
    </row>
    <row r="21" spans="1:15" s="10" customFormat="1" x14ac:dyDescent="0.25">
      <c r="A21" s="6" t="s">
        <v>32</v>
      </c>
      <c r="B21" s="7">
        <v>433</v>
      </c>
      <c r="C21" s="8">
        <v>45</v>
      </c>
      <c r="D21" s="8">
        <v>12</v>
      </c>
      <c r="E21" s="8">
        <v>1</v>
      </c>
      <c r="F21" s="8">
        <v>3</v>
      </c>
      <c r="G21" s="8">
        <v>0</v>
      </c>
      <c r="H21" s="8">
        <v>129</v>
      </c>
      <c r="I21" s="8">
        <f t="shared" si="0"/>
        <v>190</v>
      </c>
      <c r="J21" s="8">
        <v>3</v>
      </c>
      <c r="K21" s="8">
        <v>0</v>
      </c>
      <c r="L21" s="8">
        <v>0</v>
      </c>
      <c r="M21" s="9">
        <f t="shared" si="1"/>
        <v>0.43879907621247111</v>
      </c>
      <c r="O21" s="11"/>
    </row>
    <row r="22" spans="1:15" s="10" customFormat="1" x14ac:dyDescent="0.25">
      <c r="A22" s="6" t="s">
        <v>33</v>
      </c>
      <c r="B22" s="7">
        <v>436</v>
      </c>
      <c r="C22" s="8">
        <v>46</v>
      </c>
      <c r="D22" s="8">
        <v>9</v>
      </c>
      <c r="E22" s="8">
        <v>1</v>
      </c>
      <c r="F22" s="8">
        <v>2</v>
      </c>
      <c r="G22" s="8">
        <v>1</v>
      </c>
      <c r="H22" s="8">
        <v>117</v>
      </c>
      <c r="I22" s="8">
        <f t="shared" si="0"/>
        <v>176</v>
      </c>
      <c r="J22" s="8">
        <v>0</v>
      </c>
      <c r="K22" s="8">
        <v>0</v>
      </c>
      <c r="L22" s="8">
        <v>0</v>
      </c>
      <c r="M22" s="9">
        <f t="shared" si="1"/>
        <v>0.40366972477064222</v>
      </c>
      <c r="O22" s="11"/>
    </row>
    <row r="23" spans="1:15" s="10" customFormat="1" x14ac:dyDescent="0.25">
      <c r="A23" s="6" t="s">
        <v>34</v>
      </c>
      <c r="B23" s="7">
        <v>416</v>
      </c>
      <c r="C23" s="8">
        <v>47</v>
      </c>
      <c r="D23" s="8">
        <v>14</v>
      </c>
      <c r="E23" s="8">
        <v>1</v>
      </c>
      <c r="F23" s="8">
        <v>2</v>
      </c>
      <c r="G23" s="8">
        <v>0</v>
      </c>
      <c r="H23" s="8">
        <v>117</v>
      </c>
      <c r="I23" s="8">
        <f t="shared" si="0"/>
        <v>181</v>
      </c>
      <c r="J23" s="8">
        <v>1</v>
      </c>
      <c r="K23" s="8">
        <v>0</v>
      </c>
      <c r="L23" s="8">
        <v>1</v>
      </c>
      <c r="M23" s="9">
        <f t="shared" si="1"/>
        <v>0.4375</v>
      </c>
      <c r="O23" s="11"/>
    </row>
    <row r="24" spans="1:15" s="10" customFormat="1" x14ac:dyDescent="0.25">
      <c r="A24" s="6" t="s">
        <v>35</v>
      </c>
      <c r="B24" s="7">
        <v>344</v>
      </c>
      <c r="C24" s="8">
        <v>63</v>
      </c>
      <c r="D24" s="8">
        <v>20</v>
      </c>
      <c r="E24" s="8">
        <v>2</v>
      </c>
      <c r="F24" s="8">
        <v>1</v>
      </c>
      <c r="G24" s="8">
        <v>0</v>
      </c>
      <c r="H24" s="8">
        <v>88</v>
      </c>
      <c r="I24" s="8">
        <f t="shared" si="0"/>
        <v>174</v>
      </c>
      <c r="J24" s="8">
        <v>0</v>
      </c>
      <c r="K24" s="8">
        <v>0</v>
      </c>
      <c r="L24" s="8">
        <v>0</v>
      </c>
      <c r="M24" s="9">
        <f t="shared" si="1"/>
        <v>0.5058139534883721</v>
      </c>
      <c r="O24" s="11"/>
    </row>
    <row r="25" spans="1:15" s="10" customFormat="1" x14ac:dyDescent="0.25">
      <c r="A25" s="6" t="s">
        <v>36</v>
      </c>
      <c r="B25" s="7">
        <v>372</v>
      </c>
      <c r="C25" s="8">
        <v>52</v>
      </c>
      <c r="D25" s="8">
        <v>14</v>
      </c>
      <c r="E25" s="8">
        <v>0</v>
      </c>
      <c r="F25" s="8">
        <v>1</v>
      </c>
      <c r="G25" s="8">
        <v>1</v>
      </c>
      <c r="H25" s="8">
        <v>104</v>
      </c>
      <c r="I25" s="8">
        <f t="shared" si="0"/>
        <v>172</v>
      </c>
      <c r="J25" s="8">
        <v>0</v>
      </c>
      <c r="K25" s="8">
        <v>0</v>
      </c>
      <c r="L25" s="8">
        <v>0</v>
      </c>
      <c r="M25" s="9">
        <f t="shared" si="1"/>
        <v>0.46236559139784944</v>
      </c>
      <c r="O25" s="11"/>
    </row>
    <row r="26" spans="1:15" s="10" customFormat="1" x14ac:dyDescent="0.25">
      <c r="A26" s="6" t="s">
        <v>37</v>
      </c>
      <c r="B26" s="7">
        <v>391</v>
      </c>
      <c r="C26" s="8">
        <v>38</v>
      </c>
      <c r="D26" s="8">
        <v>14</v>
      </c>
      <c r="E26" s="8">
        <v>0</v>
      </c>
      <c r="F26" s="8">
        <v>2</v>
      </c>
      <c r="G26" s="8">
        <v>2</v>
      </c>
      <c r="H26" s="8">
        <v>100</v>
      </c>
      <c r="I26" s="8">
        <f t="shared" si="0"/>
        <v>156</v>
      </c>
      <c r="J26" s="8">
        <v>0</v>
      </c>
      <c r="K26" s="8">
        <v>0</v>
      </c>
      <c r="L26" s="8">
        <v>0</v>
      </c>
      <c r="M26" s="9">
        <f t="shared" si="1"/>
        <v>0.39897698209718668</v>
      </c>
      <c r="O26" s="11"/>
    </row>
    <row r="27" spans="1:15" s="10" customFormat="1" x14ac:dyDescent="0.25">
      <c r="A27" s="6" t="s">
        <v>38</v>
      </c>
      <c r="B27" s="7">
        <v>442</v>
      </c>
      <c r="C27" s="8">
        <v>32</v>
      </c>
      <c r="D27" s="8">
        <v>13</v>
      </c>
      <c r="E27" s="8">
        <v>1</v>
      </c>
      <c r="F27" s="8">
        <v>4</v>
      </c>
      <c r="G27" s="8">
        <v>1</v>
      </c>
      <c r="H27" s="8">
        <v>119</v>
      </c>
      <c r="I27" s="8">
        <f t="shared" si="0"/>
        <v>170</v>
      </c>
      <c r="J27" s="8">
        <v>0</v>
      </c>
      <c r="K27" s="8">
        <v>2</v>
      </c>
      <c r="L27" s="8">
        <v>0</v>
      </c>
      <c r="M27" s="9">
        <f t="shared" si="1"/>
        <v>0.38914027149321267</v>
      </c>
      <c r="O27" s="11"/>
    </row>
    <row r="28" spans="1:15" s="10" customFormat="1" x14ac:dyDescent="0.25">
      <c r="A28" s="6" t="s">
        <v>39</v>
      </c>
      <c r="B28" s="7">
        <v>391</v>
      </c>
      <c r="C28" s="8">
        <v>54</v>
      </c>
      <c r="D28" s="8">
        <v>7</v>
      </c>
      <c r="E28" s="8">
        <v>2</v>
      </c>
      <c r="F28" s="8">
        <v>4</v>
      </c>
      <c r="G28" s="8">
        <v>2</v>
      </c>
      <c r="H28" s="8">
        <v>89</v>
      </c>
      <c r="I28" s="8">
        <f t="shared" si="0"/>
        <v>158</v>
      </c>
      <c r="J28" s="8">
        <v>2</v>
      </c>
      <c r="K28" s="8">
        <v>0</v>
      </c>
      <c r="L28" s="8">
        <v>0</v>
      </c>
      <c r="M28" s="9">
        <f t="shared" si="1"/>
        <v>0.40409207161125321</v>
      </c>
      <c r="O28" s="11"/>
    </row>
    <row r="29" spans="1:15" s="10" customFormat="1" x14ac:dyDescent="0.25">
      <c r="A29" s="6" t="s">
        <v>40</v>
      </c>
      <c r="B29" s="7">
        <v>345</v>
      </c>
      <c r="C29" s="8">
        <v>51</v>
      </c>
      <c r="D29" s="8">
        <v>12</v>
      </c>
      <c r="E29" s="8">
        <v>0</v>
      </c>
      <c r="F29" s="8">
        <v>4</v>
      </c>
      <c r="G29" s="8">
        <v>1</v>
      </c>
      <c r="H29" s="8">
        <v>80</v>
      </c>
      <c r="I29" s="8">
        <f t="shared" si="0"/>
        <v>148</v>
      </c>
      <c r="J29" s="8">
        <v>0</v>
      </c>
      <c r="K29" s="8">
        <v>0</v>
      </c>
      <c r="L29" s="8">
        <v>0</v>
      </c>
      <c r="M29" s="9">
        <f t="shared" si="1"/>
        <v>0.4289855072463768</v>
      </c>
      <c r="O29" s="11"/>
    </row>
    <row r="30" spans="1:15" s="10" customFormat="1" x14ac:dyDescent="0.25">
      <c r="A30" s="6" t="s">
        <v>41</v>
      </c>
      <c r="B30" s="7">
        <v>381</v>
      </c>
      <c r="C30" s="8">
        <v>61</v>
      </c>
      <c r="D30" s="8">
        <v>7</v>
      </c>
      <c r="E30" s="8">
        <v>1</v>
      </c>
      <c r="F30" s="8">
        <v>4</v>
      </c>
      <c r="G30" s="8">
        <v>1</v>
      </c>
      <c r="H30" s="8">
        <v>110</v>
      </c>
      <c r="I30" s="8">
        <f t="shared" si="0"/>
        <v>184</v>
      </c>
      <c r="J30" s="8">
        <v>0</v>
      </c>
      <c r="K30" s="8">
        <v>0</v>
      </c>
      <c r="L30" s="8">
        <v>0</v>
      </c>
      <c r="M30" s="9">
        <f t="shared" si="1"/>
        <v>0.48293963254593175</v>
      </c>
      <c r="O30" s="11"/>
    </row>
    <row r="31" spans="1:15" s="10" customFormat="1" x14ac:dyDescent="0.25">
      <c r="A31" s="6" t="s">
        <v>42</v>
      </c>
      <c r="B31" s="7">
        <v>457</v>
      </c>
      <c r="C31" s="8">
        <v>53</v>
      </c>
      <c r="D31" s="8">
        <v>19</v>
      </c>
      <c r="E31" s="8">
        <v>3</v>
      </c>
      <c r="F31" s="8">
        <v>5</v>
      </c>
      <c r="G31" s="8">
        <v>5</v>
      </c>
      <c r="H31" s="8">
        <v>110</v>
      </c>
      <c r="I31" s="8">
        <f t="shared" si="0"/>
        <v>195</v>
      </c>
      <c r="J31" s="8">
        <v>1</v>
      </c>
      <c r="K31" s="8">
        <v>0</v>
      </c>
      <c r="L31" s="8">
        <v>0</v>
      </c>
      <c r="M31" s="9">
        <f t="shared" si="1"/>
        <v>0.42669584245076586</v>
      </c>
      <c r="O31" s="11"/>
    </row>
    <row r="32" spans="1:15" s="10" customFormat="1" x14ac:dyDescent="0.25">
      <c r="A32" s="6" t="s">
        <v>43</v>
      </c>
      <c r="B32" s="7">
        <v>422</v>
      </c>
      <c r="C32" s="8">
        <v>86</v>
      </c>
      <c r="D32" s="8">
        <v>23</v>
      </c>
      <c r="E32" s="8">
        <v>1</v>
      </c>
      <c r="F32" s="8">
        <v>2</v>
      </c>
      <c r="G32" s="8">
        <v>3</v>
      </c>
      <c r="H32" s="8">
        <v>117</v>
      </c>
      <c r="I32" s="8">
        <f t="shared" si="0"/>
        <v>232</v>
      </c>
      <c r="J32" s="8">
        <v>0</v>
      </c>
      <c r="K32" s="8">
        <v>0</v>
      </c>
      <c r="L32" s="8">
        <v>0</v>
      </c>
      <c r="M32" s="9">
        <f t="shared" si="1"/>
        <v>0.54976303317535546</v>
      </c>
      <c r="O32" s="11"/>
    </row>
    <row r="33" spans="1:15" s="10" customFormat="1" x14ac:dyDescent="0.25">
      <c r="A33" s="6" t="s">
        <v>44</v>
      </c>
      <c r="B33" s="7">
        <v>435</v>
      </c>
      <c r="C33" s="8">
        <v>75</v>
      </c>
      <c r="D33" s="8">
        <v>9</v>
      </c>
      <c r="E33" s="8">
        <v>1</v>
      </c>
      <c r="F33" s="8">
        <v>2</v>
      </c>
      <c r="G33" s="8">
        <v>0</v>
      </c>
      <c r="H33" s="8">
        <v>123</v>
      </c>
      <c r="I33" s="8">
        <f t="shared" si="0"/>
        <v>210</v>
      </c>
      <c r="J33" s="8">
        <v>2</v>
      </c>
      <c r="K33" s="8">
        <v>1</v>
      </c>
      <c r="L33" s="8">
        <v>0</v>
      </c>
      <c r="M33" s="9">
        <f t="shared" si="1"/>
        <v>0.48505747126436782</v>
      </c>
      <c r="O33" s="11"/>
    </row>
    <row r="34" spans="1:15" s="10" customFormat="1" x14ac:dyDescent="0.25">
      <c r="A34" s="6" t="s">
        <v>45</v>
      </c>
      <c r="B34" s="7">
        <v>402</v>
      </c>
      <c r="C34" s="8">
        <v>76</v>
      </c>
      <c r="D34" s="8">
        <v>11</v>
      </c>
      <c r="E34" s="8">
        <v>2</v>
      </c>
      <c r="F34" s="8">
        <v>1</v>
      </c>
      <c r="G34" s="8">
        <v>2</v>
      </c>
      <c r="H34" s="8">
        <v>75</v>
      </c>
      <c r="I34" s="8">
        <f t="shared" si="0"/>
        <v>167</v>
      </c>
      <c r="J34" s="8">
        <v>0</v>
      </c>
      <c r="K34" s="8">
        <v>0</v>
      </c>
      <c r="L34" s="8">
        <v>0</v>
      </c>
      <c r="M34" s="9">
        <f t="shared" si="1"/>
        <v>0.4154228855721393</v>
      </c>
      <c r="O34" s="11"/>
    </row>
    <row r="35" spans="1:15" s="10" customFormat="1" x14ac:dyDescent="0.25">
      <c r="A35" s="6" t="s">
        <v>46</v>
      </c>
      <c r="B35" s="7">
        <v>417</v>
      </c>
      <c r="C35" s="8">
        <v>47</v>
      </c>
      <c r="D35" s="8">
        <v>8</v>
      </c>
      <c r="E35" s="8">
        <v>1</v>
      </c>
      <c r="F35" s="8">
        <v>2</v>
      </c>
      <c r="G35" s="8">
        <v>1</v>
      </c>
      <c r="H35" s="8">
        <v>87</v>
      </c>
      <c r="I35" s="8">
        <f t="shared" si="0"/>
        <v>146</v>
      </c>
      <c r="J35" s="8">
        <v>0</v>
      </c>
      <c r="K35" s="8">
        <v>0</v>
      </c>
      <c r="L35" s="8">
        <v>1</v>
      </c>
      <c r="M35" s="9">
        <f t="shared" si="1"/>
        <v>0.35251798561151076</v>
      </c>
      <c r="O35" s="11"/>
    </row>
    <row r="36" spans="1:15" s="10" customFormat="1" x14ac:dyDescent="0.25">
      <c r="A36" s="6" t="s">
        <v>47</v>
      </c>
      <c r="B36" s="7">
        <v>401</v>
      </c>
      <c r="C36" s="8">
        <v>46</v>
      </c>
      <c r="D36" s="8">
        <v>18</v>
      </c>
      <c r="E36" s="8">
        <v>2</v>
      </c>
      <c r="F36" s="8">
        <v>1</v>
      </c>
      <c r="G36" s="8">
        <v>0</v>
      </c>
      <c r="H36" s="8">
        <v>78</v>
      </c>
      <c r="I36" s="8">
        <f t="shared" si="0"/>
        <v>145</v>
      </c>
      <c r="J36" s="8">
        <v>0</v>
      </c>
      <c r="K36" s="8">
        <v>0</v>
      </c>
      <c r="L36" s="8">
        <v>0</v>
      </c>
      <c r="M36" s="9">
        <f t="shared" si="1"/>
        <v>0.36159600997506236</v>
      </c>
      <c r="O36" s="11"/>
    </row>
    <row r="37" spans="1:15" s="10" customFormat="1" x14ac:dyDescent="0.25">
      <c r="A37" s="6" t="s">
        <v>48</v>
      </c>
      <c r="B37" s="7">
        <v>459</v>
      </c>
      <c r="C37" s="8">
        <v>70</v>
      </c>
      <c r="D37" s="8">
        <v>21</v>
      </c>
      <c r="E37" s="8">
        <v>2</v>
      </c>
      <c r="F37" s="8">
        <v>3</v>
      </c>
      <c r="G37" s="8">
        <v>1</v>
      </c>
      <c r="H37" s="8">
        <v>133</v>
      </c>
      <c r="I37" s="8">
        <f t="shared" si="0"/>
        <v>230</v>
      </c>
      <c r="J37" s="8">
        <v>0</v>
      </c>
      <c r="K37" s="8">
        <v>0</v>
      </c>
      <c r="L37" s="8">
        <v>0</v>
      </c>
      <c r="M37" s="9">
        <f t="shared" si="1"/>
        <v>0.50108932461873634</v>
      </c>
      <c r="O37" s="11"/>
    </row>
    <row r="38" spans="1:15" s="10" customFormat="1" x14ac:dyDescent="0.25">
      <c r="A38" s="6" t="s">
        <v>49</v>
      </c>
      <c r="B38" s="7">
        <v>382</v>
      </c>
      <c r="C38" s="8">
        <v>45</v>
      </c>
      <c r="D38" s="8">
        <v>13</v>
      </c>
      <c r="E38" s="8">
        <v>2</v>
      </c>
      <c r="F38" s="8">
        <v>3</v>
      </c>
      <c r="G38" s="8">
        <v>0</v>
      </c>
      <c r="H38" s="8">
        <v>94</v>
      </c>
      <c r="I38" s="8">
        <f t="shared" si="0"/>
        <v>157</v>
      </c>
      <c r="J38" s="8">
        <v>1</v>
      </c>
      <c r="K38" s="8">
        <v>0</v>
      </c>
      <c r="L38" s="8">
        <v>2</v>
      </c>
      <c r="M38" s="9">
        <f t="shared" si="1"/>
        <v>0.41623036649214662</v>
      </c>
      <c r="O38" s="11"/>
    </row>
    <row r="39" spans="1:15" s="10" customFormat="1" x14ac:dyDescent="0.25">
      <c r="A39" s="6" t="s">
        <v>50</v>
      </c>
      <c r="B39" s="7">
        <v>373</v>
      </c>
      <c r="C39" s="8">
        <v>43</v>
      </c>
      <c r="D39" s="8">
        <v>10</v>
      </c>
      <c r="E39" s="8">
        <v>3</v>
      </c>
      <c r="F39" s="8">
        <v>2</v>
      </c>
      <c r="G39" s="8">
        <v>2</v>
      </c>
      <c r="H39" s="8">
        <v>107</v>
      </c>
      <c r="I39" s="8">
        <f t="shared" si="0"/>
        <v>167</v>
      </c>
      <c r="J39" s="8">
        <v>1</v>
      </c>
      <c r="K39" s="8">
        <v>0</v>
      </c>
      <c r="L39" s="8">
        <v>1</v>
      </c>
      <c r="M39" s="9">
        <f t="shared" si="1"/>
        <v>0.45040214477211798</v>
      </c>
      <c r="O39" s="11"/>
    </row>
    <row r="40" spans="1:15" s="10" customFormat="1" x14ac:dyDescent="0.25">
      <c r="A40" s="6" t="s">
        <v>51</v>
      </c>
      <c r="B40" s="7">
        <v>415</v>
      </c>
      <c r="C40" s="8">
        <v>68</v>
      </c>
      <c r="D40" s="8">
        <v>20</v>
      </c>
      <c r="E40" s="8">
        <v>2</v>
      </c>
      <c r="F40" s="8">
        <v>2</v>
      </c>
      <c r="G40" s="8">
        <v>8</v>
      </c>
      <c r="H40" s="8">
        <v>98</v>
      </c>
      <c r="I40" s="8">
        <f t="shared" si="0"/>
        <v>198</v>
      </c>
      <c r="J40" s="8">
        <v>1</v>
      </c>
      <c r="K40" s="8">
        <v>0</v>
      </c>
      <c r="L40" s="8">
        <v>0</v>
      </c>
      <c r="M40" s="9">
        <f t="shared" si="1"/>
        <v>0.47710843373493977</v>
      </c>
      <c r="O40" s="11"/>
    </row>
    <row r="41" spans="1:15" s="10" customFormat="1" x14ac:dyDescent="0.25">
      <c r="A41" s="6" t="s">
        <v>52</v>
      </c>
      <c r="B41" s="7">
        <v>350</v>
      </c>
      <c r="C41" s="8">
        <v>39</v>
      </c>
      <c r="D41" s="8">
        <v>13</v>
      </c>
      <c r="E41" s="8">
        <v>5</v>
      </c>
      <c r="F41" s="8">
        <v>2</v>
      </c>
      <c r="G41" s="8">
        <v>1</v>
      </c>
      <c r="H41" s="8">
        <v>42</v>
      </c>
      <c r="I41" s="8">
        <f t="shared" si="0"/>
        <v>102</v>
      </c>
      <c r="J41" s="8">
        <v>1</v>
      </c>
      <c r="K41" s="8">
        <v>0</v>
      </c>
      <c r="L41" s="8">
        <v>0</v>
      </c>
      <c r="M41" s="9">
        <f t="shared" si="1"/>
        <v>0.29142857142857143</v>
      </c>
      <c r="O41" s="11"/>
    </row>
    <row r="42" spans="1:15" s="10" customFormat="1" x14ac:dyDescent="0.25">
      <c r="A42" s="6" t="s">
        <v>53</v>
      </c>
      <c r="B42" s="7">
        <v>580</v>
      </c>
      <c r="C42" s="8">
        <v>49</v>
      </c>
      <c r="D42" s="8">
        <v>9</v>
      </c>
      <c r="E42" s="8">
        <v>2</v>
      </c>
      <c r="F42" s="8">
        <v>2</v>
      </c>
      <c r="G42" s="8">
        <v>5</v>
      </c>
      <c r="H42" s="8">
        <v>54</v>
      </c>
      <c r="I42" s="8">
        <f t="shared" si="0"/>
        <v>121</v>
      </c>
      <c r="J42" s="8">
        <v>0</v>
      </c>
      <c r="K42" s="8">
        <v>0</v>
      </c>
      <c r="L42" s="8">
        <v>0</v>
      </c>
      <c r="M42" s="9">
        <f t="shared" si="1"/>
        <v>0.20862068965517241</v>
      </c>
      <c r="O42" s="11"/>
    </row>
    <row r="43" spans="1:15" s="10" customFormat="1" x14ac:dyDescent="0.25">
      <c r="A43" s="6" t="s">
        <v>54</v>
      </c>
      <c r="B43" s="7">
        <v>351</v>
      </c>
      <c r="C43" s="8">
        <v>61</v>
      </c>
      <c r="D43" s="8">
        <v>18</v>
      </c>
      <c r="E43" s="8">
        <v>3</v>
      </c>
      <c r="F43" s="8">
        <v>1</v>
      </c>
      <c r="G43" s="8">
        <v>3</v>
      </c>
      <c r="H43" s="8">
        <v>114</v>
      </c>
      <c r="I43" s="8">
        <f t="shared" si="0"/>
        <v>200</v>
      </c>
      <c r="J43" s="8">
        <v>0</v>
      </c>
      <c r="K43" s="8">
        <v>0</v>
      </c>
      <c r="L43" s="8">
        <v>0</v>
      </c>
      <c r="M43" s="9">
        <f t="shared" si="1"/>
        <v>0.56980056980056981</v>
      </c>
      <c r="O43" s="11"/>
    </row>
    <row r="44" spans="1:15" s="10" customFormat="1" x14ac:dyDescent="0.25">
      <c r="A44" s="6" t="s">
        <v>55</v>
      </c>
      <c r="B44" s="7">
        <v>368</v>
      </c>
      <c r="C44" s="8">
        <v>65</v>
      </c>
      <c r="D44" s="8">
        <v>23</v>
      </c>
      <c r="E44" s="8">
        <v>2</v>
      </c>
      <c r="F44" s="8">
        <v>0</v>
      </c>
      <c r="G44" s="8">
        <v>1</v>
      </c>
      <c r="H44" s="8">
        <v>74</v>
      </c>
      <c r="I44" s="8">
        <f t="shared" si="0"/>
        <v>165</v>
      </c>
      <c r="J44" s="8">
        <v>0</v>
      </c>
      <c r="K44" s="8">
        <v>0</v>
      </c>
      <c r="L44" s="8">
        <v>1</v>
      </c>
      <c r="M44" s="9">
        <f t="shared" si="1"/>
        <v>0.45108695652173914</v>
      </c>
      <c r="O44" s="11"/>
    </row>
    <row r="45" spans="1:15" s="10" customFormat="1" x14ac:dyDescent="0.25">
      <c r="A45" s="6" t="s">
        <v>56</v>
      </c>
      <c r="B45" s="7">
        <v>379</v>
      </c>
      <c r="C45" s="8">
        <v>51</v>
      </c>
      <c r="D45" s="8">
        <v>11</v>
      </c>
      <c r="E45" s="8">
        <v>2</v>
      </c>
      <c r="F45" s="8">
        <v>2</v>
      </c>
      <c r="G45" s="8">
        <v>1</v>
      </c>
      <c r="H45" s="8">
        <v>90</v>
      </c>
      <c r="I45" s="8">
        <f t="shared" si="0"/>
        <v>157</v>
      </c>
      <c r="J45" s="8">
        <v>2</v>
      </c>
      <c r="K45" s="8">
        <v>0</v>
      </c>
      <c r="L45" s="8">
        <v>0</v>
      </c>
      <c r="M45" s="9">
        <f t="shared" si="1"/>
        <v>0.41424802110817943</v>
      </c>
      <c r="O45" s="11"/>
    </row>
    <row r="46" spans="1:15" s="10" customFormat="1" x14ac:dyDescent="0.25">
      <c r="A46" s="6" t="s">
        <v>57</v>
      </c>
      <c r="B46" s="7">
        <v>458</v>
      </c>
      <c r="C46" s="8">
        <v>73</v>
      </c>
      <c r="D46" s="8">
        <v>16</v>
      </c>
      <c r="E46" s="8">
        <v>2</v>
      </c>
      <c r="F46" s="8">
        <v>3</v>
      </c>
      <c r="G46" s="8">
        <v>2</v>
      </c>
      <c r="H46" s="8">
        <v>143</v>
      </c>
      <c r="I46" s="8">
        <f t="shared" si="0"/>
        <v>239</v>
      </c>
      <c r="J46" s="8">
        <v>1</v>
      </c>
      <c r="K46" s="8">
        <v>0</v>
      </c>
      <c r="L46" s="8">
        <v>1</v>
      </c>
      <c r="M46" s="9">
        <f t="shared" si="1"/>
        <v>0.5240174672489083</v>
      </c>
      <c r="O46" s="11"/>
    </row>
    <row r="47" spans="1:15" s="10" customFormat="1" x14ac:dyDescent="0.25">
      <c r="A47" s="6" t="s">
        <v>58</v>
      </c>
      <c r="B47" s="7">
        <v>448</v>
      </c>
      <c r="C47" s="8">
        <v>101</v>
      </c>
      <c r="D47" s="8">
        <v>17</v>
      </c>
      <c r="E47" s="8">
        <v>1</v>
      </c>
      <c r="F47" s="8">
        <v>3</v>
      </c>
      <c r="G47" s="8">
        <v>0</v>
      </c>
      <c r="H47" s="8">
        <v>104</v>
      </c>
      <c r="I47" s="8">
        <f t="shared" si="0"/>
        <v>226</v>
      </c>
      <c r="J47" s="8">
        <v>1</v>
      </c>
      <c r="K47" s="8">
        <v>0</v>
      </c>
      <c r="L47" s="8">
        <v>0</v>
      </c>
      <c r="M47" s="9">
        <f t="shared" si="1"/>
        <v>0.5044642857142857</v>
      </c>
      <c r="O47" s="11"/>
    </row>
    <row r="48" spans="1:15" s="10" customFormat="1" x14ac:dyDescent="0.25">
      <c r="A48" s="6" t="s">
        <v>59</v>
      </c>
      <c r="B48" s="7">
        <v>417</v>
      </c>
      <c r="C48" s="8">
        <v>104</v>
      </c>
      <c r="D48" s="8">
        <v>22</v>
      </c>
      <c r="E48" s="8">
        <v>4</v>
      </c>
      <c r="F48" s="8">
        <v>3</v>
      </c>
      <c r="G48" s="8">
        <v>2</v>
      </c>
      <c r="H48" s="8">
        <v>120</v>
      </c>
      <c r="I48" s="8">
        <f t="shared" si="0"/>
        <v>255</v>
      </c>
      <c r="J48" s="8">
        <v>0</v>
      </c>
      <c r="K48" s="8">
        <v>0</v>
      </c>
      <c r="L48" s="8">
        <v>0</v>
      </c>
      <c r="M48" s="9">
        <f t="shared" si="1"/>
        <v>0.61151079136690645</v>
      </c>
      <c r="O48" s="11"/>
    </row>
    <row r="49" spans="1:15" s="10" customFormat="1" x14ac:dyDescent="0.25">
      <c r="A49" s="6" t="s">
        <v>60</v>
      </c>
      <c r="B49" s="7">
        <v>491</v>
      </c>
      <c r="C49" s="8">
        <v>112</v>
      </c>
      <c r="D49" s="8">
        <v>24</v>
      </c>
      <c r="E49" s="8">
        <v>4</v>
      </c>
      <c r="F49" s="8">
        <v>3</v>
      </c>
      <c r="G49" s="8">
        <v>4</v>
      </c>
      <c r="H49" s="8">
        <v>112</v>
      </c>
      <c r="I49" s="8">
        <f t="shared" si="0"/>
        <v>259</v>
      </c>
      <c r="J49" s="8">
        <v>0</v>
      </c>
      <c r="K49" s="8">
        <v>0</v>
      </c>
      <c r="L49" s="8">
        <v>0</v>
      </c>
      <c r="M49" s="9">
        <f t="shared" si="1"/>
        <v>0.52749490835030555</v>
      </c>
      <c r="O49" s="11"/>
    </row>
    <row r="50" spans="1:15" s="10" customFormat="1" x14ac:dyDescent="0.25">
      <c r="A50" s="6" t="s">
        <v>61</v>
      </c>
      <c r="B50" s="7">
        <v>482</v>
      </c>
      <c r="C50" s="8">
        <v>91</v>
      </c>
      <c r="D50" s="8">
        <v>21</v>
      </c>
      <c r="E50" s="8">
        <v>6</v>
      </c>
      <c r="F50" s="8">
        <v>5</v>
      </c>
      <c r="G50" s="8">
        <v>4</v>
      </c>
      <c r="H50" s="8">
        <v>146</v>
      </c>
      <c r="I50" s="8">
        <f t="shared" si="0"/>
        <v>273</v>
      </c>
      <c r="J50" s="8">
        <v>1</v>
      </c>
      <c r="K50" s="8">
        <v>0</v>
      </c>
      <c r="L50" s="8">
        <v>0</v>
      </c>
      <c r="M50" s="9">
        <f t="shared" si="1"/>
        <v>0.56639004149377592</v>
      </c>
      <c r="O50" s="11"/>
    </row>
    <row r="51" spans="1:15" s="10" customFormat="1" x14ac:dyDescent="0.25">
      <c r="A51" s="6" t="s">
        <v>62</v>
      </c>
      <c r="B51" s="7">
        <v>337</v>
      </c>
      <c r="C51" s="8">
        <v>49</v>
      </c>
      <c r="D51" s="8">
        <v>14</v>
      </c>
      <c r="E51" s="8">
        <v>2</v>
      </c>
      <c r="F51" s="8">
        <v>3</v>
      </c>
      <c r="G51" s="8">
        <v>0</v>
      </c>
      <c r="H51" s="8">
        <v>50</v>
      </c>
      <c r="I51" s="8">
        <f t="shared" si="0"/>
        <v>118</v>
      </c>
      <c r="J51" s="8">
        <v>0</v>
      </c>
      <c r="K51" s="8">
        <v>0</v>
      </c>
      <c r="L51" s="8">
        <v>0</v>
      </c>
      <c r="M51" s="9">
        <f t="shared" si="1"/>
        <v>0.35014836795252224</v>
      </c>
      <c r="O51" s="11"/>
    </row>
    <row r="52" spans="1:15" s="10" customFormat="1" x14ac:dyDescent="0.25">
      <c r="A52" s="6" t="s">
        <v>63</v>
      </c>
      <c r="B52" s="7">
        <v>425</v>
      </c>
      <c r="C52" s="8">
        <v>82</v>
      </c>
      <c r="D52" s="8">
        <v>18</v>
      </c>
      <c r="E52" s="8">
        <v>1</v>
      </c>
      <c r="F52" s="8">
        <v>6</v>
      </c>
      <c r="G52" s="8">
        <v>2</v>
      </c>
      <c r="H52" s="8">
        <v>87</v>
      </c>
      <c r="I52" s="8">
        <f t="shared" si="0"/>
        <v>196</v>
      </c>
      <c r="J52" s="8">
        <v>1</v>
      </c>
      <c r="K52" s="8">
        <v>0</v>
      </c>
      <c r="L52" s="8">
        <v>0</v>
      </c>
      <c r="M52" s="9">
        <f t="shared" si="1"/>
        <v>0.4611764705882353</v>
      </c>
      <c r="O52" s="11"/>
    </row>
    <row r="53" spans="1:15" s="10" customFormat="1" x14ac:dyDescent="0.25">
      <c r="A53" s="6" t="s">
        <v>64</v>
      </c>
      <c r="B53" s="7">
        <v>382</v>
      </c>
      <c r="C53" s="8">
        <v>25</v>
      </c>
      <c r="D53" s="8">
        <v>4</v>
      </c>
      <c r="E53" s="8">
        <v>1</v>
      </c>
      <c r="F53" s="8">
        <v>2</v>
      </c>
      <c r="G53" s="8">
        <v>0</v>
      </c>
      <c r="H53" s="8">
        <v>33</v>
      </c>
      <c r="I53" s="8">
        <f t="shared" si="0"/>
        <v>65</v>
      </c>
      <c r="J53" s="8">
        <v>0</v>
      </c>
      <c r="K53" s="8">
        <v>0</v>
      </c>
      <c r="L53" s="8">
        <v>0</v>
      </c>
      <c r="M53" s="9">
        <f t="shared" si="1"/>
        <v>0.17015706806282724</v>
      </c>
      <c r="O53" s="11"/>
    </row>
    <row r="54" spans="1:15" s="10" customFormat="1" x14ac:dyDescent="0.25">
      <c r="A54" s="6" t="s">
        <v>65</v>
      </c>
      <c r="B54" s="7">
        <v>324</v>
      </c>
      <c r="C54" s="8">
        <v>33</v>
      </c>
      <c r="D54" s="8">
        <v>5</v>
      </c>
      <c r="E54" s="8">
        <v>1</v>
      </c>
      <c r="F54" s="8">
        <v>3</v>
      </c>
      <c r="G54" s="8">
        <v>0</v>
      </c>
      <c r="H54" s="8">
        <v>30</v>
      </c>
      <c r="I54" s="8">
        <f t="shared" si="0"/>
        <v>72</v>
      </c>
      <c r="J54" s="8">
        <v>0</v>
      </c>
      <c r="K54" s="8">
        <v>0</v>
      </c>
      <c r="L54" s="8">
        <v>0</v>
      </c>
      <c r="M54" s="9">
        <f t="shared" si="1"/>
        <v>0.22222222222222221</v>
      </c>
      <c r="O54" s="11"/>
    </row>
    <row r="55" spans="1:15" s="10" customFormat="1" x14ac:dyDescent="0.25">
      <c r="A55" s="6" t="s">
        <v>66</v>
      </c>
      <c r="B55" s="7">
        <v>504</v>
      </c>
      <c r="C55" s="8">
        <v>99</v>
      </c>
      <c r="D55" s="8">
        <v>23</v>
      </c>
      <c r="E55" s="8">
        <v>0</v>
      </c>
      <c r="F55" s="8">
        <v>4</v>
      </c>
      <c r="G55" s="8">
        <v>4</v>
      </c>
      <c r="H55" s="8">
        <v>98</v>
      </c>
      <c r="I55" s="8">
        <f t="shared" si="0"/>
        <v>228</v>
      </c>
      <c r="J55" s="8">
        <v>0</v>
      </c>
      <c r="K55" s="8">
        <v>0</v>
      </c>
      <c r="L55" s="8">
        <v>0</v>
      </c>
      <c r="M55" s="9">
        <f t="shared" si="1"/>
        <v>0.45238095238095238</v>
      </c>
      <c r="O55" s="11"/>
    </row>
    <row r="56" spans="1:15" s="10" customFormat="1" x14ac:dyDescent="0.25">
      <c r="A56" s="6" t="s">
        <v>67</v>
      </c>
      <c r="B56" s="7">
        <v>319</v>
      </c>
      <c r="C56" s="8">
        <v>52</v>
      </c>
      <c r="D56" s="8">
        <v>15</v>
      </c>
      <c r="E56" s="8">
        <v>3</v>
      </c>
      <c r="F56" s="8">
        <v>5</v>
      </c>
      <c r="G56" s="8">
        <v>3</v>
      </c>
      <c r="H56" s="8">
        <v>96</v>
      </c>
      <c r="I56" s="8">
        <f t="shared" si="0"/>
        <v>174</v>
      </c>
      <c r="J56" s="8">
        <v>0</v>
      </c>
      <c r="K56" s="8">
        <v>0</v>
      </c>
      <c r="L56" s="8">
        <v>2</v>
      </c>
      <c r="M56" s="9">
        <f t="shared" si="1"/>
        <v>0.55172413793103448</v>
      </c>
      <c r="O56" s="11"/>
    </row>
    <row r="57" spans="1:15" s="10" customFormat="1" x14ac:dyDescent="0.25">
      <c r="A57" s="6" t="s">
        <v>68</v>
      </c>
      <c r="B57" s="7">
        <v>362</v>
      </c>
      <c r="C57" s="8">
        <v>72</v>
      </c>
      <c r="D57" s="8">
        <v>22</v>
      </c>
      <c r="E57" s="8">
        <v>1</v>
      </c>
      <c r="F57" s="8">
        <v>1</v>
      </c>
      <c r="G57" s="8">
        <v>2</v>
      </c>
      <c r="H57" s="8">
        <v>81</v>
      </c>
      <c r="I57" s="8">
        <f t="shared" si="0"/>
        <v>179</v>
      </c>
      <c r="J57" s="8">
        <v>0</v>
      </c>
      <c r="K57" s="8">
        <v>0</v>
      </c>
      <c r="L57" s="8">
        <v>0</v>
      </c>
      <c r="M57" s="9">
        <f t="shared" si="1"/>
        <v>0.49447513812154698</v>
      </c>
      <c r="O57" s="11"/>
    </row>
    <row r="58" spans="1:15" s="10" customFormat="1" x14ac:dyDescent="0.25">
      <c r="A58" s="6" t="s">
        <v>69</v>
      </c>
      <c r="B58" s="7">
        <v>405</v>
      </c>
      <c r="C58" s="8">
        <v>47</v>
      </c>
      <c r="D58" s="8">
        <v>17</v>
      </c>
      <c r="E58" s="8">
        <v>0</v>
      </c>
      <c r="F58" s="8">
        <v>1</v>
      </c>
      <c r="G58" s="8">
        <v>1</v>
      </c>
      <c r="H58" s="8">
        <v>146</v>
      </c>
      <c r="I58" s="8">
        <f t="shared" si="0"/>
        <v>212</v>
      </c>
      <c r="J58" s="8">
        <v>2</v>
      </c>
      <c r="K58" s="8">
        <v>0</v>
      </c>
      <c r="L58" s="8">
        <v>0</v>
      </c>
      <c r="M58" s="9">
        <f t="shared" si="1"/>
        <v>0.52345679012345681</v>
      </c>
      <c r="O58" s="11"/>
    </row>
    <row r="59" spans="1:15" s="10" customFormat="1" x14ac:dyDescent="0.25">
      <c r="A59" s="6" t="s">
        <v>70</v>
      </c>
      <c r="B59" s="7">
        <v>420</v>
      </c>
      <c r="C59" s="8">
        <v>58</v>
      </c>
      <c r="D59" s="8">
        <v>18</v>
      </c>
      <c r="E59" s="8">
        <v>3</v>
      </c>
      <c r="F59" s="8">
        <v>1</v>
      </c>
      <c r="G59" s="8">
        <v>5</v>
      </c>
      <c r="H59" s="8">
        <v>107</v>
      </c>
      <c r="I59" s="8">
        <f t="shared" si="0"/>
        <v>192</v>
      </c>
      <c r="J59" s="8">
        <v>0</v>
      </c>
      <c r="K59" s="8">
        <v>0</v>
      </c>
      <c r="L59" s="8">
        <v>0</v>
      </c>
      <c r="M59" s="9">
        <f t="shared" si="1"/>
        <v>0.45714285714285713</v>
      </c>
      <c r="O59" s="11"/>
    </row>
    <row r="60" spans="1:15" s="10" customFormat="1" x14ac:dyDescent="0.25">
      <c r="A60" s="6" t="s">
        <v>71</v>
      </c>
      <c r="B60" s="7">
        <v>349</v>
      </c>
      <c r="C60" s="8">
        <v>49</v>
      </c>
      <c r="D60" s="8">
        <v>11</v>
      </c>
      <c r="E60" s="8">
        <v>2</v>
      </c>
      <c r="F60" s="8">
        <v>1</v>
      </c>
      <c r="G60" s="8">
        <v>3</v>
      </c>
      <c r="H60" s="8">
        <v>92</v>
      </c>
      <c r="I60" s="8">
        <f t="shared" si="0"/>
        <v>158</v>
      </c>
      <c r="J60" s="8">
        <v>1</v>
      </c>
      <c r="K60" s="8">
        <v>0</v>
      </c>
      <c r="L60" s="8">
        <v>0</v>
      </c>
      <c r="M60" s="9">
        <f t="shared" si="1"/>
        <v>0.45272206303724927</v>
      </c>
      <c r="O60" s="11"/>
    </row>
    <row r="61" spans="1:15" s="10" customFormat="1" x14ac:dyDescent="0.25">
      <c r="A61" s="6" t="s">
        <v>72</v>
      </c>
      <c r="B61" s="7">
        <v>466</v>
      </c>
      <c r="C61" s="8">
        <v>64</v>
      </c>
      <c r="D61" s="8">
        <v>26</v>
      </c>
      <c r="E61" s="8">
        <v>2</v>
      </c>
      <c r="F61" s="8">
        <v>5</v>
      </c>
      <c r="G61" s="8">
        <v>2</v>
      </c>
      <c r="H61" s="8">
        <v>95</v>
      </c>
      <c r="I61" s="8">
        <f t="shared" si="0"/>
        <v>194</v>
      </c>
      <c r="J61" s="8">
        <v>0</v>
      </c>
      <c r="K61" s="8">
        <v>0</v>
      </c>
      <c r="L61" s="8">
        <v>1</v>
      </c>
      <c r="M61" s="9">
        <f t="shared" si="1"/>
        <v>0.41845493562231761</v>
      </c>
      <c r="O61" s="11"/>
    </row>
    <row r="62" spans="1:15" s="10" customFormat="1" x14ac:dyDescent="0.25">
      <c r="A62" s="6" t="s">
        <v>73</v>
      </c>
      <c r="B62" s="7">
        <v>442</v>
      </c>
      <c r="C62" s="8">
        <v>55</v>
      </c>
      <c r="D62" s="8">
        <v>19</v>
      </c>
      <c r="E62" s="8">
        <v>6</v>
      </c>
      <c r="F62" s="8">
        <v>4</v>
      </c>
      <c r="G62" s="8">
        <v>3</v>
      </c>
      <c r="H62" s="8">
        <v>137</v>
      </c>
      <c r="I62" s="8">
        <f t="shared" si="0"/>
        <v>224</v>
      </c>
      <c r="J62" s="8">
        <v>0</v>
      </c>
      <c r="K62" s="8">
        <v>0</v>
      </c>
      <c r="L62" s="8">
        <v>2</v>
      </c>
      <c r="M62" s="9">
        <f t="shared" si="1"/>
        <v>0.5113122171945701</v>
      </c>
      <c r="O62" s="11"/>
    </row>
    <row r="63" spans="1:15" s="10" customFormat="1" x14ac:dyDescent="0.25">
      <c r="A63" s="6" t="s">
        <v>74</v>
      </c>
      <c r="B63" s="7">
        <v>341</v>
      </c>
      <c r="C63" s="8">
        <v>45</v>
      </c>
      <c r="D63" s="8">
        <v>13</v>
      </c>
      <c r="E63" s="8">
        <v>5</v>
      </c>
      <c r="F63" s="8">
        <v>2</v>
      </c>
      <c r="G63" s="8">
        <v>5</v>
      </c>
      <c r="H63" s="8">
        <v>75</v>
      </c>
      <c r="I63" s="8">
        <f t="shared" si="0"/>
        <v>145</v>
      </c>
      <c r="J63" s="8">
        <v>1</v>
      </c>
      <c r="K63" s="8">
        <v>0</v>
      </c>
      <c r="L63" s="8">
        <v>0</v>
      </c>
      <c r="M63" s="9">
        <f t="shared" si="1"/>
        <v>0.42521994134897362</v>
      </c>
      <c r="O63" s="11"/>
    </row>
    <row r="64" spans="1:15" s="10" customFormat="1" x14ac:dyDescent="0.25">
      <c r="A64" s="6" t="s">
        <v>75</v>
      </c>
      <c r="B64" s="7">
        <v>374</v>
      </c>
      <c r="C64" s="8">
        <v>31</v>
      </c>
      <c r="D64" s="8">
        <v>12</v>
      </c>
      <c r="E64" s="8">
        <v>1</v>
      </c>
      <c r="F64" s="8">
        <v>2</v>
      </c>
      <c r="G64" s="8">
        <v>2</v>
      </c>
      <c r="H64" s="8">
        <v>45</v>
      </c>
      <c r="I64" s="8">
        <f t="shared" si="0"/>
        <v>93</v>
      </c>
      <c r="J64" s="8">
        <v>0</v>
      </c>
      <c r="K64" s="8">
        <v>0</v>
      </c>
      <c r="L64" s="8">
        <v>0</v>
      </c>
      <c r="M64" s="9">
        <f t="shared" si="1"/>
        <v>0.24866310160427807</v>
      </c>
      <c r="O64" s="11"/>
    </row>
    <row r="65" spans="1:15" s="10" customFormat="1" x14ac:dyDescent="0.25">
      <c r="A65" s="6" t="s">
        <v>76</v>
      </c>
      <c r="B65" s="7">
        <v>446</v>
      </c>
      <c r="C65" s="8">
        <v>76</v>
      </c>
      <c r="D65" s="8">
        <v>15</v>
      </c>
      <c r="E65" s="8">
        <v>3</v>
      </c>
      <c r="F65" s="8">
        <v>0</v>
      </c>
      <c r="G65" s="8">
        <v>4</v>
      </c>
      <c r="H65" s="8">
        <v>72</v>
      </c>
      <c r="I65" s="8">
        <f t="shared" si="0"/>
        <v>170</v>
      </c>
      <c r="J65" s="8">
        <v>0</v>
      </c>
      <c r="K65" s="8">
        <v>0</v>
      </c>
      <c r="L65" s="8">
        <v>0</v>
      </c>
      <c r="M65" s="9">
        <f t="shared" si="1"/>
        <v>0.3811659192825112</v>
      </c>
      <c r="O65" s="11"/>
    </row>
    <row r="66" spans="1:15" s="10" customFormat="1" x14ac:dyDescent="0.25">
      <c r="A66" s="6" t="s">
        <v>77</v>
      </c>
      <c r="B66" s="7">
        <v>394</v>
      </c>
      <c r="C66" s="8">
        <v>64</v>
      </c>
      <c r="D66" s="8">
        <v>10</v>
      </c>
      <c r="E66" s="8">
        <v>0</v>
      </c>
      <c r="F66" s="8">
        <v>7</v>
      </c>
      <c r="G66" s="8">
        <v>1</v>
      </c>
      <c r="H66" s="8">
        <v>71</v>
      </c>
      <c r="I66" s="8">
        <f t="shared" ref="I66:I90" si="2">SUM(C66:H66)</f>
        <v>153</v>
      </c>
      <c r="J66" s="8">
        <v>0</v>
      </c>
      <c r="K66" s="8">
        <v>0</v>
      </c>
      <c r="L66" s="8">
        <v>1</v>
      </c>
      <c r="M66" s="9">
        <f t="shared" si="1"/>
        <v>0.39086294416243655</v>
      </c>
      <c r="O66" s="11"/>
    </row>
    <row r="67" spans="1:15" s="10" customFormat="1" x14ac:dyDescent="0.25">
      <c r="A67" s="6" t="s">
        <v>78</v>
      </c>
      <c r="B67" s="7">
        <v>398</v>
      </c>
      <c r="C67" s="8">
        <v>45</v>
      </c>
      <c r="D67" s="8">
        <v>10</v>
      </c>
      <c r="E67" s="8">
        <v>1</v>
      </c>
      <c r="F67" s="8">
        <v>5</v>
      </c>
      <c r="G67" s="8">
        <v>4</v>
      </c>
      <c r="H67" s="8">
        <v>72</v>
      </c>
      <c r="I67" s="8">
        <f t="shared" si="2"/>
        <v>137</v>
      </c>
      <c r="J67" s="8">
        <v>0</v>
      </c>
      <c r="K67" s="8">
        <v>0</v>
      </c>
      <c r="L67" s="8">
        <v>0</v>
      </c>
      <c r="M67" s="9">
        <f t="shared" ref="M67:M86" si="3">((SUM(I67,K67,L67))/(B67))</f>
        <v>0.34422110552763818</v>
      </c>
      <c r="O67" s="11"/>
    </row>
    <row r="68" spans="1:15" s="10" customFormat="1" x14ac:dyDescent="0.25">
      <c r="A68" s="6" t="s">
        <v>79</v>
      </c>
      <c r="B68" s="7">
        <v>342</v>
      </c>
      <c r="C68" s="8">
        <v>39</v>
      </c>
      <c r="D68" s="8">
        <v>13</v>
      </c>
      <c r="E68" s="8">
        <v>2</v>
      </c>
      <c r="F68" s="8">
        <v>2</v>
      </c>
      <c r="G68" s="8">
        <v>1</v>
      </c>
      <c r="H68" s="8">
        <v>51</v>
      </c>
      <c r="I68" s="8">
        <f t="shared" si="2"/>
        <v>108</v>
      </c>
      <c r="J68" s="8">
        <v>0</v>
      </c>
      <c r="K68" s="8">
        <v>0</v>
      </c>
      <c r="L68" s="8">
        <v>0</v>
      </c>
      <c r="M68" s="9">
        <f t="shared" si="3"/>
        <v>0.31578947368421051</v>
      </c>
      <c r="O68" s="11"/>
    </row>
    <row r="69" spans="1:15" s="10" customFormat="1" x14ac:dyDescent="0.25">
      <c r="A69" s="6" t="s">
        <v>80</v>
      </c>
      <c r="B69" s="7">
        <v>376</v>
      </c>
      <c r="C69" s="8">
        <v>69</v>
      </c>
      <c r="D69" s="8">
        <v>16</v>
      </c>
      <c r="E69" s="8">
        <v>5</v>
      </c>
      <c r="F69" s="8">
        <v>1</v>
      </c>
      <c r="G69" s="8">
        <v>1</v>
      </c>
      <c r="H69" s="8">
        <v>81</v>
      </c>
      <c r="I69" s="8">
        <f t="shared" si="2"/>
        <v>173</v>
      </c>
      <c r="J69" s="8">
        <v>1</v>
      </c>
      <c r="K69" s="8">
        <v>1</v>
      </c>
      <c r="L69" s="8">
        <v>0</v>
      </c>
      <c r="M69" s="9">
        <f t="shared" si="3"/>
        <v>0.46276595744680848</v>
      </c>
      <c r="O69" s="11"/>
    </row>
    <row r="70" spans="1:15" s="10" customFormat="1" x14ac:dyDescent="0.25">
      <c r="A70" s="6" t="s">
        <v>81</v>
      </c>
      <c r="B70" s="7">
        <v>417</v>
      </c>
      <c r="C70" s="8">
        <v>78</v>
      </c>
      <c r="D70" s="8">
        <v>16</v>
      </c>
      <c r="E70" s="8">
        <v>1</v>
      </c>
      <c r="F70" s="8">
        <v>4</v>
      </c>
      <c r="G70" s="8">
        <v>1</v>
      </c>
      <c r="H70" s="8">
        <v>89</v>
      </c>
      <c r="I70" s="8">
        <f t="shared" si="2"/>
        <v>189</v>
      </c>
      <c r="J70" s="8">
        <v>0</v>
      </c>
      <c r="K70" s="8">
        <v>0</v>
      </c>
      <c r="L70" s="8">
        <v>0</v>
      </c>
      <c r="M70" s="9">
        <f t="shared" si="3"/>
        <v>0.45323741007194246</v>
      </c>
      <c r="O70" s="11"/>
    </row>
    <row r="71" spans="1:15" s="10" customFormat="1" x14ac:dyDescent="0.25">
      <c r="A71" s="6" t="s">
        <v>82</v>
      </c>
      <c r="B71" s="7">
        <v>396</v>
      </c>
      <c r="C71" s="8">
        <v>53</v>
      </c>
      <c r="D71" s="8">
        <v>18</v>
      </c>
      <c r="E71" s="8">
        <v>1</v>
      </c>
      <c r="F71" s="8">
        <v>2</v>
      </c>
      <c r="G71" s="8">
        <v>2</v>
      </c>
      <c r="H71" s="8">
        <v>96</v>
      </c>
      <c r="I71" s="8">
        <f t="shared" si="2"/>
        <v>172</v>
      </c>
      <c r="J71" s="8">
        <v>0</v>
      </c>
      <c r="K71" s="8">
        <v>0</v>
      </c>
      <c r="L71" s="8">
        <v>0</v>
      </c>
      <c r="M71" s="9">
        <f t="shared" si="3"/>
        <v>0.43434343434343436</v>
      </c>
      <c r="O71" s="11"/>
    </row>
    <row r="72" spans="1:15" s="10" customFormat="1" x14ac:dyDescent="0.25">
      <c r="A72" s="6" t="s">
        <v>83</v>
      </c>
      <c r="B72" s="7">
        <v>343</v>
      </c>
      <c r="C72" s="8">
        <v>38</v>
      </c>
      <c r="D72" s="8">
        <v>5</v>
      </c>
      <c r="E72" s="8">
        <v>0</v>
      </c>
      <c r="F72" s="8">
        <v>2</v>
      </c>
      <c r="G72" s="8">
        <v>0</v>
      </c>
      <c r="H72" s="8">
        <v>42</v>
      </c>
      <c r="I72" s="8">
        <f t="shared" si="2"/>
        <v>87</v>
      </c>
      <c r="J72" s="8">
        <v>2</v>
      </c>
      <c r="K72" s="8">
        <v>0</v>
      </c>
      <c r="L72" s="8">
        <v>1</v>
      </c>
      <c r="M72" s="9">
        <f t="shared" si="3"/>
        <v>0.2565597667638484</v>
      </c>
      <c r="O72" s="11"/>
    </row>
    <row r="73" spans="1:15" s="10" customFormat="1" x14ac:dyDescent="0.25">
      <c r="A73" s="6" t="s">
        <v>84</v>
      </c>
      <c r="B73" s="7">
        <v>405</v>
      </c>
      <c r="C73" s="8">
        <v>88</v>
      </c>
      <c r="D73" s="8">
        <v>26</v>
      </c>
      <c r="E73" s="8">
        <v>0</v>
      </c>
      <c r="F73" s="8">
        <v>2</v>
      </c>
      <c r="G73" s="8">
        <v>2</v>
      </c>
      <c r="H73" s="8">
        <v>115</v>
      </c>
      <c r="I73" s="8">
        <f t="shared" si="2"/>
        <v>233</v>
      </c>
      <c r="J73" s="8">
        <v>2</v>
      </c>
      <c r="K73" s="8">
        <v>0</v>
      </c>
      <c r="L73" s="8">
        <v>0</v>
      </c>
      <c r="M73" s="9">
        <f t="shared" si="3"/>
        <v>0.57530864197530862</v>
      </c>
      <c r="O73" s="11"/>
    </row>
    <row r="74" spans="1:15" s="10" customFormat="1" x14ac:dyDescent="0.25">
      <c r="A74" s="6" t="s">
        <v>85</v>
      </c>
      <c r="B74" s="7">
        <v>363</v>
      </c>
      <c r="C74" s="8">
        <v>54</v>
      </c>
      <c r="D74" s="8">
        <v>12</v>
      </c>
      <c r="E74" s="8">
        <v>1</v>
      </c>
      <c r="F74" s="8">
        <v>2</v>
      </c>
      <c r="G74" s="8">
        <v>3</v>
      </c>
      <c r="H74" s="8">
        <v>123</v>
      </c>
      <c r="I74" s="8">
        <f t="shared" si="2"/>
        <v>195</v>
      </c>
      <c r="J74" s="8">
        <v>0</v>
      </c>
      <c r="K74" s="8">
        <v>0</v>
      </c>
      <c r="L74" s="8">
        <v>0</v>
      </c>
      <c r="M74" s="9">
        <f t="shared" si="3"/>
        <v>0.53719008264462809</v>
      </c>
      <c r="O74" s="11"/>
    </row>
    <row r="75" spans="1:15" s="10" customFormat="1" x14ac:dyDescent="0.25">
      <c r="A75" s="6" t="s">
        <v>86</v>
      </c>
      <c r="B75" s="7">
        <v>385</v>
      </c>
      <c r="C75" s="8">
        <v>67</v>
      </c>
      <c r="D75" s="8">
        <v>15</v>
      </c>
      <c r="E75" s="8">
        <v>3</v>
      </c>
      <c r="F75" s="8">
        <v>6</v>
      </c>
      <c r="G75" s="8">
        <v>3</v>
      </c>
      <c r="H75" s="8">
        <v>114</v>
      </c>
      <c r="I75" s="8">
        <f t="shared" si="2"/>
        <v>208</v>
      </c>
      <c r="J75" s="8">
        <v>0</v>
      </c>
      <c r="K75" s="8">
        <v>0</v>
      </c>
      <c r="L75" s="8">
        <v>2</v>
      </c>
      <c r="M75" s="9">
        <f t="shared" si="3"/>
        <v>0.54545454545454541</v>
      </c>
      <c r="O75" s="11"/>
    </row>
    <row r="76" spans="1:15" s="10" customFormat="1" x14ac:dyDescent="0.25">
      <c r="A76" s="6" t="s">
        <v>87</v>
      </c>
      <c r="B76" s="7">
        <v>350</v>
      </c>
      <c r="C76" s="8">
        <v>77</v>
      </c>
      <c r="D76" s="8">
        <v>29</v>
      </c>
      <c r="E76" s="8">
        <v>8</v>
      </c>
      <c r="F76" s="8">
        <v>1</v>
      </c>
      <c r="G76" s="8">
        <v>6</v>
      </c>
      <c r="H76" s="8">
        <v>111</v>
      </c>
      <c r="I76" s="8">
        <f t="shared" si="2"/>
        <v>232</v>
      </c>
      <c r="J76" s="8">
        <v>0</v>
      </c>
      <c r="K76" s="8">
        <v>0</v>
      </c>
      <c r="L76" s="8">
        <v>0</v>
      </c>
      <c r="M76" s="9">
        <f t="shared" si="3"/>
        <v>0.66285714285714281</v>
      </c>
      <c r="O76" s="11"/>
    </row>
    <row r="77" spans="1:15" s="10" customFormat="1" x14ac:dyDescent="0.25">
      <c r="A77" s="6" t="s">
        <v>88</v>
      </c>
      <c r="B77" s="7">
        <v>389</v>
      </c>
      <c r="C77" s="8">
        <v>62</v>
      </c>
      <c r="D77" s="8">
        <v>15</v>
      </c>
      <c r="E77" s="8">
        <v>3</v>
      </c>
      <c r="F77" s="8">
        <v>4</v>
      </c>
      <c r="G77" s="8">
        <v>3</v>
      </c>
      <c r="H77" s="8">
        <v>142</v>
      </c>
      <c r="I77" s="8">
        <f t="shared" si="2"/>
        <v>229</v>
      </c>
      <c r="J77" s="8">
        <v>0</v>
      </c>
      <c r="K77" s="8">
        <v>0</v>
      </c>
      <c r="L77" s="8">
        <v>0</v>
      </c>
      <c r="M77" s="9">
        <f t="shared" si="3"/>
        <v>0.58868894601542421</v>
      </c>
      <c r="O77" s="11"/>
    </row>
    <row r="78" spans="1:15" s="10" customFormat="1" x14ac:dyDescent="0.25">
      <c r="A78" s="6" t="s">
        <v>89</v>
      </c>
      <c r="B78" s="7">
        <v>365</v>
      </c>
      <c r="C78" s="8">
        <v>42</v>
      </c>
      <c r="D78" s="8">
        <v>14</v>
      </c>
      <c r="E78" s="8">
        <v>1</v>
      </c>
      <c r="F78" s="8">
        <v>1</v>
      </c>
      <c r="G78" s="8">
        <v>0</v>
      </c>
      <c r="H78" s="8">
        <v>47</v>
      </c>
      <c r="I78" s="8">
        <f t="shared" si="2"/>
        <v>105</v>
      </c>
      <c r="J78" s="8">
        <v>2</v>
      </c>
      <c r="K78" s="8">
        <v>1</v>
      </c>
      <c r="L78" s="8">
        <v>0</v>
      </c>
      <c r="M78" s="9">
        <f t="shared" si="3"/>
        <v>0.29041095890410956</v>
      </c>
      <c r="O78" s="11"/>
    </row>
    <row r="79" spans="1:15" s="10" customFormat="1" x14ac:dyDescent="0.25">
      <c r="A79" s="6" t="s">
        <v>90</v>
      </c>
      <c r="B79" s="7">
        <v>333</v>
      </c>
      <c r="C79" s="8">
        <v>31</v>
      </c>
      <c r="D79" s="8">
        <v>5</v>
      </c>
      <c r="E79" s="8">
        <v>2</v>
      </c>
      <c r="F79" s="8">
        <v>2</v>
      </c>
      <c r="G79" s="8">
        <v>1</v>
      </c>
      <c r="H79" s="8">
        <v>33</v>
      </c>
      <c r="I79" s="8">
        <f t="shared" si="2"/>
        <v>74</v>
      </c>
      <c r="J79" s="8">
        <v>0</v>
      </c>
      <c r="K79" s="8">
        <v>0</v>
      </c>
      <c r="L79" s="8">
        <v>0</v>
      </c>
      <c r="M79" s="9">
        <f t="shared" si="3"/>
        <v>0.22222222222222221</v>
      </c>
      <c r="O79" s="11"/>
    </row>
    <row r="80" spans="1:15" s="10" customFormat="1" x14ac:dyDescent="0.25">
      <c r="A80" s="6" t="s">
        <v>91</v>
      </c>
      <c r="B80" s="7">
        <v>413</v>
      </c>
      <c r="C80" s="8">
        <v>92</v>
      </c>
      <c r="D80" s="8">
        <v>11</v>
      </c>
      <c r="E80" s="8">
        <v>0</v>
      </c>
      <c r="F80" s="8">
        <v>5</v>
      </c>
      <c r="G80" s="8">
        <v>4</v>
      </c>
      <c r="H80" s="8">
        <v>83</v>
      </c>
      <c r="I80" s="8">
        <f t="shared" si="2"/>
        <v>195</v>
      </c>
      <c r="J80" s="8">
        <v>0</v>
      </c>
      <c r="K80" s="8">
        <v>0</v>
      </c>
      <c r="L80" s="8">
        <v>0</v>
      </c>
      <c r="M80" s="9">
        <f t="shared" si="3"/>
        <v>0.4721549636803874</v>
      </c>
      <c r="O80" s="11"/>
    </row>
    <row r="81" spans="1:15" s="10" customFormat="1" x14ac:dyDescent="0.25">
      <c r="A81" s="6" t="s">
        <v>92</v>
      </c>
      <c r="B81" s="7">
        <v>295</v>
      </c>
      <c r="C81" s="8">
        <v>47</v>
      </c>
      <c r="D81" s="8">
        <v>17</v>
      </c>
      <c r="E81" s="8">
        <v>1</v>
      </c>
      <c r="F81" s="8">
        <v>8</v>
      </c>
      <c r="G81" s="8">
        <v>1</v>
      </c>
      <c r="H81" s="8">
        <v>43</v>
      </c>
      <c r="I81" s="8">
        <f t="shared" si="2"/>
        <v>117</v>
      </c>
      <c r="J81" s="8">
        <v>1</v>
      </c>
      <c r="K81" s="8">
        <v>0</v>
      </c>
      <c r="L81" s="8">
        <v>0</v>
      </c>
      <c r="M81" s="9">
        <f t="shared" si="3"/>
        <v>0.39661016949152544</v>
      </c>
      <c r="O81" s="11"/>
    </row>
    <row r="82" spans="1:15" s="10" customFormat="1" x14ac:dyDescent="0.25">
      <c r="A82" s="6" t="s">
        <v>93</v>
      </c>
      <c r="B82" s="7">
        <v>452</v>
      </c>
      <c r="C82" s="8">
        <v>65</v>
      </c>
      <c r="D82" s="8">
        <v>22</v>
      </c>
      <c r="E82" s="8">
        <v>3</v>
      </c>
      <c r="F82" s="8">
        <v>3</v>
      </c>
      <c r="G82" s="8">
        <v>7</v>
      </c>
      <c r="H82" s="8">
        <v>72</v>
      </c>
      <c r="I82" s="8">
        <f t="shared" si="2"/>
        <v>172</v>
      </c>
      <c r="J82" s="8">
        <v>1</v>
      </c>
      <c r="K82" s="8">
        <v>0</v>
      </c>
      <c r="L82" s="8">
        <v>0</v>
      </c>
      <c r="M82" s="9">
        <f t="shared" si="3"/>
        <v>0.38053097345132741</v>
      </c>
      <c r="O82" s="11"/>
    </row>
    <row r="83" spans="1:15" s="10" customFormat="1" x14ac:dyDescent="0.25">
      <c r="A83" s="6" t="s">
        <v>94</v>
      </c>
      <c r="B83" s="7">
        <v>448</v>
      </c>
      <c r="C83" s="8">
        <v>42</v>
      </c>
      <c r="D83" s="8">
        <v>10</v>
      </c>
      <c r="E83" s="8">
        <v>4</v>
      </c>
      <c r="F83" s="8">
        <v>4</v>
      </c>
      <c r="G83" s="8">
        <v>2</v>
      </c>
      <c r="H83" s="8">
        <v>54</v>
      </c>
      <c r="I83" s="8">
        <f t="shared" si="2"/>
        <v>116</v>
      </c>
      <c r="J83" s="8">
        <v>0</v>
      </c>
      <c r="K83" s="8">
        <v>0</v>
      </c>
      <c r="L83" s="8">
        <v>1</v>
      </c>
      <c r="M83" s="9">
        <f t="shared" si="3"/>
        <v>0.2611607142857143</v>
      </c>
      <c r="O83" s="11"/>
    </row>
    <row r="84" spans="1:15" s="10" customFormat="1" x14ac:dyDescent="0.25">
      <c r="A84" s="6" t="s">
        <v>95</v>
      </c>
      <c r="B84" s="7">
        <v>378</v>
      </c>
      <c r="C84" s="8">
        <v>62</v>
      </c>
      <c r="D84" s="8">
        <v>12</v>
      </c>
      <c r="E84" s="8">
        <v>2</v>
      </c>
      <c r="F84" s="8">
        <v>4</v>
      </c>
      <c r="G84" s="8">
        <v>2</v>
      </c>
      <c r="H84" s="8">
        <v>114</v>
      </c>
      <c r="I84" s="8">
        <f t="shared" si="2"/>
        <v>196</v>
      </c>
      <c r="J84" s="8">
        <v>0</v>
      </c>
      <c r="K84" s="8">
        <v>0</v>
      </c>
      <c r="L84" s="8">
        <v>0</v>
      </c>
      <c r="M84" s="9">
        <f t="shared" si="3"/>
        <v>0.51851851851851849</v>
      </c>
      <c r="O84" s="11"/>
    </row>
    <row r="85" spans="1:15" s="10" customFormat="1" x14ac:dyDescent="0.25">
      <c r="A85" s="6" t="s">
        <v>96</v>
      </c>
      <c r="B85" s="7">
        <v>319</v>
      </c>
      <c r="C85" s="8">
        <v>51</v>
      </c>
      <c r="D85" s="8">
        <v>2</v>
      </c>
      <c r="E85" s="8">
        <v>2</v>
      </c>
      <c r="F85" s="8">
        <v>4</v>
      </c>
      <c r="G85" s="8">
        <v>3</v>
      </c>
      <c r="H85" s="8">
        <v>96</v>
      </c>
      <c r="I85" s="8">
        <f t="shared" si="2"/>
        <v>158</v>
      </c>
      <c r="J85" s="8">
        <v>0</v>
      </c>
      <c r="K85" s="8">
        <v>0</v>
      </c>
      <c r="L85" s="8">
        <v>0</v>
      </c>
      <c r="M85" s="9">
        <f t="shared" si="3"/>
        <v>0.4952978056426332</v>
      </c>
      <c r="O85" s="11"/>
    </row>
    <row r="86" spans="1:15" s="10" customFormat="1" x14ac:dyDescent="0.25">
      <c r="A86" s="6" t="s">
        <v>97</v>
      </c>
      <c r="B86" s="7">
        <v>502</v>
      </c>
      <c r="C86" s="8">
        <v>69</v>
      </c>
      <c r="D86" s="8">
        <v>15</v>
      </c>
      <c r="E86" s="8">
        <v>9</v>
      </c>
      <c r="F86" s="8">
        <v>6</v>
      </c>
      <c r="G86" s="8">
        <v>5</v>
      </c>
      <c r="H86" s="8">
        <v>81</v>
      </c>
      <c r="I86" s="8">
        <f t="shared" si="2"/>
        <v>185</v>
      </c>
      <c r="J86" s="8">
        <v>1</v>
      </c>
      <c r="K86" s="8">
        <v>0</v>
      </c>
      <c r="L86" s="8">
        <v>0</v>
      </c>
      <c r="M86" s="9">
        <f t="shared" si="3"/>
        <v>0.36852589641434264</v>
      </c>
      <c r="O86" s="11"/>
    </row>
    <row r="87" spans="1:15" s="10" customFormat="1" x14ac:dyDescent="0.25">
      <c r="A87" s="6" t="s">
        <v>98</v>
      </c>
      <c r="B87" s="8">
        <v>0</v>
      </c>
      <c r="C87" s="8">
        <v>139</v>
      </c>
      <c r="D87" s="8">
        <v>17</v>
      </c>
      <c r="E87" s="8">
        <v>5</v>
      </c>
      <c r="F87" s="8">
        <v>2</v>
      </c>
      <c r="G87" s="8">
        <v>1</v>
      </c>
      <c r="H87" s="8">
        <v>257</v>
      </c>
      <c r="I87" s="8">
        <f t="shared" si="2"/>
        <v>421</v>
      </c>
      <c r="J87" s="8">
        <v>0</v>
      </c>
      <c r="K87" s="8">
        <v>0</v>
      </c>
      <c r="L87" s="8">
        <v>91</v>
      </c>
      <c r="M87" s="12" t="s">
        <v>99</v>
      </c>
      <c r="O87" s="11"/>
    </row>
    <row r="88" spans="1:15" s="10" customFormat="1" x14ac:dyDescent="0.25">
      <c r="A88" s="6" t="s">
        <v>100</v>
      </c>
      <c r="B88" s="8">
        <v>0</v>
      </c>
      <c r="C88" s="8">
        <v>15</v>
      </c>
      <c r="D88" s="8">
        <v>3</v>
      </c>
      <c r="E88" s="8">
        <v>4</v>
      </c>
      <c r="F88" s="8">
        <v>7</v>
      </c>
      <c r="G88" s="8">
        <v>4</v>
      </c>
      <c r="H88" s="8">
        <v>37</v>
      </c>
      <c r="I88" s="8">
        <f t="shared" si="2"/>
        <v>70</v>
      </c>
      <c r="J88" s="8">
        <v>0</v>
      </c>
      <c r="K88" s="8">
        <v>1</v>
      </c>
      <c r="L88" s="8">
        <v>0</v>
      </c>
      <c r="M88" s="12" t="s">
        <v>99</v>
      </c>
      <c r="O88" s="11"/>
    </row>
    <row r="89" spans="1:15" s="10" customFormat="1" x14ac:dyDescent="0.25">
      <c r="A89" s="6" t="s">
        <v>101</v>
      </c>
      <c r="B89" s="8">
        <v>0</v>
      </c>
      <c r="C89" s="8">
        <v>1149</v>
      </c>
      <c r="D89" s="8">
        <v>190</v>
      </c>
      <c r="E89" s="8">
        <v>16</v>
      </c>
      <c r="F89" s="8">
        <v>33</v>
      </c>
      <c r="G89" s="8">
        <v>35</v>
      </c>
      <c r="H89" s="8">
        <v>1758</v>
      </c>
      <c r="I89" s="8">
        <f t="shared" si="2"/>
        <v>3181</v>
      </c>
      <c r="J89" s="8">
        <v>0</v>
      </c>
      <c r="K89" s="8">
        <v>0</v>
      </c>
      <c r="L89" s="8">
        <v>9</v>
      </c>
      <c r="M89" s="12" t="s">
        <v>99</v>
      </c>
      <c r="O89" s="11"/>
    </row>
    <row r="90" spans="1:15" s="10" customFormat="1" x14ac:dyDescent="0.25">
      <c r="A90" s="6" t="s">
        <v>102</v>
      </c>
      <c r="B90" s="8">
        <v>0</v>
      </c>
      <c r="C90" s="8">
        <v>345</v>
      </c>
      <c r="D90" s="8">
        <v>61</v>
      </c>
      <c r="E90" s="8">
        <v>10</v>
      </c>
      <c r="F90" s="8">
        <v>12</v>
      </c>
      <c r="G90" s="8">
        <v>6</v>
      </c>
      <c r="H90" s="8">
        <v>433</v>
      </c>
      <c r="I90" s="8">
        <f t="shared" si="2"/>
        <v>867</v>
      </c>
      <c r="J90" s="8">
        <v>5</v>
      </c>
      <c r="K90" s="8">
        <v>0</v>
      </c>
      <c r="L90" s="8">
        <v>3</v>
      </c>
      <c r="M90" s="12" t="s">
        <v>99</v>
      </c>
      <c r="O90" s="11"/>
    </row>
    <row r="91" spans="1:15" s="10" customFormat="1" ht="15.75" thickBot="1" x14ac:dyDescent="0.3">
      <c r="A91" s="13" t="s">
        <v>103</v>
      </c>
      <c r="B91" s="14">
        <v>0</v>
      </c>
      <c r="C91" s="14">
        <v>1213</v>
      </c>
      <c r="D91" s="14">
        <v>194</v>
      </c>
      <c r="E91" s="14">
        <v>25</v>
      </c>
      <c r="F91" s="14">
        <v>50</v>
      </c>
      <c r="G91" s="14">
        <v>24</v>
      </c>
      <c r="H91" s="14">
        <v>2169</v>
      </c>
      <c r="I91" s="14">
        <v>3675</v>
      </c>
      <c r="J91" s="14">
        <v>5</v>
      </c>
      <c r="K91" s="14">
        <v>0</v>
      </c>
      <c r="L91" s="14">
        <v>3</v>
      </c>
      <c r="M91" s="15" t="s">
        <v>99</v>
      </c>
      <c r="O91" s="11"/>
    </row>
    <row r="92" spans="1:15" s="10" customFormat="1" ht="15.75" thickTop="1" x14ac:dyDescent="0.25">
      <c r="A92" s="16" t="s">
        <v>104</v>
      </c>
      <c r="B92" s="8"/>
      <c r="C92" s="8">
        <f t="shared" ref="C92:L92" si="4">SUM(C2:C88)</f>
        <v>5342</v>
      </c>
      <c r="D92" s="8">
        <f t="shared" si="4"/>
        <v>1283</v>
      </c>
      <c r="E92" s="8">
        <f t="shared" si="4"/>
        <v>192</v>
      </c>
      <c r="F92" s="8">
        <f t="shared" si="4"/>
        <v>255</v>
      </c>
      <c r="G92" s="8">
        <f t="shared" si="4"/>
        <v>180</v>
      </c>
      <c r="H92" s="8">
        <f t="shared" si="4"/>
        <v>8255</v>
      </c>
      <c r="I92" s="8">
        <f t="shared" si="4"/>
        <v>15507</v>
      </c>
      <c r="J92" s="8">
        <f t="shared" si="4"/>
        <v>36</v>
      </c>
      <c r="K92" s="8">
        <f t="shared" si="4"/>
        <v>6</v>
      </c>
      <c r="L92" s="8">
        <f t="shared" si="4"/>
        <v>113</v>
      </c>
      <c r="O92" s="11"/>
    </row>
    <row r="93" spans="1:15" s="10" customFormat="1" x14ac:dyDescent="0.25">
      <c r="A93" s="16" t="s">
        <v>105</v>
      </c>
      <c r="B93" s="8"/>
      <c r="C93" s="8">
        <f t="shared" ref="C93:L93" si="5">SUM(C89:C91)</f>
        <v>2707</v>
      </c>
      <c r="D93" s="8">
        <f t="shared" si="5"/>
        <v>445</v>
      </c>
      <c r="E93" s="8">
        <f t="shared" si="5"/>
        <v>51</v>
      </c>
      <c r="F93" s="8">
        <f t="shared" si="5"/>
        <v>95</v>
      </c>
      <c r="G93" s="8">
        <f t="shared" si="5"/>
        <v>65</v>
      </c>
      <c r="H93" s="8">
        <f t="shared" si="5"/>
        <v>4360</v>
      </c>
      <c r="I93" s="8">
        <f t="shared" si="5"/>
        <v>7723</v>
      </c>
      <c r="J93" s="8">
        <f t="shared" si="5"/>
        <v>10</v>
      </c>
      <c r="K93" s="8">
        <f t="shared" si="5"/>
        <v>0</v>
      </c>
      <c r="L93" s="8">
        <f t="shared" si="5"/>
        <v>15</v>
      </c>
      <c r="O93" s="11"/>
    </row>
    <row r="94" spans="1:15" s="10" customFormat="1" x14ac:dyDescent="0.25">
      <c r="A94" s="16" t="s">
        <v>106</v>
      </c>
      <c r="B94" s="8">
        <f>SUM(Table1[NAMES
ON LIST])</f>
        <v>34632</v>
      </c>
      <c r="C94" s="8">
        <f t="shared" ref="C94:L94" si="6">SUM(C92:C93)</f>
        <v>8049</v>
      </c>
      <c r="D94" s="8">
        <f t="shared" si="6"/>
        <v>1728</v>
      </c>
      <c r="E94" s="8">
        <f t="shared" si="6"/>
        <v>243</v>
      </c>
      <c r="F94" s="8">
        <f t="shared" si="6"/>
        <v>350</v>
      </c>
      <c r="G94" s="8">
        <f t="shared" si="6"/>
        <v>245</v>
      </c>
      <c r="H94" s="8">
        <f t="shared" si="6"/>
        <v>12615</v>
      </c>
      <c r="I94" s="8">
        <f t="shared" si="6"/>
        <v>23230</v>
      </c>
      <c r="J94" s="8">
        <f t="shared" si="6"/>
        <v>46</v>
      </c>
      <c r="K94" s="8">
        <f t="shared" si="6"/>
        <v>6</v>
      </c>
      <c r="L94" s="8">
        <f t="shared" si="6"/>
        <v>128</v>
      </c>
      <c r="M94" s="17">
        <f t="shared" ref="M94" si="7">((SUM(I94,K94,L94))/(B94))</f>
        <v>0.67463617463617465</v>
      </c>
      <c r="O94" s="11"/>
    </row>
    <row r="95" spans="1:15" s="10" customFormat="1" x14ac:dyDescent="0.25">
      <c r="A95" s="16" t="s">
        <v>107</v>
      </c>
      <c r="B95" s="8"/>
      <c r="C95" s="9">
        <f t="shared" ref="C95:H95" si="8">C94/$I$94</f>
        <v>0.34649160568230736</v>
      </c>
      <c r="D95" s="9">
        <f t="shared" si="8"/>
        <v>7.4386569091691779E-2</v>
      </c>
      <c r="E95" s="9">
        <f t="shared" si="8"/>
        <v>1.0460611278519156E-2</v>
      </c>
      <c r="F95" s="9">
        <f t="shared" si="8"/>
        <v>1.5066724063710719E-2</v>
      </c>
      <c r="G95" s="9">
        <f t="shared" si="8"/>
        <v>1.0546706844597502E-2</v>
      </c>
      <c r="H95" s="9">
        <f t="shared" si="8"/>
        <v>0.54304778303917345</v>
      </c>
      <c r="I95" s="9"/>
      <c r="J95" s="9"/>
      <c r="K95" s="9"/>
      <c r="L95" s="9"/>
      <c r="O95" s="11"/>
    </row>
    <row r="96" spans="1:15" x14ac:dyDescent="0.25"/>
    <row r="97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92" fitToHeight="0" orientation="landscape" r:id="rId1"/>
  <headerFooter differentFirst="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2280E-289D-431D-BFFD-3AB0CD823AD0}">
  <sheetPr codeName="Sheet11">
    <pageSetUpPr fitToPage="1"/>
  </sheetPr>
  <dimension ref="A1:N74"/>
  <sheetViews>
    <sheetView workbookViewId="0">
      <pane xSplit="1" ySplit="1" topLeftCell="B39" activePane="bottomRight" state="frozen"/>
      <selection pane="topRight" activeCell="B1" sqref="B1"/>
      <selection pane="bottomLeft" activeCell="A2" sqref="A2"/>
      <selection pane="bottomRight" activeCell="F67" sqref="F67"/>
    </sheetView>
  </sheetViews>
  <sheetFormatPr defaultColWidth="0" defaultRowHeight="15" zeroHeight="1" x14ac:dyDescent="0.25"/>
  <cols>
    <col min="1" max="1" width="40.7109375" style="33" customWidth="1"/>
    <col min="2" max="2" width="8.7109375" style="31" customWidth="1"/>
    <col min="3" max="6" width="11.7109375" style="5" customWidth="1"/>
    <col min="7" max="7" width="8.7109375" style="5" customWidth="1"/>
    <col min="8" max="10" width="3.7109375" style="5" customWidth="1"/>
    <col min="11" max="11" width="8.7109375" style="53" customWidth="1"/>
    <col min="12" max="12" width="1.7109375" style="33" customWidth="1"/>
    <col min="13" max="13" width="9.140625" style="33" hidden="1" customWidth="1"/>
    <col min="14" max="14" width="0" style="33" hidden="1" customWidth="1"/>
    <col min="15" max="16384" width="9.140625" style="33" hidden="1"/>
  </cols>
  <sheetData>
    <row r="1" spans="1:11" ht="54.95" customHeight="1" thickBot="1" x14ac:dyDescent="0.3">
      <c r="A1" s="49" t="s">
        <v>0</v>
      </c>
      <c r="B1" s="2" t="s">
        <v>1</v>
      </c>
      <c r="C1" s="3" t="s">
        <v>827</v>
      </c>
      <c r="D1" s="3" t="s">
        <v>828</v>
      </c>
      <c r="E1" s="3" t="s">
        <v>829</v>
      </c>
      <c r="F1" s="3" t="s">
        <v>830</v>
      </c>
      <c r="G1" s="3" t="s">
        <v>8</v>
      </c>
      <c r="H1" s="3" t="s">
        <v>9</v>
      </c>
      <c r="I1" s="3" t="s">
        <v>10</v>
      </c>
      <c r="J1" s="3" t="s">
        <v>11</v>
      </c>
      <c r="K1" s="51" t="s">
        <v>12</v>
      </c>
    </row>
    <row r="2" spans="1:11" s="34" customFormat="1" ht="15.75" thickTop="1" x14ac:dyDescent="0.25">
      <c r="A2" s="21" t="s">
        <v>831</v>
      </c>
      <c r="B2" s="7">
        <v>398</v>
      </c>
      <c r="C2" s="22">
        <v>48</v>
      </c>
      <c r="D2" s="22">
        <v>7</v>
      </c>
      <c r="E2" s="22">
        <v>4</v>
      </c>
      <c r="F2" s="22">
        <v>55</v>
      </c>
      <c r="G2" s="22">
        <v>114</v>
      </c>
      <c r="H2" s="22">
        <v>0</v>
      </c>
      <c r="I2" s="22">
        <v>0</v>
      </c>
      <c r="J2" s="22">
        <v>0</v>
      </c>
      <c r="K2" s="28">
        <f t="shared" ref="K2:K58" si="0">(J2+I2+G2)/B2</f>
        <v>0.28643216080402012</v>
      </c>
    </row>
    <row r="3" spans="1:11" s="34" customFormat="1" x14ac:dyDescent="0.25">
      <c r="A3" s="21" t="s">
        <v>832</v>
      </c>
      <c r="B3" s="7">
        <v>482</v>
      </c>
      <c r="C3" s="22">
        <v>92</v>
      </c>
      <c r="D3" s="22">
        <v>8</v>
      </c>
      <c r="E3" s="22">
        <v>20</v>
      </c>
      <c r="F3" s="22">
        <v>69</v>
      </c>
      <c r="G3" s="22">
        <v>189</v>
      </c>
      <c r="H3" s="22">
        <v>0</v>
      </c>
      <c r="I3" s="22">
        <v>0</v>
      </c>
      <c r="J3" s="22">
        <v>0</v>
      </c>
      <c r="K3" s="28">
        <f t="shared" si="0"/>
        <v>0.3921161825726141</v>
      </c>
    </row>
    <row r="4" spans="1:11" s="34" customFormat="1" x14ac:dyDescent="0.25">
      <c r="A4" s="21" t="s">
        <v>833</v>
      </c>
      <c r="B4" s="7">
        <v>443</v>
      </c>
      <c r="C4" s="22">
        <v>66</v>
      </c>
      <c r="D4" s="22">
        <v>5</v>
      </c>
      <c r="E4" s="22">
        <v>6</v>
      </c>
      <c r="F4" s="22">
        <v>42</v>
      </c>
      <c r="G4" s="22">
        <v>119</v>
      </c>
      <c r="H4" s="22">
        <v>1</v>
      </c>
      <c r="I4" s="22">
        <v>0</v>
      </c>
      <c r="J4" s="22">
        <v>0</v>
      </c>
      <c r="K4" s="28">
        <f t="shared" si="0"/>
        <v>0.26862302483069977</v>
      </c>
    </row>
    <row r="5" spans="1:11" s="34" customFormat="1" x14ac:dyDescent="0.25">
      <c r="A5" s="21" t="s">
        <v>834</v>
      </c>
      <c r="B5" s="7">
        <v>432</v>
      </c>
      <c r="C5" s="22">
        <v>58</v>
      </c>
      <c r="D5" s="22">
        <v>5</v>
      </c>
      <c r="E5" s="22">
        <v>12</v>
      </c>
      <c r="F5" s="22">
        <v>49</v>
      </c>
      <c r="G5" s="22">
        <v>124</v>
      </c>
      <c r="H5" s="22">
        <v>0</v>
      </c>
      <c r="I5" s="22">
        <v>0</v>
      </c>
      <c r="J5" s="22">
        <v>0</v>
      </c>
      <c r="K5" s="28">
        <f t="shared" si="0"/>
        <v>0.28703703703703703</v>
      </c>
    </row>
    <row r="6" spans="1:11" s="34" customFormat="1" x14ac:dyDescent="0.25">
      <c r="A6" s="21" t="s">
        <v>835</v>
      </c>
      <c r="B6" s="7">
        <v>397</v>
      </c>
      <c r="C6" s="22">
        <v>42</v>
      </c>
      <c r="D6" s="22">
        <v>10</v>
      </c>
      <c r="E6" s="22">
        <v>2</v>
      </c>
      <c r="F6" s="22">
        <v>71</v>
      </c>
      <c r="G6" s="22">
        <v>125</v>
      </c>
      <c r="H6" s="22">
        <v>1</v>
      </c>
      <c r="I6" s="22">
        <v>0</v>
      </c>
      <c r="J6" s="22">
        <v>0</v>
      </c>
      <c r="K6" s="28">
        <f t="shared" si="0"/>
        <v>0.31486146095717882</v>
      </c>
    </row>
    <row r="7" spans="1:11" s="34" customFormat="1" x14ac:dyDescent="0.25">
      <c r="A7" s="21" t="s">
        <v>836</v>
      </c>
      <c r="B7" s="7">
        <v>473</v>
      </c>
      <c r="C7" s="22">
        <v>51</v>
      </c>
      <c r="D7" s="22">
        <v>20</v>
      </c>
      <c r="E7" s="22">
        <v>5</v>
      </c>
      <c r="F7" s="22">
        <v>96</v>
      </c>
      <c r="G7" s="22">
        <v>172</v>
      </c>
      <c r="H7" s="22">
        <v>0</v>
      </c>
      <c r="I7" s="22">
        <v>0</v>
      </c>
      <c r="J7" s="22">
        <v>3</v>
      </c>
      <c r="K7" s="28">
        <f t="shared" si="0"/>
        <v>0.3699788583509514</v>
      </c>
    </row>
    <row r="8" spans="1:11" s="34" customFormat="1" x14ac:dyDescent="0.25">
      <c r="A8" s="21" t="s">
        <v>837</v>
      </c>
      <c r="B8" s="7">
        <v>466</v>
      </c>
      <c r="C8" s="22">
        <v>53</v>
      </c>
      <c r="D8" s="22">
        <v>10</v>
      </c>
      <c r="E8" s="22">
        <v>4</v>
      </c>
      <c r="F8" s="22">
        <v>72</v>
      </c>
      <c r="G8" s="22">
        <v>139</v>
      </c>
      <c r="H8" s="22">
        <v>0</v>
      </c>
      <c r="I8" s="22">
        <v>0</v>
      </c>
      <c r="J8" s="22">
        <v>4</v>
      </c>
      <c r="K8" s="28">
        <f t="shared" si="0"/>
        <v>0.30686695278969955</v>
      </c>
    </row>
    <row r="9" spans="1:11" s="34" customFormat="1" x14ac:dyDescent="0.25">
      <c r="A9" s="21" t="s">
        <v>838</v>
      </c>
      <c r="B9" s="7">
        <v>495</v>
      </c>
      <c r="C9" s="22">
        <v>60</v>
      </c>
      <c r="D9" s="22">
        <v>13</v>
      </c>
      <c r="E9" s="22">
        <v>6</v>
      </c>
      <c r="F9" s="22">
        <v>74</v>
      </c>
      <c r="G9" s="22">
        <v>153</v>
      </c>
      <c r="H9" s="22">
        <v>1</v>
      </c>
      <c r="I9" s="22">
        <v>0</v>
      </c>
      <c r="J9" s="22">
        <v>0</v>
      </c>
      <c r="K9" s="28">
        <f t="shared" si="0"/>
        <v>0.30909090909090908</v>
      </c>
    </row>
    <row r="10" spans="1:11" s="34" customFormat="1" x14ac:dyDescent="0.25">
      <c r="A10" s="21" t="s">
        <v>839</v>
      </c>
      <c r="B10" s="7">
        <v>437</v>
      </c>
      <c r="C10" s="22">
        <v>64</v>
      </c>
      <c r="D10" s="22">
        <v>14</v>
      </c>
      <c r="E10" s="22">
        <v>5</v>
      </c>
      <c r="F10" s="22">
        <v>85</v>
      </c>
      <c r="G10" s="22">
        <v>168</v>
      </c>
      <c r="H10" s="22">
        <v>0</v>
      </c>
      <c r="I10" s="22">
        <v>0</v>
      </c>
      <c r="J10" s="22">
        <v>2</v>
      </c>
      <c r="K10" s="28">
        <f t="shared" si="0"/>
        <v>0.38901601830663618</v>
      </c>
    </row>
    <row r="11" spans="1:11" s="34" customFormat="1" x14ac:dyDescent="0.25">
      <c r="A11" s="21" t="s">
        <v>840</v>
      </c>
      <c r="B11" s="7">
        <v>446</v>
      </c>
      <c r="C11" s="22">
        <v>80</v>
      </c>
      <c r="D11" s="22">
        <v>11</v>
      </c>
      <c r="E11" s="22">
        <v>4</v>
      </c>
      <c r="F11" s="22">
        <v>52</v>
      </c>
      <c r="G11" s="22">
        <v>147</v>
      </c>
      <c r="H11" s="22">
        <v>0</v>
      </c>
      <c r="I11" s="22">
        <v>0</v>
      </c>
      <c r="J11" s="22">
        <v>0</v>
      </c>
      <c r="K11" s="28">
        <f t="shared" si="0"/>
        <v>0.32959641255605382</v>
      </c>
    </row>
    <row r="12" spans="1:11" s="34" customFormat="1" x14ac:dyDescent="0.25">
      <c r="A12" s="21" t="s">
        <v>841</v>
      </c>
      <c r="B12" s="7">
        <v>455</v>
      </c>
      <c r="C12" s="22">
        <v>61</v>
      </c>
      <c r="D12" s="22">
        <v>21</v>
      </c>
      <c r="E12" s="22">
        <v>10</v>
      </c>
      <c r="F12" s="22">
        <v>67</v>
      </c>
      <c r="G12" s="22">
        <v>159</v>
      </c>
      <c r="H12" s="22">
        <v>2</v>
      </c>
      <c r="I12" s="22">
        <v>0</v>
      </c>
      <c r="J12" s="22">
        <v>0</v>
      </c>
      <c r="K12" s="28">
        <f t="shared" si="0"/>
        <v>0.34945054945054943</v>
      </c>
    </row>
    <row r="13" spans="1:11" s="34" customFormat="1" x14ac:dyDescent="0.25">
      <c r="A13" s="21" t="s">
        <v>842</v>
      </c>
      <c r="B13" s="7">
        <v>371</v>
      </c>
      <c r="C13" s="22">
        <v>66</v>
      </c>
      <c r="D13" s="22">
        <v>6</v>
      </c>
      <c r="E13" s="22">
        <v>9</v>
      </c>
      <c r="F13" s="22">
        <v>68</v>
      </c>
      <c r="G13" s="22">
        <v>149</v>
      </c>
      <c r="H13" s="22">
        <v>0</v>
      </c>
      <c r="I13" s="22">
        <v>0</v>
      </c>
      <c r="J13" s="22">
        <v>1</v>
      </c>
      <c r="K13" s="28">
        <f t="shared" si="0"/>
        <v>0.40431266846361186</v>
      </c>
    </row>
    <row r="14" spans="1:11" s="34" customFormat="1" x14ac:dyDescent="0.25">
      <c r="A14" s="21" t="s">
        <v>843</v>
      </c>
      <c r="B14" s="7">
        <v>431</v>
      </c>
      <c r="C14" s="22">
        <v>51</v>
      </c>
      <c r="D14" s="22">
        <v>1</v>
      </c>
      <c r="E14" s="22">
        <v>1</v>
      </c>
      <c r="F14" s="22">
        <v>60</v>
      </c>
      <c r="G14" s="22">
        <v>113</v>
      </c>
      <c r="H14" s="22">
        <v>0</v>
      </c>
      <c r="I14" s="22">
        <v>0</v>
      </c>
      <c r="J14" s="22">
        <v>0</v>
      </c>
      <c r="K14" s="28">
        <f t="shared" si="0"/>
        <v>0.26218097447795824</v>
      </c>
    </row>
    <row r="15" spans="1:11" s="34" customFormat="1" x14ac:dyDescent="0.25">
      <c r="A15" s="21" t="s">
        <v>844</v>
      </c>
      <c r="B15" s="7">
        <v>441</v>
      </c>
      <c r="C15" s="22">
        <v>43</v>
      </c>
      <c r="D15" s="22">
        <v>15</v>
      </c>
      <c r="E15" s="22">
        <v>5</v>
      </c>
      <c r="F15" s="22">
        <v>53</v>
      </c>
      <c r="G15" s="22">
        <v>116</v>
      </c>
      <c r="H15" s="22">
        <v>0</v>
      </c>
      <c r="I15" s="22">
        <v>0</v>
      </c>
      <c r="J15" s="22">
        <v>2</v>
      </c>
      <c r="K15" s="28">
        <f t="shared" si="0"/>
        <v>0.26757369614512472</v>
      </c>
    </row>
    <row r="16" spans="1:11" s="34" customFormat="1" x14ac:dyDescent="0.25">
      <c r="A16" s="21" t="s">
        <v>845</v>
      </c>
      <c r="B16" s="7">
        <v>408</v>
      </c>
      <c r="C16" s="22">
        <v>51</v>
      </c>
      <c r="D16" s="22">
        <v>3</v>
      </c>
      <c r="E16" s="22">
        <v>3</v>
      </c>
      <c r="F16" s="22">
        <v>51</v>
      </c>
      <c r="G16" s="22">
        <v>108</v>
      </c>
      <c r="H16" s="22">
        <v>0</v>
      </c>
      <c r="I16" s="22">
        <v>0</v>
      </c>
      <c r="J16" s="22">
        <v>0</v>
      </c>
      <c r="K16" s="28">
        <f t="shared" si="0"/>
        <v>0.26470588235294118</v>
      </c>
    </row>
    <row r="17" spans="1:11" s="34" customFormat="1" x14ac:dyDescent="0.25">
      <c r="A17" s="21" t="s">
        <v>846</v>
      </c>
      <c r="B17" s="7">
        <v>453</v>
      </c>
      <c r="C17" s="22">
        <v>50</v>
      </c>
      <c r="D17" s="22">
        <v>4</v>
      </c>
      <c r="E17" s="22">
        <v>6</v>
      </c>
      <c r="F17" s="22">
        <v>51</v>
      </c>
      <c r="G17" s="22">
        <v>111</v>
      </c>
      <c r="H17" s="22">
        <v>3</v>
      </c>
      <c r="I17" s="22">
        <v>1</v>
      </c>
      <c r="J17" s="22">
        <v>0</v>
      </c>
      <c r="K17" s="28">
        <f t="shared" si="0"/>
        <v>0.24724061810154527</v>
      </c>
    </row>
    <row r="18" spans="1:11" s="34" customFormat="1" x14ac:dyDescent="0.25">
      <c r="A18" s="21" t="s">
        <v>847</v>
      </c>
      <c r="B18" s="7">
        <v>784</v>
      </c>
      <c r="C18" s="22">
        <v>105</v>
      </c>
      <c r="D18" s="22">
        <v>21</v>
      </c>
      <c r="E18" s="22">
        <v>10</v>
      </c>
      <c r="F18" s="22">
        <v>79</v>
      </c>
      <c r="G18" s="22">
        <v>215</v>
      </c>
      <c r="H18" s="22">
        <v>0</v>
      </c>
      <c r="I18" s="22">
        <v>0</v>
      </c>
      <c r="J18" s="22">
        <v>0</v>
      </c>
      <c r="K18" s="28">
        <f t="shared" si="0"/>
        <v>0.27423469387755101</v>
      </c>
    </row>
    <row r="19" spans="1:11" s="34" customFormat="1" x14ac:dyDescent="0.25">
      <c r="A19" s="21" t="s">
        <v>848</v>
      </c>
      <c r="B19" s="7">
        <v>533</v>
      </c>
      <c r="C19" s="22">
        <v>64</v>
      </c>
      <c r="D19" s="22">
        <v>13</v>
      </c>
      <c r="E19" s="22">
        <v>7</v>
      </c>
      <c r="F19" s="22">
        <v>88</v>
      </c>
      <c r="G19" s="22">
        <v>172</v>
      </c>
      <c r="H19" s="22">
        <v>1</v>
      </c>
      <c r="I19" s="22">
        <v>1</v>
      </c>
      <c r="J19" s="22">
        <v>0</v>
      </c>
      <c r="K19" s="28">
        <f t="shared" si="0"/>
        <v>0.32457786116322701</v>
      </c>
    </row>
    <row r="20" spans="1:11" s="34" customFormat="1" x14ac:dyDescent="0.25">
      <c r="A20" s="21" t="s">
        <v>849</v>
      </c>
      <c r="B20" s="7">
        <v>430</v>
      </c>
      <c r="C20" s="22">
        <v>57</v>
      </c>
      <c r="D20" s="22">
        <v>5</v>
      </c>
      <c r="E20" s="22">
        <v>7</v>
      </c>
      <c r="F20" s="22">
        <v>82</v>
      </c>
      <c r="G20" s="22">
        <v>151</v>
      </c>
      <c r="H20" s="22">
        <v>0</v>
      </c>
      <c r="I20" s="22">
        <v>1</v>
      </c>
      <c r="J20" s="22">
        <v>1</v>
      </c>
      <c r="K20" s="28">
        <f t="shared" si="0"/>
        <v>0.35581395348837208</v>
      </c>
    </row>
    <row r="21" spans="1:11" s="34" customFormat="1" x14ac:dyDescent="0.25">
      <c r="A21" s="21" t="s">
        <v>850</v>
      </c>
      <c r="B21" s="7">
        <v>440</v>
      </c>
      <c r="C21" s="22">
        <v>62</v>
      </c>
      <c r="D21" s="22">
        <v>9</v>
      </c>
      <c r="E21" s="22">
        <v>1</v>
      </c>
      <c r="F21" s="22">
        <v>94</v>
      </c>
      <c r="G21" s="22">
        <v>166</v>
      </c>
      <c r="H21" s="22">
        <v>1</v>
      </c>
      <c r="I21" s="22">
        <v>0</v>
      </c>
      <c r="J21" s="22">
        <v>2</v>
      </c>
      <c r="K21" s="28">
        <f t="shared" si="0"/>
        <v>0.38181818181818183</v>
      </c>
    </row>
    <row r="22" spans="1:11" s="34" customFormat="1" x14ac:dyDescent="0.25">
      <c r="A22" s="21" t="s">
        <v>851</v>
      </c>
      <c r="B22" s="7">
        <v>605</v>
      </c>
      <c r="C22" s="22">
        <v>102</v>
      </c>
      <c r="D22" s="22">
        <v>14</v>
      </c>
      <c r="E22" s="22">
        <v>6</v>
      </c>
      <c r="F22" s="22">
        <v>95</v>
      </c>
      <c r="G22" s="22">
        <v>217</v>
      </c>
      <c r="H22" s="22">
        <v>1</v>
      </c>
      <c r="I22" s="22">
        <v>1</v>
      </c>
      <c r="J22" s="22">
        <v>1</v>
      </c>
      <c r="K22" s="28">
        <f t="shared" si="0"/>
        <v>0.36198347107438017</v>
      </c>
    </row>
    <row r="23" spans="1:11" s="34" customFormat="1" x14ac:dyDescent="0.25">
      <c r="A23" s="21" t="s">
        <v>852</v>
      </c>
      <c r="B23" s="7">
        <v>471</v>
      </c>
      <c r="C23" s="22">
        <v>72</v>
      </c>
      <c r="D23" s="22">
        <v>15</v>
      </c>
      <c r="E23" s="22">
        <v>5</v>
      </c>
      <c r="F23" s="22">
        <v>58</v>
      </c>
      <c r="G23" s="22">
        <v>150</v>
      </c>
      <c r="H23" s="22">
        <v>0</v>
      </c>
      <c r="I23" s="22">
        <v>0</v>
      </c>
      <c r="J23" s="22">
        <v>3</v>
      </c>
      <c r="K23" s="28">
        <f t="shared" si="0"/>
        <v>0.32484076433121017</v>
      </c>
    </row>
    <row r="24" spans="1:11" s="34" customFormat="1" x14ac:dyDescent="0.25">
      <c r="A24" s="21" t="s">
        <v>853</v>
      </c>
      <c r="B24" s="7">
        <v>455</v>
      </c>
      <c r="C24" s="22">
        <v>68</v>
      </c>
      <c r="D24" s="22">
        <v>23</v>
      </c>
      <c r="E24" s="22">
        <v>5</v>
      </c>
      <c r="F24" s="22">
        <v>84</v>
      </c>
      <c r="G24" s="22">
        <v>180</v>
      </c>
      <c r="H24" s="22">
        <v>0</v>
      </c>
      <c r="I24" s="22">
        <v>0</v>
      </c>
      <c r="J24" s="22">
        <v>1</v>
      </c>
      <c r="K24" s="28">
        <f t="shared" si="0"/>
        <v>0.39780219780219778</v>
      </c>
    </row>
    <row r="25" spans="1:11" s="34" customFormat="1" x14ac:dyDescent="0.25">
      <c r="A25" s="21" t="s">
        <v>854</v>
      </c>
      <c r="B25" s="7">
        <v>419</v>
      </c>
      <c r="C25" s="22">
        <v>41</v>
      </c>
      <c r="D25" s="22">
        <v>10</v>
      </c>
      <c r="E25" s="22">
        <v>4</v>
      </c>
      <c r="F25" s="22">
        <v>47</v>
      </c>
      <c r="G25" s="22">
        <v>102</v>
      </c>
      <c r="H25" s="22">
        <v>1</v>
      </c>
      <c r="I25" s="22">
        <v>0</v>
      </c>
      <c r="J25" s="22">
        <v>1</v>
      </c>
      <c r="K25" s="28">
        <f t="shared" si="0"/>
        <v>0.24582338902147971</v>
      </c>
    </row>
    <row r="26" spans="1:11" s="34" customFormat="1" x14ac:dyDescent="0.25">
      <c r="A26" s="21" t="s">
        <v>855</v>
      </c>
      <c r="B26" s="7">
        <v>389</v>
      </c>
      <c r="C26" s="22">
        <v>51</v>
      </c>
      <c r="D26" s="22">
        <v>8</v>
      </c>
      <c r="E26" s="22">
        <v>2</v>
      </c>
      <c r="F26" s="22">
        <v>64</v>
      </c>
      <c r="G26" s="22">
        <v>125</v>
      </c>
      <c r="H26" s="22">
        <v>0</v>
      </c>
      <c r="I26" s="22">
        <v>0</v>
      </c>
      <c r="J26" s="22">
        <v>0</v>
      </c>
      <c r="K26" s="28">
        <f t="shared" si="0"/>
        <v>0.32133676092544988</v>
      </c>
    </row>
    <row r="27" spans="1:11" s="34" customFormat="1" x14ac:dyDescent="0.25">
      <c r="A27" s="21" t="s">
        <v>856</v>
      </c>
      <c r="B27" s="7">
        <v>512</v>
      </c>
      <c r="C27" s="22">
        <v>46</v>
      </c>
      <c r="D27" s="22">
        <v>9</v>
      </c>
      <c r="E27" s="22">
        <v>5</v>
      </c>
      <c r="F27" s="22">
        <v>53</v>
      </c>
      <c r="G27" s="22">
        <v>113</v>
      </c>
      <c r="H27" s="22">
        <v>1</v>
      </c>
      <c r="I27" s="22">
        <v>0</v>
      </c>
      <c r="J27" s="22">
        <v>0</v>
      </c>
      <c r="K27" s="28">
        <f t="shared" si="0"/>
        <v>0.220703125</v>
      </c>
    </row>
    <row r="28" spans="1:11" s="34" customFormat="1" x14ac:dyDescent="0.25">
      <c r="A28" s="21" t="s">
        <v>857</v>
      </c>
      <c r="B28" s="7">
        <v>589</v>
      </c>
      <c r="C28" s="22">
        <v>81</v>
      </c>
      <c r="D28" s="22">
        <v>10</v>
      </c>
      <c r="E28" s="22">
        <v>6</v>
      </c>
      <c r="F28" s="22">
        <v>81</v>
      </c>
      <c r="G28" s="22">
        <v>178</v>
      </c>
      <c r="H28" s="22">
        <v>0</v>
      </c>
      <c r="I28" s="22">
        <v>0</v>
      </c>
      <c r="J28" s="22">
        <v>1</v>
      </c>
      <c r="K28" s="28">
        <f t="shared" si="0"/>
        <v>0.30390492359932086</v>
      </c>
    </row>
    <row r="29" spans="1:11" s="34" customFormat="1" x14ac:dyDescent="0.25">
      <c r="A29" s="21" t="s">
        <v>858</v>
      </c>
      <c r="B29" s="7">
        <v>547</v>
      </c>
      <c r="C29" s="22">
        <v>54</v>
      </c>
      <c r="D29" s="22">
        <v>7</v>
      </c>
      <c r="E29" s="22">
        <v>8</v>
      </c>
      <c r="F29" s="22">
        <v>75</v>
      </c>
      <c r="G29" s="22">
        <v>144</v>
      </c>
      <c r="H29" s="22">
        <v>0</v>
      </c>
      <c r="I29" s="22">
        <v>0</v>
      </c>
      <c r="J29" s="22">
        <v>2</v>
      </c>
      <c r="K29" s="28">
        <f t="shared" si="0"/>
        <v>0.26691042047531993</v>
      </c>
    </row>
    <row r="30" spans="1:11" s="34" customFormat="1" x14ac:dyDescent="0.25">
      <c r="A30" s="21" t="s">
        <v>859</v>
      </c>
      <c r="B30" s="7">
        <v>421</v>
      </c>
      <c r="C30" s="22">
        <v>44</v>
      </c>
      <c r="D30" s="22">
        <v>4</v>
      </c>
      <c r="E30" s="22">
        <v>7</v>
      </c>
      <c r="F30" s="22">
        <v>57</v>
      </c>
      <c r="G30" s="22">
        <v>112</v>
      </c>
      <c r="H30" s="22">
        <v>1</v>
      </c>
      <c r="I30" s="22">
        <v>0</v>
      </c>
      <c r="J30" s="22">
        <v>0</v>
      </c>
      <c r="K30" s="28">
        <f t="shared" si="0"/>
        <v>0.26603325415676959</v>
      </c>
    </row>
    <row r="31" spans="1:11" s="34" customFormat="1" x14ac:dyDescent="0.25">
      <c r="A31" s="21" t="s">
        <v>860</v>
      </c>
      <c r="B31" s="7">
        <v>488</v>
      </c>
      <c r="C31" s="22">
        <v>73</v>
      </c>
      <c r="D31" s="22">
        <v>9</v>
      </c>
      <c r="E31" s="22">
        <v>4</v>
      </c>
      <c r="F31" s="22">
        <v>61</v>
      </c>
      <c r="G31" s="22">
        <v>147</v>
      </c>
      <c r="H31" s="22">
        <v>0</v>
      </c>
      <c r="I31" s="22">
        <v>0</v>
      </c>
      <c r="J31" s="22">
        <v>1</v>
      </c>
      <c r="K31" s="28">
        <f t="shared" si="0"/>
        <v>0.30327868852459017</v>
      </c>
    </row>
    <row r="32" spans="1:11" s="34" customFormat="1" x14ac:dyDescent="0.25">
      <c r="A32" s="21" t="s">
        <v>861</v>
      </c>
      <c r="B32" s="7">
        <v>560</v>
      </c>
      <c r="C32" s="22">
        <v>81</v>
      </c>
      <c r="D32" s="22">
        <v>17</v>
      </c>
      <c r="E32" s="22">
        <v>14</v>
      </c>
      <c r="F32" s="22">
        <v>112</v>
      </c>
      <c r="G32" s="22">
        <v>224</v>
      </c>
      <c r="H32" s="22">
        <v>1</v>
      </c>
      <c r="I32" s="22">
        <v>0</v>
      </c>
      <c r="J32" s="22">
        <v>0</v>
      </c>
      <c r="K32" s="28">
        <f t="shared" si="0"/>
        <v>0.4</v>
      </c>
    </row>
    <row r="33" spans="1:11" s="34" customFormat="1" x14ac:dyDescent="0.25">
      <c r="A33" s="21" t="s">
        <v>862</v>
      </c>
      <c r="B33" s="7">
        <v>420</v>
      </c>
      <c r="C33" s="22">
        <v>53</v>
      </c>
      <c r="D33" s="22">
        <v>16</v>
      </c>
      <c r="E33" s="22">
        <v>4</v>
      </c>
      <c r="F33" s="22">
        <v>76</v>
      </c>
      <c r="G33" s="22">
        <v>149</v>
      </c>
      <c r="H33" s="22">
        <v>1</v>
      </c>
      <c r="I33" s="22">
        <v>0</v>
      </c>
      <c r="J33" s="22">
        <v>0</v>
      </c>
      <c r="K33" s="28">
        <f t="shared" si="0"/>
        <v>0.35476190476190478</v>
      </c>
    </row>
    <row r="34" spans="1:11" s="34" customFormat="1" x14ac:dyDescent="0.25">
      <c r="A34" s="21" t="s">
        <v>863</v>
      </c>
      <c r="B34" s="7">
        <v>541</v>
      </c>
      <c r="C34" s="22">
        <v>102</v>
      </c>
      <c r="D34" s="22">
        <v>16</v>
      </c>
      <c r="E34" s="22">
        <v>5</v>
      </c>
      <c r="F34" s="22">
        <v>88</v>
      </c>
      <c r="G34" s="22">
        <v>211</v>
      </c>
      <c r="H34" s="22">
        <v>1</v>
      </c>
      <c r="I34" s="22">
        <v>1</v>
      </c>
      <c r="J34" s="22">
        <v>0</v>
      </c>
      <c r="K34" s="28">
        <f t="shared" si="0"/>
        <v>0.39186691312384475</v>
      </c>
    </row>
    <row r="35" spans="1:11" s="34" customFormat="1" x14ac:dyDescent="0.25">
      <c r="A35" s="21" t="s">
        <v>864</v>
      </c>
      <c r="B35" s="7">
        <v>613</v>
      </c>
      <c r="C35" s="22">
        <v>99</v>
      </c>
      <c r="D35" s="22">
        <v>4</v>
      </c>
      <c r="E35" s="22">
        <v>4</v>
      </c>
      <c r="F35" s="22">
        <v>92</v>
      </c>
      <c r="G35" s="22">
        <v>199</v>
      </c>
      <c r="H35" s="22">
        <v>3</v>
      </c>
      <c r="I35" s="22">
        <v>0</v>
      </c>
      <c r="J35" s="22">
        <v>0</v>
      </c>
      <c r="K35" s="28">
        <f t="shared" si="0"/>
        <v>0.32463295269168024</v>
      </c>
    </row>
    <row r="36" spans="1:11" s="34" customFormat="1" x14ac:dyDescent="0.25">
      <c r="A36" s="21" t="s">
        <v>865</v>
      </c>
      <c r="B36" s="7">
        <v>500</v>
      </c>
      <c r="C36" s="22">
        <v>90</v>
      </c>
      <c r="D36" s="22">
        <v>5</v>
      </c>
      <c r="E36" s="22">
        <v>9</v>
      </c>
      <c r="F36" s="22">
        <v>94</v>
      </c>
      <c r="G36" s="22">
        <v>198</v>
      </c>
      <c r="H36" s="22">
        <v>1</v>
      </c>
      <c r="I36" s="22">
        <v>0</v>
      </c>
      <c r="J36" s="22">
        <v>2</v>
      </c>
      <c r="K36" s="28">
        <f t="shared" si="0"/>
        <v>0.4</v>
      </c>
    </row>
    <row r="37" spans="1:11" s="34" customFormat="1" x14ac:dyDescent="0.25">
      <c r="A37" s="21" t="s">
        <v>866</v>
      </c>
      <c r="B37" s="7">
        <v>642</v>
      </c>
      <c r="C37" s="22">
        <v>99</v>
      </c>
      <c r="D37" s="22">
        <v>8</v>
      </c>
      <c r="E37" s="22">
        <v>3</v>
      </c>
      <c r="F37" s="22">
        <v>73</v>
      </c>
      <c r="G37" s="22">
        <v>183</v>
      </c>
      <c r="H37" s="22">
        <v>2</v>
      </c>
      <c r="I37" s="22">
        <v>0</v>
      </c>
      <c r="J37" s="22">
        <v>0</v>
      </c>
      <c r="K37" s="28">
        <f t="shared" si="0"/>
        <v>0.28504672897196259</v>
      </c>
    </row>
    <row r="38" spans="1:11" s="34" customFormat="1" x14ac:dyDescent="0.25">
      <c r="A38" s="21" t="s">
        <v>867</v>
      </c>
      <c r="B38" s="7">
        <v>532</v>
      </c>
      <c r="C38" s="22">
        <v>92</v>
      </c>
      <c r="D38" s="22">
        <v>12</v>
      </c>
      <c r="E38" s="22">
        <v>10</v>
      </c>
      <c r="F38" s="22">
        <v>84</v>
      </c>
      <c r="G38" s="22">
        <v>198</v>
      </c>
      <c r="H38" s="22">
        <v>1</v>
      </c>
      <c r="I38" s="22">
        <v>0</v>
      </c>
      <c r="J38" s="22">
        <v>1</v>
      </c>
      <c r="K38" s="28">
        <f t="shared" si="0"/>
        <v>0.37406015037593987</v>
      </c>
    </row>
    <row r="39" spans="1:11" s="34" customFormat="1" x14ac:dyDescent="0.25">
      <c r="A39" s="21" t="s">
        <v>868</v>
      </c>
      <c r="B39" s="7">
        <v>543</v>
      </c>
      <c r="C39" s="22">
        <v>84</v>
      </c>
      <c r="D39" s="22">
        <v>12</v>
      </c>
      <c r="E39" s="22">
        <v>11</v>
      </c>
      <c r="F39" s="22">
        <v>86</v>
      </c>
      <c r="G39" s="22">
        <v>193</v>
      </c>
      <c r="H39" s="22">
        <v>0</v>
      </c>
      <c r="I39" s="22">
        <v>0</v>
      </c>
      <c r="J39" s="22">
        <v>1</v>
      </c>
      <c r="K39" s="28">
        <f t="shared" si="0"/>
        <v>0.35727440147329648</v>
      </c>
    </row>
    <row r="40" spans="1:11" s="34" customFormat="1" x14ac:dyDescent="0.25">
      <c r="A40" s="21" t="s">
        <v>869</v>
      </c>
      <c r="B40" s="7">
        <v>532</v>
      </c>
      <c r="C40" s="22">
        <v>80</v>
      </c>
      <c r="D40" s="22">
        <v>15</v>
      </c>
      <c r="E40" s="22">
        <v>10</v>
      </c>
      <c r="F40" s="22">
        <v>98</v>
      </c>
      <c r="G40" s="22">
        <v>203</v>
      </c>
      <c r="H40" s="22">
        <v>1</v>
      </c>
      <c r="I40" s="22">
        <v>0</v>
      </c>
      <c r="J40" s="22">
        <v>0</v>
      </c>
      <c r="K40" s="28">
        <f t="shared" si="0"/>
        <v>0.38157894736842107</v>
      </c>
    </row>
    <row r="41" spans="1:11" s="34" customFormat="1" x14ac:dyDescent="0.25">
      <c r="A41" s="21" t="s">
        <v>870</v>
      </c>
      <c r="B41" s="7">
        <v>430</v>
      </c>
      <c r="C41" s="22">
        <v>57</v>
      </c>
      <c r="D41" s="22">
        <v>7</v>
      </c>
      <c r="E41" s="22">
        <v>9</v>
      </c>
      <c r="F41" s="22">
        <v>56</v>
      </c>
      <c r="G41" s="22">
        <v>129</v>
      </c>
      <c r="H41" s="22">
        <v>0</v>
      </c>
      <c r="I41" s="22">
        <v>0</v>
      </c>
      <c r="J41" s="22">
        <v>1</v>
      </c>
      <c r="K41" s="28">
        <f t="shared" si="0"/>
        <v>0.30232558139534882</v>
      </c>
    </row>
    <row r="42" spans="1:11" s="34" customFormat="1" x14ac:dyDescent="0.25">
      <c r="A42" s="21" t="s">
        <v>871</v>
      </c>
      <c r="B42" s="7">
        <v>576</v>
      </c>
      <c r="C42" s="22">
        <v>125</v>
      </c>
      <c r="D42" s="22">
        <v>9</v>
      </c>
      <c r="E42" s="22">
        <v>2</v>
      </c>
      <c r="F42" s="22">
        <v>85</v>
      </c>
      <c r="G42" s="22">
        <v>221</v>
      </c>
      <c r="H42" s="22">
        <v>0</v>
      </c>
      <c r="I42" s="22">
        <v>0</v>
      </c>
      <c r="J42" s="22">
        <v>3</v>
      </c>
      <c r="K42" s="28">
        <f t="shared" si="0"/>
        <v>0.3888888888888889</v>
      </c>
    </row>
    <row r="43" spans="1:11" s="34" customFormat="1" x14ac:dyDescent="0.25">
      <c r="A43" s="21" t="s">
        <v>872</v>
      </c>
      <c r="B43" s="7">
        <v>543</v>
      </c>
      <c r="C43" s="22">
        <v>102</v>
      </c>
      <c r="D43" s="22">
        <v>19</v>
      </c>
      <c r="E43" s="22">
        <v>14</v>
      </c>
      <c r="F43" s="22">
        <v>86</v>
      </c>
      <c r="G43" s="22">
        <v>221</v>
      </c>
      <c r="H43" s="22">
        <v>1</v>
      </c>
      <c r="I43" s="22">
        <v>0</v>
      </c>
      <c r="J43" s="22">
        <v>0</v>
      </c>
      <c r="K43" s="28">
        <f t="shared" si="0"/>
        <v>0.40699815837937386</v>
      </c>
    </row>
    <row r="44" spans="1:11" s="34" customFormat="1" x14ac:dyDescent="0.25">
      <c r="A44" s="21" t="s">
        <v>873</v>
      </c>
      <c r="B44" s="7">
        <v>410</v>
      </c>
      <c r="C44" s="22">
        <v>83</v>
      </c>
      <c r="D44" s="22">
        <v>15</v>
      </c>
      <c r="E44" s="22">
        <v>5</v>
      </c>
      <c r="F44" s="22">
        <v>83</v>
      </c>
      <c r="G44" s="22">
        <v>186</v>
      </c>
      <c r="H44" s="22">
        <v>0</v>
      </c>
      <c r="I44" s="22">
        <v>0</v>
      </c>
      <c r="J44" s="22">
        <v>0</v>
      </c>
      <c r="K44" s="28">
        <f t="shared" si="0"/>
        <v>0.45365853658536587</v>
      </c>
    </row>
    <row r="45" spans="1:11" s="34" customFormat="1" x14ac:dyDescent="0.25">
      <c r="A45" s="21" t="s">
        <v>874</v>
      </c>
      <c r="B45" s="7">
        <v>621</v>
      </c>
      <c r="C45" s="22">
        <v>56</v>
      </c>
      <c r="D45" s="22">
        <v>9</v>
      </c>
      <c r="E45" s="22">
        <v>9</v>
      </c>
      <c r="F45" s="22">
        <v>82</v>
      </c>
      <c r="G45" s="22">
        <v>156</v>
      </c>
      <c r="H45" s="22">
        <v>0</v>
      </c>
      <c r="I45" s="22">
        <v>0</v>
      </c>
      <c r="J45" s="22">
        <v>4</v>
      </c>
      <c r="K45" s="28">
        <f t="shared" si="0"/>
        <v>0.25764895330112719</v>
      </c>
    </row>
    <row r="46" spans="1:11" s="34" customFormat="1" x14ac:dyDescent="0.25">
      <c r="A46" s="21" t="s">
        <v>875</v>
      </c>
      <c r="B46" s="7">
        <v>559</v>
      </c>
      <c r="C46" s="22">
        <v>98</v>
      </c>
      <c r="D46" s="22">
        <v>6</v>
      </c>
      <c r="E46" s="22">
        <v>6</v>
      </c>
      <c r="F46" s="22">
        <v>97</v>
      </c>
      <c r="G46" s="22">
        <v>207</v>
      </c>
      <c r="H46" s="22">
        <v>1</v>
      </c>
      <c r="I46" s="22">
        <v>0</v>
      </c>
      <c r="J46" s="22">
        <v>0</v>
      </c>
      <c r="K46" s="28">
        <f t="shared" si="0"/>
        <v>0.37030411449016098</v>
      </c>
    </row>
    <row r="47" spans="1:11" s="34" customFormat="1" x14ac:dyDescent="0.25">
      <c r="A47" s="21" t="s">
        <v>876</v>
      </c>
      <c r="B47" s="7">
        <v>568</v>
      </c>
      <c r="C47" s="22">
        <v>83</v>
      </c>
      <c r="D47" s="22">
        <v>13</v>
      </c>
      <c r="E47" s="22">
        <v>15</v>
      </c>
      <c r="F47" s="22">
        <v>94</v>
      </c>
      <c r="G47" s="22">
        <v>205</v>
      </c>
      <c r="H47" s="22">
        <v>0</v>
      </c>
      <c r="I47" s="22">
        <v>0</v>
      </c>
      <c r="J47" s="22">
        <v>1</v>
      </c>
      <c r="K47" s="28">
        <f t="shared" si="0"/>
        <v>0.36267605633802819</v>
      </c>
    </row>
    <row r="48" spans="1:11" s="34" customFormat="1" x14ac:dyDescent="0.25">
      <c r="A48" s="21" t="s">
        <v>877</v>
      </c>
      <c r="B48" s="7">
        <v>698</v>
      </c>
      <c r="C48" s="22">
        <v>135</v>
      </c>
      <c r="D48" s="22">
        <v>18</v>
      </c>
      <c r="E48" s="22">
        <v>18</v>
      </c>
      <c r="F48" s="22">
        <v>115</v>
      </c>
      <c r="G48" s="22">
        <v>286</v>
      </c>
      <c r="H48" s="22">
        <v>2</v>
      </c>
      <c r="I48" s="22">
        <v>0</v>
      </c>
      <c r="J48" s="22">
        <v>1</v>
      </c>
      <c r="K48" s="28">
        <f t="shared" si="0"/>
        <v>0.41117478510028654</v>
      </c>
    </row>
    <row r="49" spans="1:11" s="34" customFormat="1" x14ac:dyDescent="0.25">
      <c r="A49" s="21" t="s">
        <v>878</v>
      </c>
      <c r="B49" s="7">
        <v>682</v>
      </c>
      <c r="C49" s="22">
        <v>84</v>
      </c>
      <c r="D49" s="22">
        <v>14</v>
      </c>
      <c r="E49" s="22">
        <v>7</v>
      </c>
      <c r="F49" s="22">
        <v>103</v>
      </c>
      <c r="G49" s="22">
        <v>208</v>
      </c>
      <c r="H49" s="22">
        <v>0</v>
      </c>
      <c r="I49" s="22">
        <v>0</v>
      </c>
      <c r="J49" s="22">
        <v>1</v>
      </c>
      <c r="K49" s="28">
        <f t="shared" si="0"/>
        <v>0.30645161290322581</v>
      </c>
    </row>
    <row r="50" spans="1:11" s="34" customFormat="1" x14ac:dyDescent="0.25">
      <c r="A50" s="21" t="s">
        <v>879</v>
      </c>
      <c r="B50" s="7">
        <v>539</v>
      </c>
      <c r="C50" s="22">
        <v>84</v>
      </c>
      <c r="D50" s="22">
        <v>10</v>
      </c>
      <c r="E50" s="22">
        <v>10</v>
      </c>
      <c r="F50" s="22">
        <v>91</v>
      </c>
      <c r="G50" s="22">
        <v>195</v>
      </c>
      <c r="H50" s="22">
        <v>0</v>
      </c>
      <c r="I50" s="22">
        <v>0</v>
      </c>
      <c r="J50" s="22">
        <v>0</v>
      </c>
      <c r="K50" s="28">
        <f t="shared" si="0"/>
        <v>0.36178107606679033</v>
      </c>
    </row>
    <row r="51" spans="1:11" s="34" customFormat="1" x14ac:dyDescent="0.25">
      <c r="A51" s="21" t="s">
        <v>880</v>
      </c>
      <c r="B51" s="7">
        <v>465</v>
      </c>
      <c r="C51" s="22">
        <v>90</v>
      </c>
      <c r="D51" s="22">
        <v>3</v>
      </c>
      <c r="E51" s="22">
        <v>6</v>
      </c>
      <c r="F51" s="22">
        <v>70</v>
      </c>
      <c r="G51" s="22">
        <v>169</v>
      </c>
      <c r="H51" s="22">
        <v>0</v>
      </c>
      <c r="I51" s="22">
        <v>0</v>
      </c>
      <c r="J51" s="22">
        <v>1</v>
      </c>
      <c r="K51" s="28">
        <f t="shared" si="0"/>
        <v>0.36559139784946237</v>
      </c>
    </row>
    <row r="52" spans="1:11" s="34" customFormat="1" x14ac:dyDescent="0.25">
      <c r="A52" s="21" t="s">
        <v>881</v>
      </c>
      <c r="B52" s="7">
        <v>507</v>
      </c>
      <c r="C52" s="22">
        <v>114</v>
      </c>
      <c r="D52" s="22">
        <v>7</v>
      </c>
      <c r="E52" s="22">
        <v>2</v>
      </c>
      <c r="F52" s="22">
        <v>80</v>
      </c>
      <c r="G52" s="22">
        <v>203</v>
      </c>
      <c r="H52" s="22">
        <v>0</v>
      </c>
      <c r="I52" s="22">
        <v>0</v>
      </c>
      <c r="J52" s="22">
        <v>1</v>
      </c>
      <c r="K52" s="28">
        <f t="shared" si="0"/>
        <v>0.40236686390532544</v>
      </c>
    </row>
    <row r="53" spans="1:11" s="34" customFormat="1" x14ac:dyDescent="0.25">
      <c r="A53" s="21" t="s">
        <v>882</v>
      </c>
      <c r="B53" s="7">
        <v>434</v>
      </c>
      <c r="C53" s="22">
        <v>82</v>
      </c>
      <c r="D53" s="22">
        <v>6</v>
      </c>
      <c r="E53" s="22">
        <v>6</v>
      </c>
      <c r="F53" s="22">
        <v>63</v>
      </c>
      <c r="G53" s="22">
        <v>157</v>
      </c>
      <c r="H53" s="22">
        <v>0</v>
      </c>
      <c r="I53" s="22">
        <v>0</v>
      </c>
      <c r="J53" s="22">
        <v>1</v>
      </c>
      <c r="K53" s="28">
        <f t="shared" si="0"/>
        <v>0.36405529953917048</v>
      </c>
    </row>
    <row r="54" spans="1:11" s="34" customFormat="1" x14ac:dyDescent="0.25">
      <c r="A54" s="21" t="s">
        <v>883</v>
      </c>
      <c r="B54" s="7">
        <v>463</v>
      </c>
      <c r="C54" s="22">
        <v>61</v>
      </c>
      <c r="D54" s="22">
        <v>4</v>
      </c>
      <c r="E54" s="22">
        <v>7</v>
      </c>
      <c r="F54" s="22">
        <v>57</v>
      </c>
      <c r="G54" s="22">
        <v>129</v>
      </c>
      <c r="H54" s="22">
        <v>0</v>
      </c>
      <c r="I54" s="22">
        <v>0</v>
      </c>
      <c r="J54" s="22">
        <v>1</v>
      </c>
      <c r="K54" s="28">
        <f t="shared" si="0"/>
        <v>0.28077753779697623</v>
      </c>
    </row>
    <row r="55" spans="1:11" s="34" customFormat="1" x14ac:dyDescent="0.25">
      <c r="A55" s="21" t="s">
        <v>884</v>
      </c>
      <c r="B55" s="7">
        <v>493</v>
      </c>
      <c r="C55" s="22">
        <v>80</v>
      </c>
      <c r="D55" s="22">
        <v>9</v>
      </c>
      <c r="E55" s="22">
        <v>5</v>
      </c>
      <c r="F55" s="22">
        <v>73</v>
      </c>
      <c r="G55" s="22">
        <v>167</v>
      </c>
      <c r="H55" s="22">
        <v>0</v>
      </c>
      <c r="I55" s="22">
        <v>0</v>
      </c>
      <c r="J55" s="22">
        <v>0</v>
      </c>
      <c r="K55" s="28">
        <f t="shared" si="0"/>
        <v>0.33874239350912777</v>
      </c>
    </row>
    <row r="56" spans="1:11" s="34" customFormat="1" x14ac:dyDescent="0.25">
      <c r="A56" s="21" t="s">
        <v>885</v>
      </c>
      <c r="B56" s="7">
        <v>532</v>
      </c>
      <c r="C56" s="22">
        <v>87</v>
      </c>
      <c r="D56" s="22">
        <v>17</v>
      </c>
      <c r="E56" s="22">
        <v>6</v>
      </c>
      <c r="F56" s="22">
        <v>77</v>
      </c>
      <c r="G56" s="22">
        <v>187</v>
      </c>
      <c r="H56" s="22">
        <v>1</v>
      </c>
      <c r="I56" s="22">
        <v>0</v>
      </c>
      <c r="J56" s="22">
        <v>0</v>
      </c>
      <c r="K56" s="28">
        <f t="shared" si="0"/>
        <v>0.35150375939849626</v>
      </c>
    </row>
    <row r="57" spans="1:11" s="34" customFormat="1" x14ac:dyDescent="0.25">
      <c r="A57" s="21" t="s">
        <v>886</v>
      </c>
      <c r="B57" s="7">
        <v>641</v>
      </c>
      <c r="C57" s="22">
        <v>107</v>
      </c>
      <c r="D57" s="22">
        <v>10</v>
      </c>
      <c r="E57" s="22">
        <v>15</v>
      </c>
      <c r="F57" s="22">
        <v>82</v>
      </c>
      <c r="G57" s="22">
        <v>214</v>
      </c>
      <c r="H57" s="22">
        <v>2</v>
      </c>
      <c r="I57" s="22">
        <v>0</v>
      </c>
      <c r="J57" s="22">
        <v>0</v>
      </c>
      <c r="K57" s="28">
        <f t="shared" si="0"/>
        <v>0.33385335413416539</v>
      </c>
    </row>
    <row r="58" spans="1:11" s="34" customFormat="1" x14ac:dyDescent="0.25">
      <c r="A58" s="21" t="s">
        <v>887</v>
      </c>
      <c r="B58" s="7">
        <v>694</v>
      </c>
      <c r="C58" s="22">
        <v>127</v>
      </c>
      <c r="D58" s="22">
        <v>5</v>
      </c>
      <c r="E58" s="22">
        <v>2</v>
      </c>
      <c r="F58" s="22">
        <v>59</v>
      </c>
      <c r="G58" s="22">
        <v>193</v>
      </c>
      <c r="H58" s="22">
        <v>0</v>
      </c>
      <c r="I58" s="22">
        <v>0</v>
      </c>
      <c r="J58" s="22">
        <v>0</v>
      </c>
      <c r="K58" s="28">
        <f t="shared" si="0"/>
        <v>0.27809798270893371</v>
      </c>
    </row>
    <row r="59" spans="1:11" s="34" customFormat="1" x14ac:dyDescent="0.25">
      <c r="A59" s="21" t="s">
        <v>888</v>
      </c>
      <c r="B59" s="22">
        <v>0</v>
      </c>
      <c r="C59" s="22">
        <v>26</v>
      </c>
      <c r="D59" s="22">
        <v>0</v>
      </c>
      <c r="E59" s="22">
        <v>0</v>
      </c>
      <c r="F59" s="22">
        <v>38</v>
      </c>
      <c r="G59" s="22">
        <v>64</v>
      </c>
      <c r="H59" s="22">
        <v>0</v>
      </c>
      <c r="I59" s="22">
        <v>0</v>
      </c>
      <c r="J59" s="22">
        <v>31</v>
      </c>
      <c r="K59" s="28"/>
    </row>
    <row r="60" spans="1:11" s="34" customFormat="1" x14ac:dyDescent="0.25">
      <c r="A60" s="21" t="s">
        <v>889</v>
      </c>
      <c r="B60" s="22">
        <v>0</v>
      </c>
      <c r="C60" s="22">
        <v>30</v>
      </c>
      <c r="D60" s="22">
        <v>5</v>
      </c>
      <c r="E60" s="22">
        <v>9</v>
      </c>
      <c r="F60" s="22">
        <v>47</v>
      </c>
      <c r="G60" s="22">
        <v>91</v>
      </c>
      <c r="H60" s="22">
        <v>1</v>
      </c>
      <c r="I60" s="22">
        <v>0</v>
      </c>
      <c r="J60" s="22">
        <v>1</v>
      </c>
      <c r="K60" s="28"/>
    </row>
    <row r="61" spans="1:11" s="34" customFormat="1" x14ac:dyDescent="0.25">
      <c r="A61" s="21" t="s">
        <v>890</v>
      </c>
      <c r="B61" s="22">
        <v>0</v>
      </c>
      <c r="C61" s="22">
        <v>1509</v>
      </c>
      <c r="D61" s="22">
        <v>144</v>
      </c>
      <c r="E61" s="22">
        <v>90</v>
      </c>
      <c r="F61" s="22">
        <v>1638</v>
      </c>
      <c r="G61" s="22">
        <v>3381</v>
      </c>
      <c r="H61" s="22">
        <v>3</v>
      </c>
      <c r="I61" s="22">
        <v>2</v>
      </c>
      <c r="J61" s="22">
        <v>12</v>
      </c>
      <c r="K61" s="28"/>
    </row>
    <row r="62" spans="1:11" s="34" customFormat="1" x14ac:dyDescent="0.25">
      <c r="A62" s="21" t="s">
        <v>102</v>
      </c>
      <c r="B62" s="22">
        <v>0</v>
      </c>
      <c r="C62" s="22">
        <v>647</v>
      </c>
      <c r="D62" s="22">
        <v>86</v>
      </c>
      <c r="E62" s="22">
        <v>50</v>
      </c>
      <c r="F62" s="22">
        <v>635</v>
      </c>
      <c r="G62" s="22">
        <v>1418</v>
      </c>
      <c r="H62" s="22">
        <v>3</v>
      </c>
      <c r="I62" s="22">
        <v>0</v>
      </c>
      <c r="J62" s="22">
        <v>2</v>
      </c>
      <c r="K62" s="28"/>
    </row>
    <row r="63" spans="1:11" s="34" customFormat="1" x14ac:dyDescent="0.25">
      <c r="A63" s="21" t="s">
        <v>103</v>
      </c>
      <c r="B63" s="22">
        <v>0</v>
      </c>
      <c r="C63" s="22">
        <v>159</v>
      </c>
      <c r="D63" s="22">
        <v>18</v>
      </c>
      <c r="E63" s="22">
        <v>19</v>
      </c>
      <c r="F63" s="22">
        <v>106</v>
      </c>
      <c r="G63" s="22">
        <v>302</v>
      </c>
      <c r="H63" s="22">
        <v>1</v>
      </c>
      <c r="I63" s="22">
        <v>0</v>
      </c>
      <c r="J63" s="22">
        <v>2</v>
      </c>
      <c r="K63" s="41"/>
    </row>
    <row r="64" spans="1:11" s="34" customFormat="1" x14ac:dyDescent="0.25">
      <c r="A64" s="21" t="s">
        <v>104</v>
      </c>
      <c r="B64" s="22"/>
      <c r="C64" s="22">
        <f t="shared" ref="C64:J64" si="1">SUM(C2:C60)</f>
        <v>4347</v>
      </c>
      <c r="D64" s="22">
        <f t="shared" si="1"/>
        <v>601</v>
      </c>
      <c r="E64" s="22">
        <f t="shared" si="1"/>
        <v>402</v>
      </c>
      <c r="F64" s="22">
        <f t="shared" si="1"/>
        <v>4374</v>
      </c>
      <c r="G64" s="22">
        <f t="shared" si="1"/>
        <v>9724</v>
      </c>
      <c r="H64" s="22">
        <f t="shared" si="1"/>
        <v>33</v>
      </c>
      <c r="I64" s="22">
        <f t="shared" si="1"/>
        <v>5</v>
      </c>
      <c r="J64" s="22">
        <f t="shared" si="1"/>
        <v>76</v>
      </c>
      <c r="K64" s="52"/>
    </row>
    <row r="65" spans="1:11" s="34" customFormat="1" x14ac:dyDescent="0.25">
      <c r="A65" s="21" t="s">
        <v>105</v>
      </c>
      <c r="B65" s="22"/>
      <c r="C65" s="22">
        <f t="shared" ref="C65:J65" si="2">SUM(C61:C63)</f>
        <v>2315</v>
      </c>
      <c r="D65" s="22">
        <f t="shared" si="2"/>
        <v>248</v>
      </c>
      <c r="E65" s="22">
        <f t="shared" si="2"/>
        <v>159</v>
      </c>
      <c r="F65" s="22">
        <f t="shared" si="2"/>
        <v>2379</v>
      </c>
      <c r="G65" s="22">
        <f t="shared" si="2"/>
        <v>5101</v>
      </c>
      <c r="H65" s="22">
        <f t="shared" si="2"/>
        <v>7</v>
      </c>
      <c r="I65" s="22">
        <f t="shared" si="2"/>
        <v>2</v>
      </c>
      <c r="J65" s="22">
        <f t="shared" si="2"/>
        <v>16</v>
      </c>
      <c r="K65" s="52"/>
    </row>
    <row r="66" spans="1:11" s="34" customFormat="1" x14ac:dyDescent="0.25">
      <c r="A66" s="21" t="s">
        <v>106</v>
      </c>
      <c r="B66" s="22">
        <f>SUM(B2:B63)</f>
        <v>28849</v>
      </c>
      <c r="C66" s="22">
        <f t="shared" ref="C66:J66" si="3">SUM(C64:C65)</f>
        <v>6662</v>
      </c>
      <c r="D66" s="22">
        <f t="shared" si="3"/>
        <v>849</v>
      </c>
      <c r="E66" s="22">
        <f t="shared" si="3"/>
        <v>561</v>
      </c>
      <c r="F66" s="22">
        <f t="shared" si="3"/>
        <v>6753</v>
      </c>
      <c r="G66" s="22">
        <f t="shared" si="3"/>
        <v>14825</v>
      </c>
      <c r="H66" s="22">
        <f t="shared" si="3"/>
        <v>40</v>
      </c>
      <c r="I66" s="22">
        <f t="shared" si="3"/>
        <v>7</v>
      </c>
      <c r="J66" s="22">
        <f t="shared" si="3"/>
        <v>92</v>
      </c>
      <c r="K66" s="28">
        <f>(J66+I66+G66)/B66</f>
        <v>0.51731429165655651</v>
      </c>
    </row>
    <row r="67" spans="1:11" s="34" customFormat="1" x14ac:dyDescent="0.25">
      <c r="A67" s="36" t="s">
        <v>107</v>
      </c>
      <c r="B67" s="22"/>
      <c r="C67" s="28">
        <f>C66/$G$66</f>
        <v>0.44937605396290048</v>
      </c>
      <c r="D67" s="28">
        <f>D66/$G$66</f>
        <v>5.7268128161888698E-2</v>
      </c>
      <c r="E67" s="28">
        <f>E66/$G$66</f>
        <v>3.7841483979763911E-2</v>
      </c>
      <c r="F67" s="28">
        <f>F66/$G$66</f>
        <v>0.45551433389544688</v>
      </c>
      <c r="G67" s="28"/>
      <c r="H67" s="22"/>
      <c r="I67" s="22"/>
      <c r="J67" s="22"/>
      <c r="K67" s="52"/>
    </row>
    <row r="68" spans="1:11" x14ac:dyDescent="0.25"/>
    <row r="69" spans="1:11" x14ac:dyDescent="0.25"/>
    <row r="70" spans="1:11" x14ac:dyDescent="0.25"/>
    <row r="71" spans="1:11" x14ac:dyDescent="0.25"/>
    <row r="72" spans="1:11" x14ac:dyDescent="0.25"/>
    <row r="73" spans="1:11" x14ac:dyDescent="0.25"/>
    <row r="74" spans="1:11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fitToHeight="0" orientation="landscape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15706A-8438-4ADF-9926-C508CA01563E}">
  <sheetPr codeName="Sheet12">
    <pageSetUpPr fitToPage="1"/>
  </sheetPr>
  <dimension ref="A1:P97"/>
  <sheetViews>
    <sheetView workbookViewId="0">
      <pane xSplit="1" ySplit="1" topLeftCell="B72" activePane="bottomRight" state="frozen"/>
      <selection pane="topRight" activeCell="B1" sqref="B1"/>
      <selection pane="bottomLeft" activeCell="A2" sqref="A2"/>
      <selection pane="bottomRight" activeCell="G94" sqref="G94"/>
    </sheetView>
  </sheetViews>
  <sheetFormatPr defaultColWidth="0" defaultRowHeight="15" customHeight="1" zeroHeight="1" x14ac:dyDescent="0.25"/>
  <cols>
    <col min="1" max="1" width="30.7109375" style="33" customWidth="1"/>
    <col min="2" max="2" width="8.7109375" style="31" customWidth="1"/>
    <col min="3" max="8" width="11.7109375" style="31" customWidth="1"/>
    <col min="9" max="9" width="8.7109375" style="31" customWidth="1"/>
    <col min="10" max="12" width="3.7109375" style="31" customWidth="1"/>
    <col min="13" max="13" width="8.7109375" style="53" customWidth="1"/>
    <col min="14" max="14" width="1.7109375" style="33" customWidth="1"/>
    <col min="15" max="15" width="9.140625" style="33" hidden="1" customWidth="1"/>
    <col min="16" max="16" width="0" style="33" hidden="1" customWidth="1"/>
    <col min="17" max="16384" width="9.140625" style="33" hidden="1"/>
  </cols>
  <sheetData>
    <row r="1" spans="1:13" ht="50.1" customHeight="1" thickBot="1" x14ac:dyDescent="0.3">
      <c r="A1" s="49" t="s">
        <v>0</v>
      </c>
      <c r="B1" s="2" t="s">
        <v>1</v>
      </c>
      <c r="C1" s="3" t="s">
        <v>891</v>
      </c>
      <c r="D1" s="3" t="s">
        <v>892</v>
      </c>
      <c r="E1" s="3" t="s">
        <v>893</v>
      </c>
      <c r="F1" s="3" t="s">
        <v>894</v>
      </c>
      <c r="G1" s="3" t="s">
        <v>895</v>
      </c>
      <c r="H1" s="3" t="s">
        <v>896</v>
      </c>
      <c r="I1" s="3" t="s">
        <v>8</v>
      </c>
      <c r="J1" s="3" t="s">
        <v>9</v>
      </c>
      <c r="K1" s="3" t="s">
        <v>10</v>
      </c>
      <c r="L1" s="3" t="s">
        <v>11</v>
      </c>
      <c r="M1" s="51" t="s">
        <v>12</v>
      </c>
    </row>
    <row r="2" spans="1:13" s="34" customFormat="1" ht="15.75" thickTop="1" x14ac:dyDescent="0.25">
      <c r="A2" s="21" t="s">
        <v>897</v>
      </c>
      <c r="B2" s="7">
        <v>535</v>
      </c>
      <c r="C2" s="22">
        <v>65</v>
      </c>
      <c r="D2" s="22">
        <v>105</v>
      </c>
      <c r="E2" s="22">
        <v>2</v>
      </c>
      <c r="F2" s="22">
        <v>5</v>
      </c>
      <c r="G2" s="22">
        <v>6</v>
      </c>
      <c r="H2" s="22">
        <v>17</v>
      </c>
      <c r="I2" s="22">
        <v>200</v>
      </c>
      <c r="J2" s="22">
        <v>0</v>
      </c>
      <c r="K2" s="22">
        <v>0</v>
      </c>
      <c r="L2" s="22">
        <v>0</v>
      </c>
      <c r="M2" s="28">
        <f t="shared" ref="M2:M65" si="0">(I2+K2+L2)/B2</f>
        <v>0.37383177570093457</v>
      </c>
    </row>
    <row r="3" spans="1:13" s="34" customFormat="1" x14ac:dyDescent="0.25">
      <c r="A3" s="21" t="s">
        <v>898</v>
      </c>
      <c r="B3" s="7">
        <v>224</v>
      </c>
      <c r="C3" s="22">
        <v>22</v>
      </c>
      <c r="D3" s="22">
        <v>131</v>
      </c>
      <c r="E3" s="22">
        <v>1</v>
      </c>
      <c r="F3" s="22">
        <v>5</v>
      </c>
      <c r="G3" s="22">
        <v>2</v>
      </c>
      <c r="H3" s="22">
        <v>3</v>
      </c>
      <c r="I3" s="22">
        <v>164</v>
      </c>
      <c r="J3" s="22">
        <v>0</v>
      </c>
      <c r="K3" s="22">
        <v>0</v>
      </c>
      <c r="L3" s="22">
        <v>2</v>
      </c>
      <c r="M3" s="28">
        <f t="shared" si="0"/>
        <v>0.7410714285714286</v>
      </c>
    </row>
    <row r="4" spans="1:13" s="34" customFormat="1" x14ac:dyDescent="0.25">
      <c r="A4" s="21" t="s">
        <v>899</v>
      </c>
      <c r="B4" s="7">
        <v>404</v>
      </c>
      <c r="C4" s="22">
        <v>36</v>
      </c>
      <c r="D4" s="22">
        <v>127</v>
      </c>
      <c r="E4" s="22">
        <v>0</v>
      </c>
      <c r="F4" s="22">
        <v>3</v>
      </c>
      <c r="G4" s="22">
        <v>2</v>
      </c>
      <c r="H4" s="22">
        <v>7</v>
      </c>
      <c r="I4" s="22">
        <v>175</v>
      </c>
      <c r="J4" s="22">
        <v>0</v>
      </c>
      <c r="K4" s="22">
        <v>0</v>
      </c>
      <c r="L4" s="22">
        <v>0</v>
      </c>
      <c r="M4" s="28">
        <f t="shared" si="0"/>
        <v>0.43316831683168316</v>
      </c>
    </row>
    <row r="5" spans="1:13" s="34" customFormat="1" x14ac:dyDescent="0.25">
      <c r="A5" s="21" t="s">
        <v>900</v>
      </c>
      <c r="B5" s="7">
        <v>459</v>
      </c>
      <c r="C5" s="22">
        <v>67</v>
      </c>
      <c r="D5" s="22">
        <v>135</v>
      </c>
      <c r="E5" s="22">
        <v>4</v>
      </c>
      <c r="F5" s="22">
        <v>0</v>
      </c>
      <c r="G5" s="22">
        <v>0</v>
      </c>
      <c r="H5" s="22">
        <v>16</v>
      </c>
      <c r="I5" s="22">
        <v>222</v>
      </c>
      <c r="J5" s="22">
        <v>1</v>
      </c>
      <c r="K5" s="22">
        <v>0</v>
      </c>
      <c r="L5" s="22">
        <v>0</v>
      </c>
      <c r="M5" s="28">
        <f t="shared" si="0"/>
        <v>0.48366013071895425</v>
      </c>
    </row>
    <row r="6" spans="1:13" s="34" customFormat="1" x14ac:dyDescent="0.25">
      <c r="A6" s="21" t="s">
        <v>901</v>
      </c>
      <c r="B6" s="7">
        <v>472</v>
      </c>
      <c r="C6" s="22">
        <v>79</v>
      </c>
      <c r="D6" s="22">
        <v>169</v>
      </c>
      <c r="E6" s="22">
        <v>1</v>
      </c>
      <c r="F6" s="22">
        <v>1</v>
      </c>
      <c r="G6" s="22">
        <v>1</v>
      </c>
      <c r="H6" s="22">
        <v>14</v>
      </c>
      <c r="I6" s="22">
        <v>265</v>
      </c>
      <c r="J6" s="22">
        <v>0</v>
      </c>
      <c r="K6" s="22">
        <v>0</v>
      </c>
      <c r="L6" s="22">
        <v>0</v>
      </c>
      <c r="M6" s="28">
        <f t="shared" si="0"/>
        <v>0.56144067796610164</v>
      </c>
    </row>
    <row r="7" spans="1:13" s="34" customFormat="1" x14ac:dyDescent="0.25">
      <c r="A7" s="21" t="s">
        <v>902</v>
      </c>
      <c r="B7" s="7">
        <v>407</v>
      </c>
      <c r="C7" s="22">
        <v>64</v>
      </c>
      <c r="D7" s="22">
        <v>124</v>
      </c>
      <c r="E7" s="22">
        <v>3</v>
      </c>
      <c r="F7" s="22">
        <v>1</v>
      </c>
      <c r="G7" s="22">
        <v>1</v>
      </c>
      <c r="H7" s="22">
        <v>14</v>
      </c>
      <c r="I7" s="22">
        <v>207</v>
      </c>
      <c r="J7" s="22">
        <v>1</v>
      </c>
      <c r="K7" s="22">
        <v>0</v>
      </c>
      <c r="L7" s="22">
        <v>0</v>
      </c>
      <c r="M7" s="28">
        <f t="shared" si="0"/>
        <v>0.50859950859950864</v>
      </c>
    </row>
    <row r="8" spans="1:13" s="34" customFormat="1" x14ac:dyDescent="0.25">
      <c r="A8" s="21" t="s">
        <v>903</v>
      </c>
      <c r="B8" s="7">
        <v>442</v>
      </c>
      <c r="C8" s="22">
        <v>68</v>
      </c>
      <c r="D8" s="22">
        <v>114</v>
      </c>
      <c r="E8" s="22">
        <v>1</v>
      </c>
      <c r="F8" s="22">
        <v>2</v>
      </c>
      <c r="G8" s="22">
        <v>1</v>
      </c>
      <c r="H8" s="22">
        <v>25</v>
      </c>
      <c r="I8" s="22">
        <v>211</v>
      </c>
      <c r="J8" s="22">
        <v>0</v>
      </c>
      <c r="K8" s="22">
        <v>0</v>
      </c>
      <c r="L8" s="22">
        <v>0</v>
      </c>
      <c r="M8" s="28">
        <f t="shared" si="0"/>
        <v>0.47737556561085975</v>
      </c>
    </row>
    <row r="9" spans="1:13" s="34" customFormat="1" x14ac:dyDescent="0.25">
      <c r="A9" s="21" t="s">
        <v>904</v>
      </c>
      <c r="B9" s="7">
        <v>414</v>
      </c>
      <c r="C9" s="22">
        <v>53</v>
      </c>
      <c r="D9" s="22">
        <v>99</v>
      </c>
      <c r="E9" s="22">
        <v>0</v>
      </c>
      <c r="F9" s="22">
        <v>2</v>
      </c>
      <c r="G9" s="22">
        <v>0</v>
      </c>
      <c r="H9" s="22">
        <v>10</v>
      </c>
      <c r="I9" s="22">
        <v>164</v>
      </c>
      <c r="J9" s="22">
        <v>1</v>
      </c>
      <c r="K9" s="22">
        <v>0</v>
      </c>
      <c r="L9" s="22">
        <v>0</v>
      </c>
      <c r="M9" s="28">
        <f t="shared" si="0"/>
        <v>0.39613526570048307</v>
      </c>
    </row>
    <row r="10" spans="1:13" s="34" customFormat="1" x14ac:dyDescent="0.25">
      <c r="A10" s="21" t="s">
        <v>905</v>
      </c>
      <c r="B10" s="7">
        <v>292</v>
      </c>
      <c r="C10" s="22">
        <v>40</v>
      </c>
      <c r="D10" s="22">
        <v>99</v>
      </c>
      <c r="E10" s="22">
        <v>0</v>
      </c>
      <c r="F10" s="22">
        <v>1</v>
      </c>
      <c r="G10" s="22">
        <v>1</v>
      </c>
      <c r="H10" s="22">
        <v>5</v>
      </c>
      <c r="I10" s="22">
        <v>146</v>
      </c>
      <c r="J10" s="22">
        <v>0</v>
      </c>
      <c r="K10" s="22">
        <v>0</v>
      </c>
      <c r="L10" s="22">
        <v>0</v>
      </c>
      <c r="M10" s="28">
        <f t="shared" si="0"/>
        <v>0.5</v>
      </c>
    </row>
    <row r="11" spans="1:13" s="34" customFormat="1" x14ac:dyDescent="0.25">
      <c r="A11" s="21" t="s">
        <v>906</v>
      </c>
      <c r="B11" s="7">
        <v>280</v>
      </c>
      <c r="C11" s="22">
        <v>23</v>
      </c>
      <c r="D11" s="22">
        <v>100</v>
      </c>
      <c r="E11" s="22">
        <v>0</v>
      </c>
      <c r="F11" s="22">
        <v>2</v>
      </c>
      <c r="G11" s="22">
        <v>0</v>
      </c>
      <c r="H11" s="22">
        <v>6</v>
      </c>
      <c r="I11" s="22">
        <v>131</v>
      </c>
      <c r="J11" s="22">
        <v>0</v>
      </c>
      <c r="K11" s="22">
        <v>0</v>
      </c>
      <c r="L11" s="22">
        <v>1</v>
      </c>
      <c r="M11" s="28">
        <f t="shared" si="0"/>
        <v>0.47142857142857142</v>
      </c>
    </row>
    <row r="12" spans="1:13" s="34" customFormat="1" x14ac:dyDescent="0.25">
      <c r="A12" s="21" t="s">
        <v>907</v>
      </c>
      <c r="B12" s="7">
        <v>482</v>
      </c>
      <c r="C12" s="22">
        <v>55</v>
      </c>
      <c r="D12" s="22">
        <v>168</v>
      </c>
      <c r="E12" s="22">
        <v>5</v>
      </c>
      <c r="F12" s="22">
        <v>1</v>
      </c>
      <c r="G12" s="22">
        <v>3</v>
      </c>
      <c r="H12" s="22">
        <v>24</v>
      </c>
      <c r="I12" s="22">
        <v>256</v>
      </c>
      <c r="J12" s="22">
        <v>0</v>
      </c>
      <c r="K12" s="22">
        <v>0</v>
      </c>
      <c r="L12" s="22">
        <v>0</v>
      </c>
      <c r="M12" s="28">
        <f t="shared" si="0"/>
        <v>0.53112033195020747</v>
      </c>
    </row>
    <row r="13" spans="1:13" s="34" customFormat="1" x14ac:dyDescent="0.25">
      <c r="A13" s="21" t="s">
        <v>908</v>
      </c>
      <c r="B13" s="7">
        <v>442</v>
      </c>
      <c r="C13" s="22">
        <v>53</v>
      </c>
      <c r="D13" s="22">
        <v>139</v>
      </c>
      <c r="E13" s="22">
        <v>1</v>
      </c>
      <c r="F13" s="22">
        <v>2</v>
      </c>
      <c r="G13" s="22">
        <v>2</v>
      </c>
      <c r="H13" s="22">
        <v>13</v>
      </c>
      <c r="I13" s="22">
        <v>210</v>
      </c>
      <c r="J13" s="22">
        <v>0</v>
      </c>
      <c r="K13" s="22">
        <v>0</v>
      </c>
      <c r="L13" s="22">
        <v>1</v>
      </c>
      <c r="M13" s="28">
        <f t="shared" si="0"/>
        <v>0.47737556561085975</v>
      </c>
    </row>
    <row r="14" spans="1:13" s="34" customFormat="1" x14ac:dyDescent="0.25">
      <c r="A14" s="21" t="s">
        <v>909</v>
      </c>
      <c r="B14" s="7">
        <v>440</v>
      </c>
      <c r="C14" s="22">
        <v>77</v>
      </c>
      <c r="D14" s="22">
        <v>138</v>
      </c>
      <c r="E14" s="22">
        <v>4</v>
      </c>
      <c r="F14" s="22">
        <v>2</v>
      </c>
      <c r="G14" s="22">
        <v>1</v>
      </c>
      <c r="H14" s="22">
        <v>15</v>
      </c>
      <c r="I14" s="22">
        <v>237</v>
      </c>
      <c r="J14" s="22">
        <v>0</v>
      </c>
      <c r="K14" s="22">
        <v>0</v>
      </c>
      <c r="L14" s="22">
        <v>0</v>
      </c>
      <c r="M14" s="28">
        <f t="shared" si="0"/>
        <v>0.53863636363636369</v>
      </c>
    </row>
    <row r="15" spans="1:13" s="34" customFormat="1" x14ac:dyDescent="0.25">
      <c r="A15" s="21" t="s">
        <v>910</v>
      </c>
      <c r="B15" s="7">
        <v>439</v>
      </c>
      <c r="C15" s="22">
        <v>86</v>
      </c>
      <c r="D15" s="22">
        <v>127</v>
      </c>
      <c r="E15" s="22">
        <v>5</v>
      </c>
      <c r="F15" s="22">
        <v>3</v>
      </c>
      <c r="G15" s="22">
        <v>2</v>
      </c>
      <c r="H15" s="22">
        <v>8</v>
      </c>
      <c r="I15" s="22">
        <v>231</v>
      </c>
      <c r="J15" s="22">
        <v>1</v>
      </c>
      <c r="K15" s="22">
        <v>0</v>
      </c>
      <c r="L15" s="22">
        <v>0</v>
      </c>
      <c r="M15" s="28">
        <f t="shared" si="0"/>
        <v>0.5261958997722096</v>
      </c>
    </row>
    <row r="16" spans="1:13" s="34" customFormat="1" x14ac:dyDescent="0.25">
      <c r="A16" s="21" t="s">
        <v>911</v>
      </c>
      <c r="B16" s="7">
        <v>436</v>
      </c>
      <c r="C16" s="22">
        <v>77</v>
      </c>
      <c r="D16" s="22">
        <v>142</v>
      </c>
      <c r="E16" s="22">
        <v>0</v>
      </c>
      <c r="F16" s="22">
        <v>4</v>
      </c>
      <c r="G16" s="22">
        <v>1</v>
      </c>
      <c r="H16" s="22">
        <v>15</v>
      </c>
      <c r="I16" s="22">
        <v>239</v>
      </c>
      <c r="J16" s="22">
        <v>0</v>
      </c>
      <c r="K16" s="22">
        <v>0</v>
      </c>
      <c r="L16" s="22">
        <v>3</v>
      </c>
      <c r="M16" s="28">
        <f t="shared" si="0"/>
        <v>0.55504587155963303</v>
      </c>
    </row>
    <row r="17" spans="1:13" s="34" customFormat="1" x14ac:dyDescent="0.25">
      <c r="A17" s="21" t="s">
        <v>912</v>
      </c>
      <c r="B17" s="7">
        <v>485</v>
      </c>
      <c r="C17" s="22">
        <v>64</v>
      </c>
      <c r="D17" s="22">
        <v>158</v>
      </c>
      <c r="E17" s="22">
        <v>1</v>
      </c>
      <c r="F17" s="22">
        <v>4</v>
      </c>
      <c r="G17" s="22">
        <v>2</v>
      </c>
      <c r="H17" s="22">
        <v>21</v>
      </c>
      <c r="I17" s="22">
        <v>250</v>
      </c>
      <c r="J17" s="22">
        <v>0</v>
      </c>
      <c r="K17" s="22">
        <v>0</v>
      </c>
      <c r="L17" s="22">
        <v>0</v>
      </c>
      <c r="M17" s="28">
        <f t="shared" si="0"/>
        <v>0.51546391752577314</v>
      </c>
    </row>
    <row r="18" spans="1:13" s="34" customFormat="1" x14ac:dyDescent="0.25">
      <c r="A18" s="21" t="s">
        <v>913</v>
      </c>
      <c r="B18" s="7">
        <v>450</v>
      </c>
      <c r="C18" s="22">
        <v>53</v>
      </c>
      <c r="D18" s="22">
        <v>167</v>
      </c>
      <c r="E18" s="22">
        <v>1</v>
      </c>
      <c r="F18" s="22">
        <v>2</v>
      </c>
      <c r="G18" s="22">
        <v>2</v>
      </c>
      <c r="H18" s="22">
        <v>10</v>
      </c>
      <c r="I18" s="22">
        <v>235</v>
      </c>
      <c r="J18" s="22">
        <v>0</v>
      </c>
      <c r="K18" s="22">
        <v>0</v>
      </c>
      <c r="L18" s="22">
        <v>0</v>
      </c>
      <c r="M18" s="28">
        <f t="shared" si="0"/>
        <v>0.52222222222222225</v>
      </c>
    </row>
    <row r="19" spans="1:13" s="34" customFormat="1" x14ac:dyDescent="0.25">
      <c r="A19" s="21" t="s">
        <v>914</v>
      </c>
      <c r="B19" s="7">
        <v>439</v>
      </c>
      <c r="C19" s="22">
        <v>87</v>
      </c>
      <c r="D19" s="22">
        <v>146</v>
      </c>
      <c r="E19" s="22">
        <v>1</v>
      </c>
      <c r="F19" s="22">
        <v>2</v>
      </c>
      <c r="G19" s="22">
        <v>6</v>
      </c>
      <c r="H19" s="22">
        <v>28</v>
      </c>
      <c r="I19" s="22">
        <v>270</v>
      </c>
      <c r="J19" s="22">
        <v>1</v>
      </c>
      <c r="K19" s="22">
        <v>0</v>
      </c>
      <c r="L19" s="22">
        <v>0</v>
      </c>
      <c r="M19" s="28">
        <f t="shared" si="0"/>
        <v>0.61503416856492032</v>
      </c>
    </row>
    <row r="20" spans="1:13" s="34" customFormat="1" x14ac:dyDescent="0.25">
      <c r="A20" s="21" t="s">
        <v>915</v>
      </c>
      <c r="B20" s="7">
        <v>392</v>
      </c>
      <c r="C20" s="22">
        <v>44</v>
      </c>
      <c r="D20" s="22">
        <v>144</v>
      </c>
      <c r="E20" s="22">
        <v>1</v>
      </c>
      <c r="F20" s="22">
        <v>5</v>
      </c>
      <c r="G20" s="22">
        <v>1</v>
      </c>
      <c r="H20" s="22">
        <v>13</v>
      </c>
      <c r="I20" s="22">
        <v>208</v>
      </c>
      <c r="J20" s="22">
        <v>0</v>
      </c>
      <c r="K20" s="22">
        <v>0</v>
      </c>
      <c r="L20" s="22">
        <v>0</v>
      </c>
      <c r="M20" s="28">
        <f t="shared" si="0"/>
        <v>0.53061224489795922</v>
      </c>
    </row>
    <row r="21" spans="1:13" s="34" customFormat="1" x14ac:dyDescent="0.25">
      <c r="A21" s="21" t="s">
        <v>916</v>
      </c>
      <c r="B21" s="7">
        <v>431</v>
      </c>
      <c r="C21" s="22">
        <v>56</v>
      </c>
      <c r="D21" s="22">
        <v>130</v>
      </c>
      <c r="E21" s="22">
        <v>2</v>
      </c>
      <c r="F21" s="22">
        <v>2</v>
      </c>
      <c r="G21" s="22">
        <v>2</v>
      </c>
      <c r="H21" s="22">
        <v>10</v>
      </c>
      <c r="I21" s="22">
        <v>202</v>
      </c>
      <c r="J21" s="22">
        <v>0</v>
      </c>
      <c r="K21" s="22">
        <v>0</v>
      </c>
      <c r="L21" s="22">
        <v>1</v>
      </c>
      <c r="M21" s="28">
        <f t="shared" si="0"/>
        <v>0.47099767981438517</v>
      </c>
    </row>
    <row r="22" spans="1:13" s="34" customFormat="1" x14ac:dyDescent="0.25">
      <c r="A22" s="21" t="s">
        <v>917</v>
      </c>
      <c r="B22" s="7">
        <v>477</v>
      </c>
      <c r="C22" s="22">
        <v>35</v>
      </c>
      <c r="D22" s="22">
        <v>165</v>
      </c>
      <c r="E22" s="22">
        <v>1</v>
      </c>
      <c r="F22" s="22">
        <v>1</v>
      </c>
      <c r="G22" s="22">
        <v>1</v>
      </c>
      <c r="H22" s="22">
        <v>11</v>
      </c>
      <c r="I22" s="22">
        <v>214</v>
      </c>
      <c r="J22" s="22">
        <v>0</v>
      </c>
      <c r="K22" s="22">
        <v>0</v>
      </c>
      <c r="L22" s="22">
        <v>0</v>
      </c>
      <c r="M22" s="28">
        <f t="shared" si="0"/>
        <v>0.44863731656184486</v>
      </c>
    </row>
    <row r="23" spans="1:13" s="34" customFormat="1" x14ac:dyDescent="0.25">
      <c r="A23" s="21" t="s">
        <v>918</v>
      </c>
      <c r="B23" s="7">
        <v>436</v>
      </c>
      <c r="C23" s="22">
        <v>70</v>
      </c>
      <c r="D23" s="22">
        <v>152</v>
      </c>
      <c r="E23" s="22">
        <v>2</v>
      </c>
      <c r="F23" s="22">
        <v>3</v>
      </c>
      <c r="G23" s="22">
        <v>1</v>
      </c>
      <c r="H23" s="22">
        <v>13</v>
      </c>
      <c r="I23" s="22">
        <v>241</v>
      </c>
      <c r="J23" s="22">
        <v>0</v>
      </c>
      <c r="K23" s="22">
        <v>0</v>
      </c>
      <c r="L23" s="22">
        <v>0</v>
      </c>
      <c r="M23" s="28">
        <f t="shared" si="0"/>
        <v>0.55275229357798161</v>
      </c>
    </row>
    <row r="24" spans="1:13" s="34" customFormat="1" x14ac:dyDescent="0.25">
      <c r="A24" s="21" t="s">
        <v>919</v>
      </c>
      <c r="B24" s="7">
        <v>449</v>
      </c>
      <c r="C24" s="22">
        <v>83</v>
      </c>
      <c r="D24" s="22">
        <v>121</v>
      </c>
      <c r="E24" s="22">
        <v>2</v>
      </c>
      <c r="F24" s="22">
        <v>4</v>
      </c>
      <c r="G24" s="22">
        <v>1</v>
      </c>
      <c r="H24" s="22">
        <v>11</v>
      </c>
      <c r="I24" s="22">
        <v>222</v>
      </c>
      <c r="J24" s="22">
        <v>0</v>
      </c>
      <c r="K24" s="22">
        <v>0</v>
      </c>
      <c r="L24" s="22">
        <v>0</v>
      </c>
      <c r="M24" s="28">
        <f t="shared" si="0"/>
        <v>0.49443207126948774</v>
      </c>
    </row>
    <row r="25" spans="1:13" s="34" customFormat="1" x14ac:dyDescent="0.25">
      <c r="A25" s="21" t="s">
        <v>920</v>
      </c>
      <c r="B25" s="7">
        <v>421</v>
      </c>
      <c r="C25" s="22">
        <v>51</v>
      </c>
      <c r="D25" s="22">
        <v>125</v>
      </c>
      <c r="E25" s="22">
        <v>7</v>
      </c>
      <c r="F25" s="22">
        <v>3</v>
      </c>
      <c r="G25" s="22">
        <v>4</v>
      </c>
      <c r="H25" s="22">
        <v>25</v>
      </c>
      <c r="I25" s="22">
        <v>215</v>
      </c>
      <c r="J25" s="22">
        <v>0</v>
      </c>
      <c r="K25" s="22">
        <v>0</v>
      </c>
      <c r="L25" s="22">
        <v>1</v>
      </c>
      <c r="M25" s="28">
        <f t="shared" si="0"/>
        <v>0.51306413301662712</v>
      </c>
    </row>
    <row r="26" spans="1:13" s="34" customFormat="1" x14ac:dyDescent="0.25">
      <c r="A26" s="21" t="s">
        <v>921</v>
      </c>
      <c r="B26" s="7">
        <v>486</v>
      </c>
      <c r="C26" s="22">
        <v>71</v>
      </c>
      <c r="D26" s="22">
        <v>158</v>
      </c>
      <c r="E26" s="22">
        <v>3</v>
      </c>
      <c r="F26" s="22">
        <v>4</v>
      </c>
      <c r="G26" s="22">
        <v>1</v>
      </c>
      <c r="H26" s="22">
        <v>31</v>
      </c>
      <c r="I26" s="22">
        <v>268</v>
      </c>
      <c r="J26" s="22">
        <v>1</v>
      </c>
      <c r="K26" s="22">
        <v>0</v>
      </c>
      <c r="L26" s="22">
        <v>0</v>
      </c>
      <c r="M26" s="28">
        <f t="shared" si="0"/>
        <v>0.55144032921810704</v>
      </c>
    </row>
    <row r="27" spans="1:13" s="34" customFormat="1" x14ac:dyDescent="0.25">
      <c r="A27" s="21" t="s">
        <v>922</v>
      </c>
      <c r="B27" s="7">
        <v>418</v>
      </c>
      <c r="C27" s="22">
        <v>76</v>
      </c>
      <c r="D27" s="22">
        <v>142</v>
      </c>
      <c r="E27" s="22">
        <v>3</v>
      </c>
      <c r="F27" s="22">
        <v>3</v>
      </c>
      <c r="G27" s="22">
        <v>1</v>
      </c>
      <c r="H27" s="22">
        <v>16</v>
      </c>
      <c r="I27" s="22">
        <v>241</v>
      </c>
      <c r="J27" s="22">
        <v>0</v>
      </c>
      <c r="K27" s="22">
        <v>0</v>
      </c>
      <c r="L27" s="22">
        <v>0</v>
      </c>
      <c r="M27" s="28">
        <f t="shared" si="0"/>
        <v>0.57655502392344493</v>
      </c>
    </row>
    <row r="28" spans="1:13" s="34" customFormat="1" x14ac:dyDescent="0.25">
      <c r="A28" s="21" t="s">
        <v>923</v>
      </c>
      <c r="B28" s="7">
        <v>328</v>
      </c>
      <c r="C28" s="22">
        <v>46</v>
      </c>
      <c r="D28" s="22">
        <v>121</v>
      </c>
      <c r="E28" s="22">
        <v>2</v>
      </c>
      <c r="F28" s="22">
        <v>0</v>
      </c>
      <c r="G28" s="22">
        <v>2</v>
      </c>
      <c r="H28" s="22">
        <v>12</v>
      </c>
      <c r="I28" s="22">
        <v>183</v>
      </c>
      <c r="J28" s="22">
        <v>0</v>
      </c>
      <c r="K28" s="22">
        <v>0</v>
      </c>
      <c r="L28" s="22">
        <v>0</v>
      </c>
      <c r="M28" s="28">
        <f t="shared" si="0"/>
        <v>0.55792682926829273</v>
      </c>
    </row>
    <row r="29" spans="1:13" s="34" customFormat="1" x14ac:dyDescent="0.25">
      <c r="A29" s="21" t="s">
        <v>924</v>
      </c>
      <c r="B29" s="7">
        <v>427</v>
      </c>
      <c r="C29" s="22">
        <v>70</v>
      </c>
      <c r="D29" s="22">
        <v>108</v>
      </c>
      <c r="E29" s="22">
        <v>0</v>
      </c>
      <c r="F29" s="22">
        <v>6</v>
      </c>
      <c r="G29" s="22">
        <v>4</v>
      </c>
      <c r="H29" s="22">
        <v>22</v>
      </c>
      <c r="I29" s="22">
        <v>210</v>
      </c>
      <c r="J29" s="22">
        <v>0</v>
      </c>
      <c r="K29" s="22">
        <v>0</v>
      </c>
      <c r="L29" s="22">
        <v>1</v>
      </c>
      <c r="M29" s="28">
        <f t="shared" si="0"/>
        <v>0.49414519906323184</v>
      </c>
    </row>
    <row r="30" spans="1:13" s="34" customFormat="1" x14ac:dyDescent="0.25">
      <c r="A30" s="21" t="s">
        <v>925</v>
      </c>
      <c r="B30" s="7">
        <v>479</v>
      </c>
      <c r="C30" s="22">
        <v>81</v>
      </c>
      <c r="D30" s="22">
        <v>166</v>
      </c>
      <c r="E30" s="22">
        <v>1</v>
      </c>
      <c r="F30" s="22">
        <v>4</v>
      </c>
      <c r="G30" s="22">
        <v>4</v>
      </c>
      <c r="H30" s="22">
        <v>21</v>
      </c>
      <c r="I30" s="22">
        <v>277</v>
      </c>
      <c r="J30" s="22">
        <v>0</v>
      </c>
      <c r="K30" s="22">
        <v>0</v>
      </c>
      <c r="L30" s="22">
        <v>0</v>
      </c>
      <c r="M30" s="28">
        <f t="shared" si="0"/>
        <v>0.57828810020876831</v>
      </c>
    </row>
    <row r="31" spans="1:13" s="34" customFormat="1" x14ac:dyDescent="0.25">
      <c r="A31" s="21" t="s">
        <v>926</v>
      </c>
      <c r="B31" s="7">
        <v>431</v>
      </c>
      <c r="C31" s="22">
        <v>56</v>
      </c>
      <c r="D31" s="22">
        <v>126</v>
      </c>
      <c r="E31" s="22">
        <v>2</v>
      </c>
      <c r="F31" s="22">
        <v>2</v>
      </c>
      <c r="G31" s="22">
        <v>2</v>
      </c>
      <c r="H31" s="22">
        <v>22</v>
      </c>
      <c r="I31" s="22">
        <v>210</v>
      </c>
      <c r="J31" s="22">
        <v>0</v>
      </c>
      <c r="K31" s="22">
        <v>0</v>
      </c>
      <c r="L31" s="22">
        <v>1</v>
      </c>
      <c r="M31" s="28">
        <f t="shared" si="0"/>
        <v>0.48955916473317868</v>
      </c>
    </row>
    <row r="32" spans="1:13" s="34" customFormat="1" x14ac:dyDescent="0.25">
      <c r="A32" s="21" t="s">
        <v>927</v>
      </c>
      <c r="B32" s="7">
        <v>407</v>
      </c>
      <c r="C32" s="22">
        <v>65</v>
      </c>
      <c r="D32" s="22">
        <v>87</v>
      </c>
      <c r="E32" s="22">
        <v>7</v>
      </c>
      <c r="F32" s="22">
        <v>2</v>
      </c>
      <c r="G32" s="22">
        <v>4</v>
      </c>
      <c r="H32" s="22">
        <v>21</v>
      </c>
      <c r="I32" s="22">
        <v>186</v>
      </c>
      <c r="J32" s="22">
        <v>0</v>
      </c>
      <c r="K32" s="22">
        <v>0</v>
      </c>
      <c r="L32" s="22">
        <v>1</v>
      </c>
      <c r="M32" s="28">
        <f t="shared" si="0"/>
        <v>0.45945945945945948</v>
      </c>
    </row>
    <row r="33" spans="1:13" s="34" customFormat="1" x14ac:dyDescent="0.25">
      <c r="A33" s="21" t="s">
        <v>928</v>
      </c>
      <c r="B33" s="7">
        <v>437</v>
      </c>
      <c r="C33" s="22">
        <v>88</v>
      </c>
      <c r="D33" s="22">
        <v>128</v>
      </c>
      <c r="E33" s="22">
        <v>1</v>
      </c>
      <c r="F33" s="22">
        <v>4</v>
      </c>
      <c r="G33" s="22">
        <v>2</v>
      </c>
      <c r="H33" s="22">
        <v>13</v>
      </c>
      <c r="I33" s="22">
        <v>236</v>
      </c>
      <c r="J33" s="22">
        <v>0</v>
      </c>
      <c r="K33" s="22">
        <v>0</v>
      </c>
      <c r="L33" s="22">
        <v>0</v>
      </c>
      <c r="M33" s="28">
        <f t="shared" si="0"/>
        <v>0.54004576659038905</v>
      </c>
    </row>
    <row r="34" spans="1:13" s="34" customFormat="1" x14ac:dyDescent="0.25">
      <c r="A34" s="21" t="s">
        <v>929</v>
      </c>
      <c r="B34" s="7">
        <v>426</v>
      </c>
      <c r="C34" s="22">
        <v>61</v>
      </c>
      <c r="D34" s="22">
        <v>157</v>
      </c>
      <c r="E34" s="22">
        <v>0</v>
      </c>
      <c r="F34" s="22">
        <v>2</v>
      </c>
      <c r="G34" s="22">
        <v>0</v>
      </c>
      <c r="H34" s="22">
        <v>10</v>
      </c>
      <c r="I34" s="22">
        <v>230</v>
      </c>
      <c r="J34" s="22">
        <v>0</v>
      </c>
      <c r="K34" s="22">
        <v>0</v>
      </c>
      <c r="L34" s="22">
        <v>0</v>
      </c>
      <c r="M34" s="28">
        <f t="shared" si="0"/>
        <v>0.539906103286385</v>
      </c>
    </row>
    <row r="35" spans="1:13" s="34" customFormat="1" x14ac:dyDescent="0.25">
      <c r="A35" s="21" t="s">
        <v>930</v>
      </c>
      <c r="B35" s="7">
        <v>469</v>
      </c>
      <c r="C35" s="22">
        <v>74</v>
      </c>
      <c r="D35" s="22">
        <v>170</v>
      </c>
      <c r="E35" s="22">
        <v>4</v>
      </c>
      <c r="F35" s="22">
        <v>4</v>
      </c>
      <c r="G35" s="22">
        <v>2</v>
      </c>
      <c r="H35" s="22">
        <v>16</v>
      </c>
      <c r="I35" s="22">
        <v>270</v>
      </c>
      <c r="J35" s="22">
        <v>0</v>
      </c>
      <c r="K35" s="22">
        <v>0</v>
      </c>
      <c r="L35" s="22">
        <v>0</v>
      </c>
      <c r="M35" s="28">
        <f t="shared" si="0"/>
        <v>0.57569296375266521</v>
      </c>
    </row>
    <row r="36" spans="1:13" s="34" customFormat="1" x14ac:dyDescent="0.25">
      <c r="A36" s="21" t="s">
        <v>931</v>
      </c>
      <c r="B36" s="7">
        <v>610</v>
      </c>
      <c r="C36" s="22">
        <v>71</v>
      </c>
      <c r="D36" s="22">
        <v>93</v>
      </c>
      <c r="E36" s="22">
        <v>1</v>
      </c>
      <c r="F36" s="22">
        <v>8</v>
      </c>
      <c r="G36" s="22">
        <v>3</v>
      </c>
      <c r="H36" s="22">
        <v>11</v>
      </c>
      <c r="I36" s="22">
        <v>187</v>
      </c>
      <c r="J36" s="22">
        <v>1</v>
      </c>
      <c r="K36" s="22">
        <v>0</v>
      </c>
      <c r="L36" s="22">
        <v>1</v>
      </c>
      <c r="M36" s="28">
        <f t="shared" si="0"/>
        <v>0.30819672131147541</v>
      </c>
    </row>
    <row r="37" spans="1:13" s="34" customFormat="1" x14ac:dyDescent="0.25">
      <c r="A37" s="21" t="s">
        <v>932</v>
      </c>
      <c r="B37" s="7">
        <v>467</v>
      </c>
      <c r="C37" s="22">
        <v>84</v>
      </c>
      <c r="D37" s="22">
        <v>140</v>
      </c>
      <c r="E37" s="22">
        <v>3</v>
      </c>
      <c r="F37" s="22">
        <v>5</v>
      </c>
      <c r="G37" s="22">
        <v>2</v>
      </c>
      <c r="H37" s="22">
        <v>12</v>
      </c>
      <c r="I37" s="22">
        <v>246</v>
      </c>
      <c r="J37" s="22">
        <v>0</v>
      </c>
      <c r="K37" s="22">
        <v>0</v>
      </c>
      <c r="L37" s="22">
        <v>0</v>
      </c>
      <c r="M37" s="28">
        <f t="shared" si="0"/>
        <v>0.52676659528907921</v>
      </c>
    </row>
    <row r="38" spans="1:13" s="34" customFormat="1" x14ac:dyDescent="0.25">
      <c r="A38" s="21" t="s">
        <v>933</v>
      </c>
      <c r="B38" s="7">
        <v>373</v>
      </c>
      <c r="C38" s="22">
        <v>78</v>
      </c>
      <c r="D38" s="22">
        <v>113</v>
      </c>
      <c r="E38" s="22">
        <v>3</v>
      </c>
      <c r="F38" s="22">
        <v>2</v>
      </c>
      <c r="G38" s="22">
        <v>1</v>
      </c>
      <c r="H38" s="22">
        <v>8</v>
      </c>
      <c r="I38" s="22">
        <v>205</v>
      </c>
      <c r="J38" s="22">
        <v>0</v>
      </c>
      <c r="K38" s="22">
        <v>0</v>
      </c>
      <c r="L38" s="22">
        <v>0</v>
      </c>
      <c r="M38" s="28">
        <f t="shared" si="0"/>
        <v>0.54959785522788207</v>
      </c>
    </row>
    <row r="39" spans="1:13" s="34" customFormat="1" x14ac:dyDescent="0.25">
      <c r="A39" s="21" t="s">
        <v>934</v>
      </c>
      <c r="B39" s="7">
        <v>424</v>
      </c>
      <c r="C39" s="22">
        <v>55</v>
      </c>
      <c r="D39" s="22">
        <v>82</v>
      </c>
      <c r="E39" s="22">
        <v>3</v>
      </c>
      <c r="F39" s="22">
        <v>3</v>
      </c>
      <c r="G39" s="22">
        <v>2</v>
      </c>
      <c r="H39" s="22">
        <v>11</v>
      </c>
      <c r="I39" s="22">
        <v>156</v>
      </c>
      <c r="J39" s="22">
        <v>2</v>
      </c>
      <c r="K39" s="22">
        <v>0</v>
      </c>
      <c r="L39" s="22">
        <v>0</v>
      </c>
      <c r="M39" s="28">
        <f t="shared" si="0"/>
        <v>0.36792452830188677</v>
      </c>
    </row>
    <row r="40" spans="1:13" s="34" customFormat="1" x14ac:dyDescent="0.25">
      <c r="A40" s="21" t="s">
        <v>935</v>
      </c>
      <c r="B40" s="7">
        <v>462</v>
      </c>
      <c r="C40" s="22">
        <v>85</v>
      </c>
      <c r="D40" s="22">
        <v>133</v>
      </c>
      <c r="E40" s="22">
        <v>2</v>
      </c>
      <c r="F40" s="22">
        <v>4</v>
      </c>
      <c r="G40" s="22">
        <v>4</v>
      </c>
      <c r="H40" s="22">
        <v>19</v>
      </c>
      <c r="I40" s="22">
        <v>247</v>
      </c>
      <c r="J40" s="22">
        <v>0</v>
      </c>
      <c r="K40" s="22">
        <v>0</v>
      </c>
      <c r="L40" s="22">
        <v>2</v>
      </c>
      <c r="M40" s="28">
        <f t="shared" si="0"/>
        <v>0.53896103896103897</v>
      </c>
    </row>
    <row r="41" spans="1:13" s="34" customFormat="1" x14ac:dyDescent="0.25">
      <c r="A41" s="21" t="s">
        <v>936</v>
      </c>
      <c r="B41" s="7">
        <v>298</v>
      </c>
      <c r="C41" s="22">
        <v>59</v>
      </c>
      <c r="D41" s="22">
        <v>93</v>
      </c>
      <c r="E41" s="22">
        <v>2</v>
      </c>
      <c r="F41" s="22">
        <v>2</v>
      </c>
      <c r="G41" s="22">
        <v>3</v>
      </c>
      <c r="H41" s="22">
        <v>8</v>
      </c>
      <c r="I41" s="22">
        <v>167</v>
      </c>
      <c r="J41" s="22">
        <v>0</v>
      </c>
      <c r="K41" s="22">
        <v>0</v>
      </c>
      <c r="L41" s="22">
        <v>0</v>
      </c>
      <c r="M41" s="28">
        <f t="shared" si="0"/>
        <v>0.56040268456375841</v>
      </c>
    </row>
    <row r="42" spans="1:13" s="34" customFormat="1" x14ac:dyDescent="0.25">
      <c r="A42" s="21" t="s">
        <v>937</v>
      </c>
      <c r="B42" s="7">
        <v>410</v>
      </c>
      <c r="C42" s="22">
        <v>66</v>
      </c>
      <c r="D42" s="22">
        <v>84</v>
      </c>
      <c r="E42" s="22">
        <v>3</v>
      </c>
      <c r="F42" s="22">
        <v>3</v>
      </c>
      <c r="G42" s="22">
        <v>3</v>
      </c>
      <c r="H42" s="22">
        <v>9</v>
      </c>
      <c r="I42" s="22">
        <v>168</v>
      </c>
      <c r="J42" s="22">
        <v>0</v>
      </c>
      <c r="K42" s="22">
        <v>0</v>
      </c>
      <c r="L42" s="22">
        <v>0</v>
      </c>
      <c r="M42" s="28">
        <f t="shared" si="0"/>
        <v>0.40975609756097559</v>
      </c>
    </row>
    <row r="43" spans="1:13" s="34" customFormat="1" x14ac:dyDescent="0.25">
      <c r="A43" s="21" t="s">
        <v>938</v>
      </c>
      <c r="B43" s="7">
        <v>462</v>
      </c>
      <c r="C43" s="22">
        <v>72</v>
      </c>
      <c r="D43" s="22">
        <v>109</v>
      </c>
      <c r="E43" s="22">
        <v>8</v>
      </c>
      <c r="F43" s="22">
        <v>2</v>
      </c>
      <c r="G43" s="22">
        <v>3</v>
      </c>
      <c r="H43" s="22">
        <v>23</v>
      </c>
      <c r="I43" s="22">
        <v>217</v>
      </c>
      <c r="J43" s="22">
        <v>0</v>
      </c>
      <c r="K43" s="22">
        <v>0</v>
      </c>
      <c r="L43" s="22">
        <v>1</v>
      </c>
      <c r="M43" s="28">
        <f t="shared" si="0"/>
        <v>0.47186147186147187</v>
      </c>
    </row>
    <row r="44" spans="1:13" s="34" customFormat="1" x14ac:dyDescent="0.25">
      <c r="A44" s="21" t="s">
        <v>939</v>
      </c>
      <c r="B44" s="7">
        <v>406</v>
      </c>
      <c r="C44" s="22">
        <v>68</v>
      </c>
      <c r="D44" s="22">
        <v>140</v>
      </c>
      <c r="E44" s="22">
        <v>3</v>
      </c>
      <c r="F44" s="22">
        <v>5</v>
      </c>
      <c r="G44" s="22">
        <v>3</v>
      </c>
      <c r="H44" s="22">
        <v>23</v>
      </c>
      <c r="I44" s="22">
        <v>242</v>
      </c>
      <c r="J44" s="22">
        <v>0</v>
      </c>
      <c r="K44" s="22">
        <v>0</v>
      </c>
      <c r="L44" s="22">
        <v>0</v>
      </c>
      <c r="M44" s="28">
        <f t="shared" si="0"/>
        <v>0.59605911330049266</v>
      </c>
    </row>
    <row r="45" spans="1:13" s="34" customFormat="1" x14ac:dyDescent="0.25">
      <c r="A45" s="21" t="s">
        <v>940</v>
      </c>
      <c r="B45" s="7">
        <v>426</v>
      </c>
      <c r="C45" s="22">
        <v>55</v>
      </c>
      <c r="D45" s="22">
        <v>76</v>
      </c>
      <c r="E45" s="22">
        <v>1</v>
      </c>
      <c r="F45" s="22">
        <v>5</v>
      </c>
      <c r="G45" s="22">
        <v>3</v>
      </c>
      <c r="H45" s="22">
        <v>23</v>
      </c>
      <c r="I45" s="22">
        <v>163</v>
      </c>
      <c r="J45" s="22">
        <v>0</v>
      </c>
      <c r="K45" s="22">
        <v>0</v>
      </c>
      <c r="L45" s="22">
        <v>0</v>
      </c>
      <c r="M45" s="28">
        <f t="shared" si="0"/>
        <v>0.38262910798122068</v>
      </c>
    </row>
    <row r="46" spans="1:13" s="34" customFormat="1" x14ac:dyDescent="0.25">
      <c r="A46" s="21" t="s">
        <v>941</v>
      </c>
      <c r="B46" s="7">
        <v>664</v>
      </c>
      <c r="C46" s="22">
        <v>26</v>
      </c>
      <c r="D46" s="22">
        <v>53</v>
      </c>
      <c r="E46" s="22">
        <v>1</v>
      </c>
      <c r="F46" s="22">
        <v>5</v>
      </c>
      <c r="G46" s="22">
        <v>1</v>
      </c>
      <c r="H46" s="22">
        <v>7</v>
      </c>
      <c r="I46" s="22">
        <v>93</v>
      </c>
      <c r="J46" s="22">
        <v>0</v>
      </c>
      <c r="K46" s="22">
        <v>0</v>
      </c>
      <c r="L46" s="22">
        <v>0</v>
      </c>
      <c r="M46" s="28">
        <f t="shared" si="0"/>
        <v>0.14006024096385541</v>
      </c>
    </row>
    <row r="47" spans="1:13" s="34" customFormat="1" x14ac:dyDescent="0.25">
      <c r="A47" s="21" t="s">
        <v>942</v>
      </c>
      <c r="B47" s="7">
        <v>411</v>
      </c>
      <c r="C47" s="22">
        <v>47</v>
      </c>
      <c r="D47" s="22">
        <v>88</v>
      </c>
      <c r="E47" s="22">
        <v>4</v>
      </c>
      <c r="F47" s="22">
        <v>5</v>
      </c>
      <c r="G47" s="22">
        <v>2</v>
      </c>
      <c r="H47" s="22">
        <v>12</v>
      </c>
      <c r="I47" s="22">
        <v>158</v>
      </c>
      <c r="J47" s="22">
        <v>0</v>
      </c>
      <c r="K47" s="22">
        <v>0</v>
      </c>
      <c r="L47" s="22">
        <v>0</v>
      </c>
      <c r="M47" s="28">
        <f t="shared" si="0"/>
        <v>0.38442822384428221</v>
      </c>
    </row>
    <row r="48" spans="1:13" s="34" customFormat="1" x14ac:dyDescent="0.25">
      <c r="A48" s="21" t="s">
        <v>943</v>
      </c>
      <c r="B48" s="7">
        <v>427</v>
      </c>
      <c r="C48" s="22">
        <v>58</v>
      </c>
      <c r="D48" s="22">
        <v>96</v>
      </c>
      <c r="E48" s="22">
        <v>3</v>
      </c>
      <c r="F48" s="22">
        <v>0</v>
      </c>
      <c r="G48" s="22">
        <v>0</v>
      </c>
      <c r="H48" s="22">
        <v>15</v>
      </c>
      <c r="I48" s="22">
        <v>172</v>
      </c>
      <c r="J48" s="22">
        <v>0</v>
      </c>
      <c r="K48" s="22">
        <v>0</v>
      </c>
      <c r="L48" s="22">
        <v>1</v>
      </c>
      <c r="M48" s="28">
        <f t="shared" si="0"/>
        <v>0.40515222482435598</v>
      </c>
    </row>
    <row r="49" spans="1:13" s="34" customFormat="1" x14ac:dyDescent="0.25">
      <c r="A49" s="21" t="s">
        <v>944</v>
      </c>
      <c r="B49" s="7">
        <v>420</v>
      </c>
      <c r="C49" s="22">
        <v>58</v>
      </c>
      <c r="D49" s="22">
        <v>123</v>
      </c>
      <c r="E49" s="22">
        <v>4</v>
      </c>
      <c r="F49" s="22">
        <v>3</v>
      </c>
      <c r="G49" s="22">
        <v>6</v>
      </c>
      <c r="H49" s="22">
        <v>21</v>
      </c>
      <c r="I49" s="22">
        <v>215</v>
      </c>
      <c r="J49" s="22">
        <v>0</v>
      </c>
      <c r="K49" s="22">
        <v>0</v>
      </c>
      <c r="L49" s="22">
        <v>0</v>
      </c>
      <c r="M49" s="28">
        <f t="shared" si="0"/>
        <v>0.51190476190476186</v>
      </c>
    </row>
    <row r="50" spans="1:13" s="34" customFormat="1" x14ac:dyDescent="0.25">
      <c r="A50" s="21" t="s">
        <v>945</v>
      </c>
      <c r="B50" s="7">
        <v>331</v>
      </c>
      <c r="C50" s="22">
        <v>51</v>
      </c>
      <c r="D50" s="22">
        <v>58</v>
      </c>
      <c r="E50" s="22">
        <v>2</v>
      </c>
      <c r="F50" s="22">
        <v>3</v>
      </c>
      <c r="G50" s="22">
        <v>2</v>
      </c>
      <c r="H50" s="22">
        <v>7</v>
      </c>
      <c r="I50" s="22">
        <v>123</v>
      </c>
      <c r="J50" s="22">
        <v>0</v>
      </c>
      <c r="K50" s="22">
        <v>0</v>
      </c>
      <c r="L50" s="22">
        <v>0</v>
      </c>
      <c r="M50" s="28">
        <f t="shared" si="0"/>
        <v>0.37160120845921452</v>
      </c>
    </row>
    <row r="51" spans="1:13" s="34" customFormat="1" x14ac:dyDescent="0.25">
      <c r="A51" s="21" t="s">
        <v>946</v>
      </c>
      <c r="B51" s="7">
        <v>342</v>
      </c>
      <c r="C51" s="22">
        <v>50</v>
      </c>
      <c r="D51" s="22">
        <v>101</v>
      </c>
      <c r="E51" s="22">
        <v>1</v>
      </c>
      <c r="F51" s="22">
        <v>4</v>
      </c>
      <c r="G51" s="22">
        <v>1</v>
      </c>
      <c r="H51" s="22">
        <v>11</v>
      </c>
      <c r="I51" s="22">
        <v>168</v>
      </c>
      <c r="J51" s="22">
        <v>0</v>
      </c>
      <c r="K51" s="22">
        <v>0</v>
      </c>
      <c r="L51" s="22">
        <v>0</v>
      </c>
      <c r="M51" s="28">
        <f t="shared" si="0"/>
        <v>0.49122807017543857</v>
      </c>
    </row>
    <row r="52" spans="1:13" s="34" customFormat="1" x14ac:dyDescent="0.25">
      <c r="A52" s="21" t="s">
        <v>947</v>
      </c>
      <c r="B52" s="7">
        <v>411</v>
      </c>
      <c r="C52" s="22">
        <v>44</v>
      </c>
      <c r="D52" s="22">
        <v>146</v>
      </c>
      <c r="E52" s="22">
        <v>4</v>
      </c>
      <c r="F52" s="22">
        <v>1</v>
      </c>
      <c r="G52" s="22">
        <v>3</v>
      </c>
      <c r="H52" s="22">
        <v>26</v>
      </c>
      <c r="I52" s="22">
        <v>224</v>
      </c>
      <c r="J52" s="22">
        <v>0</v>
      </c>
      <c r="K52" s="22">
        <v>0</v>
      </c>
      <c r="L52" s="22">
        <v>0</v>
      </c>
      <c r="M52" s="28">
        <f t="shared" si="0"/>
        <v>0.54501216545012166</v>
      </c>
    </row>
    <row r="53" spans="1:13" s="34" customFormat="1" x14ac:dyDescent="0.25">
      <c r="A53" s="21" t="s">
        <v>948</v>
      </c>
      <c r="B53" s="7">
        <v>485</v>
      </c>
      <c r="C53" s="22">
        <v>74</v>
      </c>
      <c r="D53" s="22">
        <v>171</v>
      </c>
      <c r="E53" s="22">
        <v>2</v>
      </c>
      <c r="F53" s="22">
        <v>1</v>
      </c>
      <c r="G53" s="22">
        <v>1</v>
      </c>
      <c r="H53" s="22">
        <v>14</v>
      </c>
      <c r="I53" s="22">
        <v>263</v>
      </c>
      <c r="J53" s="22">
        <v>0</v>
      </c>
      <c r="K53" s="22">
        <v>0</v>
      </c>
      <c r="L53" s="22">
        <v>0</v>
      </c>
      <c r="M53" s="28">
        <f t="shared" si="0"/>
        <v>0.54226804123711336</v>
      </c>
    </row>
    <row r="54" spans="1:13" s="34" customFormat="1" x14ac:dyDescent="0.25">
      <c r="A54" s="21" t="s">
        <v>949</v>
      </c>
      <c r="B54" s="7">
        <v>428</v>
      </c>
      <c r="C54" s="22">
        <v>57</v>
      </c>
      <c r="D54" s="22">
        <v>121</v>
      </c>
      <c r="E54" s="22">
        <v>0</v>
      </c>
      <c r="F54" s="22">
        <v>7</v>
      </c>
      <c r="G54" s="22">
        <v>2</v>
      </c>
      <c r="H54" s="22">
        <v>16</v>
      </c>
      <c r="I54" s="22">
        <v>203</v>
      </c>
      <c r="J54" s="22">
        <v>0</v>
      </c>
      <c r="K54" s="22">
        <v>1</v>
      </c>
      <c r="L54" s="22">
        <v>0</v>
      </c>
      <c r="M54" s="28">
        <f t="shared" si="0"/>
        <v>0.47663551401869159</v>
      </c>
    </row>
    <row r="55" spans="1:13" s="34" customFormat="1" x14ac:dyDescent="0.25">
      <c r="A55" s="21" t="s">
        <v>950</v>
      </c>
      <c r="B55" s="7">
        <v>443</v>
      </c>
      <c r="C55" s="22">
        <v>68</v>
      </c>
      <c r="D55" s="22">
        <v>100</v>
      </c>
      <c r="E55" s="22">
        <v>1</v>
      </c>
      <c r="F55" s="22">
        <v>9</v>
      </c>
      <c r="G55" s="22">
        <v>3</v>
      </c>
      <c r="H55" s="22">
        <v>6</v>
      </c>
      <c r="I55" s="22">
        <v>187</v>
      </c>
      <c r="J55" s="22">
        <v>0</v>
      </c>
      <c r="K55" s="22">
        <v>0</v>
      </c>
      <c r="L55" s="22">
        <v>0</v>
      </c>
      <c r="M55" s="28">
        <f t="shared" si="0"/>
        <v>0.42212189616252821</v>
      </c>
    </row>
    <row r="56" spans="1:13" s="34" customFormat="1" x14ac:dyDescent="0.25">
      <c r="A56" s="21" t="s">
        <v>951</v>
      </c>
      <c r="B56" s="7">
        <v>448</v>
      </c>
      <c r="C56" s="22">
        <v>71</v>
      </c>
      <c r="D56" s="22">
        <v>140</v>
      </c>
      <c r="E56" s="22">
        <v>0</v>
      </c>
      <c r="F56" s="22">
        <v>5</v>
      </c>
      <c r="G56" s="22">
        <v>3</v>
      </c>
      <c r="H56" s="22">
        <v>13</v>
      </c>
      <c r="I56" s="22">
        <v>232</v>
      </c>
      <c r="J56" s="22">
        <v>0</v>
      </c>
      <c r="K56" s="22">
        <v>0</v>
      </c>
      <c r="L56" s="22">
        <v>0</v>
      </c>
      <c r="M56" s="28">
        <f t="shared" si="0"/>
        <v>0.5178571428571429</v>
      </c>
    </row>
    <row r="57" spans="1:13" s="34" customFormat="1" x14ac:dyDescent="0.25">
      <c r="A57" s="21" t="s">
        <v>952</v>
      </c>
      <c r="B57" s="7">
        <v>471</v>
      </c>
      <c r="C57" s="22">
        <v>93</v>
      </c>
      <c r="D57" s="22">
        <v>150</v>
      </c>
      <c r="E57" s="22">
        <v>1</v>
      </c>
      <c r="F57" s="22">
        <v>4</v>
      </c>
      <c r="G57" s="22">
        <v>0</v>
      </c>
      <c r="H57" s="22">
        <v>18</v>
      </c>
      <c r="I57" s="22">
        <v>266</v>
      </c>
      <c r="J57" s="22">
        <v>0</v>
      </c>
      <c r="K57" s="22">
        <v>0</v>
      </c>
      <c r="L57" s="22">
        <v>0</v>
      </c>
      <c r="M57" s="28">
        <f t="shared" si="0"/>
        <v>0.56475583864118895</v>
      </c>
    </row>
    <row r="58" spans="1:13" s="34" customFormat="1" x14ac:dyDescent="0.25">
      <c r="A58" s="21" t="s">
        <v>953</v>
      </c>
      <c r="B58" s="7">
        <v>499</v>
      </c>
      <c r="C58" s="22">
        <v>78</v>
      </c>
      <c r="D58" s="22">
        <v>145</v>
      </c>
      <c r="E58" s="22">
        <v>3</v>
      </c>
      <c r="F58" s="22">
        <v>4</v>
      </c>
      <c r="G58" s="22">
        <v>5</v>
      </c>
      <c r="H58" s="22">
        <v>15</v>
      </c>
      <c r="I58" s="22">
        <v>250</v>
      </c>
      <c r="J58" s="22">
        <v>0</v>
      </c>
      <c r="K58" s="22">
        <v>0</v>
      </c>
      <c r="L58" s="22">
        <v>0</v>
      </c>
      <c r="M58" s="28">
        <f t="shared" si="0"/>
        <v>0.50100200400801598</v>
      </c>
    </row>
    <row r="59" spans="1:13" s="34" customFormat="1" x14ac:dyDescent="0.25">
      <c r="A59" s="21" t="s">
        <v>954</v>
      </c>
      <c r="B59" s="7">
        <v>473</v>
      </c>
      <c r="C59" s="22">
        <v>83</v>
      </c>
      <c r="D59" s="22">
        <v>151</v>
      </c>
      <c r="E59" s="22">
        <v>1</v>
      </c>
      <c r="F59" s="22">
        <v>0</v>
      </c>
      <c r="G59" s="22">
        <v>3</v>
      </c>
      <c r="H59" s="22">
        <v>14</v>
      </c>
      <c r="I59" s="22">
        <v>252</v>
      </c>
      <c r="J59" s="22">
        <v>0</v>
      </c>
      <c r="K59" s="22">
        <v>0</v>
      </c>
      <c r="L59" s="22">
        <v>0</v>
      </c>
      <c r="M59" s="28">
        <f t="shared" si="0"/>
        <v>0.53276955602537002</v>
      </c>
    </row>
    <row r="60" spans="1:13" s="34" customFormat="1" x14ac:dyDescent="0.25">
      <c r="A60" s="21" t="s">
        <v>955</v>
      </c>
      <c r="B60" s="7">
        <v>470</v>
      </c>
      <c r="C60" s="22">
        <v>79</v>
      </c>
      <c r="D60" s="22">
        <v>145</v>
      </c>
      <c r="E60" s="22">
        <v>0</v>
      </c>
      <c r="F60" s="22">
        <v>1</v>
      </c>
      <c r="G60" s="22">
        <v>0</v>
      </c>
      <c r="H60" s="22">
        <v>13</v>
      </c>
      <c r="I60" s="22">
        <v>238</v>
      </c>
      <c r="J60" s="22">
        <v>0</v>
      </c>
      <c r="K60" s="22">
        <v>0</v>
      </c>
      <c r="L60" s="22">
        <v>0</v>
      </c>
      <c r="M60" s="28">
        <f t="shared" si="0"/>
        <v>0.50638297872340421</v>
      </c>
    </row>
    <row r="61" spans="1:13" s="34" customFormat="1" x14ac:dyDescent="0.25">
      <c r="A61" s="21" t="s">
        <v>956</v>
      </c>
      <c r="B61" s="7">
        <v>409</v>
      </c>
      <c r="C61" s="22">
        <v>56</v>
      </c>
      <c r="D61" s="22">
        <v>146</v>
      </c>
      <c r="E61" s="22">
        <v>1</v>
      </c>
      <c r="F61" s="22">
        <v>0</v>
      </c>
      <c r="G61" s="22">
        <v>0</v>
      </c>
      <c r="H61" s="22">
        <v>17</v>
      </c>
      <c r="I61" s="22">
        <v>220</v>
      </c>
      <c r="J61" s="22">
        <v>1</v>
      </c>
      <c r="K61" s="22">
        <v>0</v>
      </c>
      <c r="L61" s="22">
        <v>0</v>
      </c>
      <c r="M61" s="28">
        <f t="shared" si="0"/>
        <v>0.53789731051344747</v>
      </c>
    </row>
    <row r="62" spans="1:13" s="34" customFormat="1" x14ac:dyDescent="0.25">
      <c r="A62" s="21" t="s">
        <v>957</v>
      </c>
      <c r="B62" s="7">
        <v>417</v>
      </c>
      <c r="C62" s="22">
        <v>66</v>
      </c>
      <c r="D62" s="22">
        <v>138</v>
      </c>
      <c r="E62" s="22">
        <v>2</v>
      </c>
      <c r="F62" s="22">
        <v>3</v>
      </c>
      <c r="G62" s="22">
        <v>0</v>
      </c>
      <c r="H62" s="22">
        <v>18</v>
      </c>
      <c r="I62" s="22">
        <v>227</v>
      </c>
      <c r="J62" s="22">
        <v>0</v>
      </c>
      <c r="K62" s="22">
        <v>0</v>
      </c>
      <c r="L62" s="22">
        <v>0</v>
      </c>
      <c r="M62" s="28">
        <f t="shared" si="0"/>
        <v>0.54436450839328532</v>
      </c>
    </row>
    <row r="63" spans="1:13" s="34" customFormat="1" x14ac:dyDescent="0.25">
      <c r="A63" s="21" t="s">
        <v>958</v>
      </c>
      <c r="B63" s="7">
        <v>498</v>
      </c>
      <c r="C63" s="22">
        <v>81</v>
      </c>
      <c r="D63" s="22">
        <v>151</v>
      </c>
      <c r="E63" s="22">
        <v>0</v>
      </c>
      <c r="F63" s="22">
        <v>2</v>
      </c>
      <c r="G63" s="22">
        <v>5</v>
      </c>
      <c r="H63" s="22">
        <v>17</v>
      </c>
      <c r="I63" s="22">
        <v>256</v>
      </c>
      <c r="J63" s="22">
        <v>0</v>
      </c>
      <c r="K63" s="22">
        <v>0</v>
      </c>
      <c r="L63" s="22">
        <v>0</v>
      </c>
      <c r="M63" s="28">
        <f t="shared" si="0"/>
        <v>0.51405622489959835</v>
      </c>
    </row>
    <row r="64" spans="1:13" s="34" customFormat="1" x14ac:dyDescent="0.25">
      <c r="A64" s="21" t="s">
        <v>959</v>
      </c>
      <c r="B64" s="7">
        <v>384</v>
      </c>
      <c r="C64" s="22">
        <v>49</v>
      </c>
      <c r="D64" s="22">
        <v>77</v>
      </c>
      <c r="E64" s="22">
        <v>0</v>
      </c>
      <c r="F64" s="22">
        <v>2</v>
      </c>
      <c r="G64" s="22">
        <v>1</v>
      </c>
      <c r="H64" s="22">
        <v>8</v>
      </c>
      <c r="I64" s="22">
        <v>137</v>
      </c>
      <c r="J64" s="22">
        <v>0</v>
      </c>
      <c r="K64" s="22">
        <v>0</v>
      </c>
      <c r="L64" s="22">
        <v>2</v>
      </c>
      <c r="M64" s="28">
        <f t="shared" si="0"/>
        <v>0.36197916666666669</v>
      </c>
    </row>
    <row r="65" spans="1:13" s="34" customFormat="1" x14ac:dyDescent="0.25">
      <c r="A65" s="21" t="s">
        <v>960</v>
      </c>
      <c r="B65" s="7">
        <v>484</v>
      </c>
      <c r="C65" s="22">
        <v>49</v>
      </c>
      <c r="D65" s="22">
        <v>99</v>
      </c>
      <c r="E65" s="22">
        <v>1</v>
      </c>
      <c r="F65" s="22">
        <v>3</v>
      </c>
      <c r="G65" s="22">
        <v>1</v>
      </c>
      <c r="H65" s="22">
        <v>18</v>
      </c>
      <c r="I65" s="22">
        <v>171</v>
      </c>
      <c r="J65" s="22">
        <v>0</v>
      </c>
      <c r="K65" s="22">
        <v>0</v>
      </c>
      <c r="L65" s="22">
        <v>2</v>
      </c>
      <c r="M65" s="28">
        <f t="shared" si="0"/>
        <v>0.3574380165289256</v>
      </c>
    </row>
    <row r="66" spans="1:13" s="34" customFormat="1" x14ac:dyDescent="0.25">
      <c r="A66" s="21" t="s">
        <v>961</v>
      </c>
      <c r="B66" s="7">
        <v>462</v>
      </c>
      <c r="C66" s="22">
        <v>41</v>
      </c>
      <c r="D66" s="22">
        <v>120</v>
      </c>
      <c r="E66" s="22">
        <v>6</v>
      </c>
      <c r="F66" s="22">
        <v>2</v>
      </c>
      <c r="G66" s="22">
        <v>3</v>
      </c>
      <c r="H66" s="22">
        <v>12</v>
      </c>
      <c r="I66" s="22">
        <v>184</v>
      </c>
      <c r="J66" s="22">
        <v>0</v>
      </c>
      <c r="K66" s="22">
        <v>0</v>
      </c>
      <c r="L66" s="22">
        <v>0</v>
      </c>
      <c r="M66" s="28">
        <f t="shared" ref="M66:M83" si="1">(I66+K66+L66)/B66</f>
        <v>0.39826839826839827</v>
      </c>
    </row>
    <row r="67" spans="1:13" s="34" customFormat="1" x14ac:dyDescent="0.25">
      <c r="A67" s="21" t="s">
        <v>962</v>
      </c>
      <c r="B67" s="7">
        <v>378</v>
      </c>
      <c r="C67" s="22">
        <v>47</v>
      </c>
      <c r="D67" s="22">
        <v>81</v>
      </c>
      <c r="E67" s="22">
        <v>2</v>
      </c>
      <c r="F67" s="22">
        <v>3</v>
      </c>
      <c r="G67" s="22">
        <v>1</v>
      </c>
      <c r="H67" s="22">
        <v>9</v>
      </c>
      <c r="I67" s="22">
        <v>143</v>
      </c>
      <c r="J67" s="22">
        <v>0</v>
      </c>
      <c r="K67" s="22">
        <v>0</v>
      </c>
      <c r="L67" s="22">
        <v>2</v>
      </c>
      <c r="M67" s="28">
        <f t="shared" si="1"/>
        <v>0.3835978835978836</v>
      </c>
    </row>
    <row r="68" spans="1:13" s="34" customFormat="1" x14ac:dyDescent="0.25">
      <c r="A68" s="21" t="s">
        <v>963</v>
      </c>
      <c r="B68" s="7">
        <v>496</v>
      </c>
      <c r="C68" s="22">
        <v>53</v>
      </c>
      <c r="D68" s="22">
        <v>116</v>
      </c>
      <c r="E68" s="22">
        <v>5</v>
      </c>
      <c r="F68" s="22">
        <v>1</v>
      </c>
      <c r="G68" s="22">
        <v>2</v>
      </c>
      <c r="H68" s="22">
        <v>18</v>
      </c>
      <c r="I68" s="22">
        <v>195</v>
      </c>
      <c r="J68" s="22">
        <v>0</v>
      </c>
      <c r="K68" s="22">
        <v>0</v>
      </c>
      <c r="L68" s="22">
        <v>0</v>
      </c>
      <c r="M68" s="28">
        <f t="shared" si="1"/>
        <v>0.39314516129032256</v>
      </c>
    </row>
    <row r="69" spans="1:13" s="34" customFormat="1" x14ac:dyDescent="0.25">
      <c r="A69" s="21" t="s">
        <v>964</v>
      </c>
      <c r="B69" s="7">
        <v>509</v>
      </c>
      <c r="C69" s="22">
        <v>52</v>
      </c>
      <c r="D69" s="22">
        <v>128</v>
      </c>
      <c r="E69" s="22">
        <v>0</v>
      </c>
      <c r="F69" s="22">
        <v>5</v>
      </c>
      <c r="G69" s="22">
        <v>4</v>
      </c>
      <c r="H69" s="22">
        <v>13</v>
      </c>
      <c r="I69" s="22">
        <v>202</v>
      </c>
      <c r="J69" s="22">
        <v>0</v>
      </c>
      <c r="K69" s="22">
        <v>0</v>
      </c>
      <c r="L69" s="22">
        <v>0</v>
      </c>
      <c r="M69" s="28">
        <f t="shared" si="1"/>
        <v>0.39685658153241649</v>
      </c>
    </row>
    <row r="70" spans="1:13" s="34" customFormat="1" x14ac:dyDescent="0.25">
      <c r="A70" s="21" t="s">
        <v>965</v>
      </c>
      <c r="B70" s="7">
        <v>516</v>
      </c>
      <c r="C70" s="22">
        <v>64</v>
      </c>
      <c r="D70" s="22">
        <v>170</v>
      </c>
      <c r="E70" s="22">
        <v>0</v>
      </c>
      <c r="F70" s="22">
        <v>2</v>
      </c>
      <c r="G70" s="22">
        <v>3</v>
      </c>
      <c r="H70" s="22">
        <v>21</v>
      </c>
      <c r="I70" s="22">
        <v>260</v>
      </c>
      <c r="J70" s="22">
        <v>0</v>
      </c>
      <c r="K70" s="22">
        <v>0</v>
      </c>
      <c r="L70" s="22">
        <v>0</v>
      </c>
      <c r="M70" s="28">
        <f t="shared" si="1"/>
        <v>0.50387596899224807</v>
      </c>
    </row>
    <row r="71" spans="1:13" s="34" customFormat="1" x14ac:dyDescent="0.25">
      <c r="A71" s="21" t="s">
        <v>966</v>
      </c>
      <c r="B71" s="7">
        <v>455</v>
      </c>
      <c r="C71" s="22">
        <v>53</v>
      </c>
      <c r="D71" s="22">
        <v>131</v>
      </c>
      <c r="E71" s="22">
        <v>3</v>
      </c>
      <c r="F71" s="22">
        <v>1</v>
      </c>
      <c r="G71" s="22">
        <v>3</v>
      </c>
      <c r="H71" s="22">
        <v>19</v>
      </c>
      <c r="I71" s="22">
        <v>210</v>
      </c>
      <c r="J71" s="22">
        <v>0</v>
      </c>
      <c r="K71" s="22">
        <v>0</v>
      </c>
      <c r="L71" s="22">
        <v>0</v>
      </c>
      <c r="M71" s="28">
        <f t="shared" si="1"/>
        <v>0.46153846153846156</v>
      </c>
    </row>
    <row r="72" spans="1:13" s="34" customFormat="1" x14ac:dyDescent="0.25">
      <c r="A72" s="21" t="s">
        <v>967</v>
      </c>
      <c r="B72" s="7">
        <v>389</v>
      </c>
      <c r="C72" s="22">
        <v>63</v>
      </c>
      <c r="D72" s="22">
        <v>102</v>
      </c>
      <c r="E72" s="22">
        <v>2</v>
      </c>
      <c r="F72" s="22">
        <v>2</v>
      </c>
      <c r="G72" s="22">
        <v>2</v>
      </c>
      <c r="H72" s="22">
        <v>18</v>
      </c>
      <c r="I72" s="22">
        <v>189</v>
      </c>
      <c r="J72" s="22">
        <v>0</v>
      </c>
      <c r="K72" s="22">
        <v>0</v>
      </c>
      <c r="L72" s="22">
        <v>0</v>
      </c>
      <c r="M72" s="28">
        <f t="shared" si="1"/>
        <v>0.48586118251928023</v>
      </c>
    </row>
    <row r="73" spans="1:13" s="34" customFormat="1" x14ac:dyDescent="0.25">
      <c r="A73" s="21" t="s">
        <v>968</v>
      </c>
      <c r="B73" s="7">
        <v>391</v>
      </c>
      <c r="C73" s="22">
        <v>53</v>
      </c>
      <c r="D73" s="22">
        <v>88</v>
      </c>
      <c r="E73" s="22">
        <v>2</v>
      </c>
      <c r="F73" s="22">
        <v>2</v>
      </c>
      <c r="G73" s="22">
        <v>2</v>
      </c>
      <c r="H73" s="22">
        <v>11</v>
      </c>
      <c r="I73" s="22">
        <v>158</v>
      </c>
      <c r="J73" s="22">
        <v>0</v>
      </c>
      <c r="K73" s="22">
        <v>0</v>
      </c>
      <c r="L73" s="22">
        <v>0</v>
      </c>
      <c r="M73" s="28">
        <f t="shared" si="1"/>
        <v>0.40409207161125321</v>
      </c>
    </row>
    <row r="74" spans="1:13" s="34" customFormat="1" x14ac:dyDescent="0.25">
      <c r="A74" s="21" t="s">
        <v>969</v>
      </c>
      <c r="B74" s="7">
        <v>353</v>
      </c>
      <c r="C74" s="22">
        <v>33</v>
      </c>
      <c r="D74" s="22">
        <v>74</v>
      </c>
      <c r="E74" s="22">
        <v>2</v>
      </c>
      <c r="F74" s="22">
        <v>3</v>
      </c>
      <c r="G74" s="22">
        <v>1</v>
      </c>
      <c r="H74" s="22">
        <v>16</v>
      </c>
      <c r="I74" s="22">
        <v>129</v>
      </c>
      <c r="J74" s="22">
        <v>0</v>
      </c>
      <c r="K74" s="22">
        <v>0</v>
      </c>
      <c r="L74" s="22">
        <v>2</v>
      </c>
      <c r="M74" s="28">
        <f t="shared" si="1"/>
        <v>0.37110481586402266</v>
      </c>
    </row>
    <row r="75" spans="1:13" s="34" customFormat="1" x14ac:dyDescent="0.25">
      <c r="A75" s="21" t="s">
        <v>970</v>
      </c>
      <c r="B75" s="7">
        <v>463</v>
      </c>
      <c r="C75" s="22">
        <v>51</v>
      </c>
      <c r="D75" s="22">
        <v>126</v>
      </c>
      <c r="E75" s="22">
        <v>1</v>
      </c>
      <c r="F75" s="22">
        <v>1</v>
      </c>
      <c r="G75" s="22">
        <v>3</v>
      </c>
      <c r="H75" s="22">
        <v>14</v>
      </c>
      <c r="I75" s="22">
        <v>196</v>
      </c>
      <c r="J75" s="22">
        <v>0</v>
      </c>
      <c r="K75" s="22">
        <v>0</v>
      </c>
      <c r="L75" s="22">
        <v>0</v>
      </c>
      <c r="M75" s="28">
        <f t="shared" si="1"/>
        <v>0.42332613390928725</v>
      </c>
    </row>
    <row r="76" spans="1:13" s="34" customFormat="1" x14ac:dyDescent="0.25">
      <c r="A76" s="21" t="s">
        <v>971</v>
      </c>
      <c r="B76" s="7">
        <v>514</v>
      </c>
      <c r="C76" s="22">
        <v>49</v>
      </c>
      <c r="D76" s="22">
        <v>132</v>
      </c>
      <c r="E76" s="22">
        <v>0</v>
      </c>
      <c r="F76" s="22">
        <v>3</v>
      </c>
      <c r="G76" s="22">
        <v>1</v>
      </c>
      <c r="H76" s="22">
        <v>16</v>
      </c>
      <c r="I76" s="22">
        <v>201</v>
      </c>
      <c r="J76" s="22">
        <v>0</v>
      </c>
      <c r="K76" s="22">
        <v>0</v>
      </c>
      <c r="L76" s="22">
        <v>0</v>
      </c>
      <c r="M76" s="28">
        <f t="shared" si="1"/>
        <v>0.39105058365758755</v>
      </c>
    </row>
    <row r="77" spans="1:13" s="34" customFormat="1" x14ac:dyDescent="0.25">
      <c r="A77" s="21" t="s">
        <v>972</v>
      </c>
      <c r="B77" s="7">
        <v>474</v>
      </c>
      <c r="C77" s="22">
        <v>45</v>
      </c>
      <c r="D77" s="22">
        <v>133</v>
      </c>
      <c r="E77" s="22">
        <v>0</v>
      </c>
      <c r="F77" s="22">
        <v>4</v>
      </c>
      <c r="G77" s="22">
        <v>1</v>
      </c>
      <c r="H77" s="22">
        <v>15</v>
      </c>
      <c r="I77" s="22">
        <v>198</v>
      </c>
      <c r="J77" s="22">
        <v>0</v>
      </c>
      <c r="K77" s="22">
        <v>0</v>
      </c>
      <c r="L77" s="22">
        <v>0</v>
      </c>
      <c r="M77" s="28">
        <f t="shared" si="1"/>
        <v>0.41772151898734178</v>
      </c>
    </row>
    <row r="78" spans="1:13" s="34" customFormat="1" x14ac:dyDescent="0.25">
      <c r="A78" s="21" t="s">
        <v>973</v>
      </c>
      <c r="B78" s="7">
        <v>513</v>
      </c>
      <c r="C78" s="22">
        <v>75</v>
      </c>
      <c r="D78" s="22">
        <v>147</v>
      </c>
      <c r="E78" s="22">
        <v>1</v>
      </c>
      <c r="F78" s="22">
        <v>3</v>
      </c>
      <c r="G78" s="22">
        <v>3</v>
      </c>
      <c r="H78" s="22">
        <v>9</v>
      </c>
      <c r="I78" s="22">
        <v>238</v>
      </c>
      <c r="J78" s="22">
        <v>0</v>
      </c>
      <c r="K78" s="22">
        <v>0</v>
      </c>
      <c r="L78" s="22">
        <v>0</v>
      </c>
      <c r="M78" s="28">
        <f t="shared" si="1"/>
        <v>0.46393762183235865</v>
      </c>
    </row>
    <row r="79" spans="1:13" s="34" customFormat="1" x14ac:dyDescent="0.25">
      <c r="A79" s="21" t="s">
        <v>974</v>
      </c>
      <c r="B79" s="7">
        <v>488</v>
      </c>
      <c r="C79" s="22">
        <v>67</v>
      </c>
      <c r="D79" s="22">
        <v>117</v>
      </c>
      <c r="E79" s="22">
        <v>0</v>
      </c>
      <c r="F79" s="22">
        <v>4</v>
      </c>
      <c r="G79" s="22">
        <v>3</v>
      </c>
      <c r="H79" s="22">
        <v>17</v>
      </c>
      <c r="I79" s="22">
        <v>208</v>
      </c>
      <c r="J79" s="22">
        <v>0</v>
      </c>
      <c r="K79" s="22">
        <v>0</v>
      </c>
      <c r="L79" s="22">
        <v>1</v>
      </c>
      <c r="M79" s="28">
        <f t="shared" si="1"/>
        <v>0.42827868852459017</v>
      </c>
    </row>
    <row r="80" spans="1:13" s="34" customFormat="1" x14ac:dyDescent="0.25">
      <c r="A80" s="21" t="s">
        <v>975</v>
      </c>
      <c r="B80" s="7">
        <v>494</v>
      </c>
      <c r="C80" s="22">
        <v>66</v>
      </c>
      <c r="D80" s="22">
        <v>121</v>
      </c>
      <c r="E80" s="22">
        <v>1</v>
      </c>
      <c r="F80" s="22">
        <v>2</v>
      </c>
      <c r="G80" s="22">
        <v>2</v>
      </c>
      <c r="H80" s="22">
        <v>15</v>
      </c>
      <c r="I80" s="22">
        <v>207</v>
      </c>
      <c r="J80" s="22">
        <v>0</v>
      </c>
      <c r="K80" s="22">
        <v>0</v>
      </c>
      <c r="L80" s="22">
        <v>0</v>
      </c>
      <c r="M80" s="28">
        <f t="shared" si="1"/>
        <v>0.41902834008097167</v>
      </c>
    </row>
    <row r="81" spans="1:13" s="34" customFormat="1" x14ac:dyDescent="0.25">
      <c r="A81" s="21" t="s">
        <v>976</v>
      </c>
      <c r="B81" s="7">
        <v>552</v>
      </c>
      <c r="C81" s="22">
        <v>70</v>
      </c>
      <c r="D81" s="22">
        <v>150</v>
      </c>
      <c r="E81" s="22">
        <v>1</v>
      </c>
      <c r="F81" s="22">
        <v>2</v>
      </c>
      <c r="G81" s="22">
        <v>0</v>
      </c>
      <c r="H81" s="22">
        <v>7</v>
      </c>
      <c r="I81" s="22">
        <v>230</v>
      </c>
      <c r="J81" s="22">
        <v>0</v>
      </c>
      <c r="K81" s="22">
        <v>0</v>
      </c>
      <c r="L81" s="22">
        <v>2</v>
      </c>
      <c r="M81" s="28">
        <f t="shared" si="1"/>
        <v>0.42028985507246375</v>
      </c>
    </row>
    <row r="82" spans="1:13" s="34" customFormat="1" x14ac:dyDescent="0.25">
      <c r="A82" s="21" t="s">
        <v>977</v>
      </c>
      <c r="B82" s="7">
        <v>484</v>
      </c>
      <c r="C82" s="22">
        <v>43</v>
      </c>
      <c r="D82" s="22">
        <v>121</v>
      </c>
      <c r="E82" s="22">
        <v>1</v>
      </c>
      <c r="F82" s="22">
        <v>3</v>
      </c>
      <c r="G82" s="22">
        <v>5</v>
      </c>
      <c r="H82" s="22">
        <v>23</v>
      </c>
      <c r="I82" s="22">
        <v>196</v>
      </c>
      <c r="J82" s="22">
        <v>1</v>
      </c>
      <c r="K82" s="22">
        <v>0</v>
      </c>
      <c r="L82" s="22">
        <v>1</v>
      </c>
      <c r="M82" s="28">
        <f t="shared" si="1"/>
        <v>0.40702479338842973</v>
      </c>
    </row>
    <row r="83" spans="1:13" s="34" customFormat="1" x14ac:dyDescent="0.25">
      <c r="A83" s="21" t="s">
        <v>978</v>
      </c>
      <c r="B83" s="7">
        <v>518</v>
      </c>
      <c r="C83" s="22">
        <v>50</v>
      </c>
      <c r="D83" s="22">
        <v>124</v>
      </c>
      <c r="E83" s="22">
        <v>2</v>
      </c>
      <c r="F83" s="22">
        <v>3</v>
      </c>
      <c r="G83" s="22">
        <v>1</v>
      </c>
      <c r="H83" s="22">
        <v>12</v>
      </c>
      <c r="I83" s="22">
        <v>192</v>
      </c>
      <c r="J83" s="22">
        <v>0</v>
      </c>
      <c r="K83" s="22">
        <v>0</v>
      </c>
      <c r="L83" s="22">
        <v>0</v>
      </c>
      <c r="M83" s="28">
        <f t="shared" si="1"/>
        <v>0.37065637065637064</v>
      </c>
    </row>
    <row r="84" spans="1:13" s="34" customFormat="1" x14ac:dyDescent="0.25">
      <c r="A84" s="21" t="s">
        <v>979</v>
      </c>
      <c r="B84" s="22">
        <v>0</v>
      </c>
      <c r="C84" s="22">
        <v>100</v>
      </c>
      <c r="D84" s="22">
        <v>249</v>
      </c>
      <c r="E84" s="22">
        <v>0</v>
      </c>
      <c r="F84" s="22">
        <v>4</v>
      </c>
      <c r="G84" s="22">
        <v>0</v>
      </c>
      <c r="H84" s="22">
        <v>15</v>
      </c>
      <c r="I84" s="22">
        <v>368</v>
      </c>
      <c r="J84" s="22">
        <v>0</v>
      </c>
      <c r="K84" s="22">
        <v>0</v>
      </c>
      <c r="L84" s="22">
        <v>41</v>
      </c>
      <c r="M84" s="28"/>
    </row>
    <row r="85" spans="1:13" s="34" customFormat="1" x14ac:dyDescent="0.25">
      <c r="A85" s="21" t="s">
        <v>980</v>
      </c>
      <c r="B85" s="22">
        <v>0</v>
      </c>
      <c r="C85" s="22">
        <v>27</v>
      </c>
      <c r="D85" s="22">
        <v>33</v>
      </c>
      <c r="E85" s="22">
        <v>4</v>
      </c>
      <c r="F85" s="22">
        <v>8</v>
      </c>
      <c r="G85" s="22">
        <v>2</v>
      </c>
      <c r="H85" s="22">
        <v>6</v>
      </c>
      <c r="I85" s="22">
        <v>80</v>
      </c>
      <c r="J85" s="22">
        <v>1</v>
      </c>
      <c r="K85" s="22">
        <v>0</v>
      </c>
      <c r="L85" s="22">
        <v>1</v>
      </c>
      <c r="M85" s="28"/>
    </row>
    <row r="86" spans="1:13" s="34" customFormat="1" x14ac:dyDescent="0.25">
      <c r="A86" s="21" t="s">
        <v>981</v>
      </c>
      <c r="B86" s="22">
        <v>0</v>
      </c>
      <c r="C86" s="22">
        <v>26</v>
      </c>
      <c r="D86" s="22">
        <v>96</v>
      </c>
      <c r="E86" s="22">
        <v>7</v>
      </c>
      <c r="F86" s="22">
        <v>15</v>
      </c>
      <c r="G86" s="22">
        <v>1</v>
      </c>
      <c r="H86" s="22">
        <v>7</v>
      </c>
      <c r="I86" s="22">
        <v>152</v>
      </c>
      <c r="J86" s="22">
        <v>1</v>
      </c>
      <c r="K86" s="22">
        <v>1</v>
      </c>
      <c r="L86" s="22">
        <v>0</v>
      </c>
      <c r="M86" s="28"/>
    </row>
    <row r="87" spans="1:13" s="34" customFormat="1" x14ac:dyDescent="0.25">
      <c r="A87" s="21" t="s">
        <v>982</v>
      </c>
      <c r="B87" s="22">
        <v>0</v>
      </c>
      <c r="C87" s="22">
        <v>11</v>
      </c>
      <c r="D87" s="22">
        <v>49</v>
      </c>
      <c r="E87" s="22">
        <v>0</v>
      </c>
      <c r="F87" s="22">
        <v>1</v>
      </c>
      <c r="G87" s="22">
        <v>1</v>
      </c>
      <c r="H87" s="22">
        <v>3</v>
      </c>
      <c r="I87" s="22">
        <v>65</v>
      </c>
      <c r="J87" s="22">
        <v>0</v>
      </c>
      <c r="K87" s="22">
        <v>0</v>
      </c>
      <c r="L87" s="22">
        <v>0</v>
      </c>
      <c r="M87" s="28"/>
    </row>
    <row r="88" spans="1:13" s="34" customFormat="1" x14ac:dyDescent="0.25">
      <c r="A88" s="21" t="s">
        <v>983</v>
      </c>
      <c r="B88" s="22">
        <v>0</v>
      </c>
      <c r="C88" s="22">
        <v>693</v>
      </c>
      <c r="D88" s="22">
        <v>1971</v>
      </c>
      <c r="E88" s="22">
        <v>16</v>
      </c>
      <c r="F88" s="22">
        <v>35</v>
      </c>
      <c r="G88" s="22">
        <v>17</v>
      </c>
      <c r="H88" s="22">
        <v>141</v>
      </c>
      <c r="I88" s="22">
        <v>2873</v>
      </c>
      <c r="J88" s="22">
        <v>4</v>
      </c>
      <c r="K88" s="22">
        <v>1</v>
      </c>
      <c r="L88" s="22">
        <v>1</v>
      </c>
      <c r="M88" s="28"/>
    </row>
    <row r="89" spans="1:13" s="34" customFormat="1" x14ac:dyDescent="0.25">
      <c r="A89" s="21" t="s">
        <v>102</v>
      </c>
      <c r="B89" s="22">
        <v>0</v>
      </c>
      <c r="C89" s="22">
        <v>388</v>
      </c>
      <c r="D89" s="22">
        <v>748</v>
      </c>
      <c r="E89" s="22">
        <v>10</v>
      </c>
      <c r="F89" s="22">
        <v>16</v>
      </c>
      <c r="G89" s="22">
        <v>13</v>
      </c>
      <c r="H89" s="22">
        <v>73</v>
      </c>
      <c r="I89" s="22">
        <v>1248</v>
      </c>
      <c r="J89" s="22">
        <v>3</v>
      </c>
      <c r="K89" s="22">
        <v>1</v>
      </c>
      <c r="L89" s="22">
        <v>0</v>
      </c>
      <c r="M89" s="28"/>
    </row>
    <row r="90" spans="1:13" s="34" customFormat="1" x14ac:dyDescent="0.25">
      <c r="A90" s="21" t="s">
        <v>103</v>
      </c>
      <c r="B90" s="22">
        <v>0</v>
      </c>
      <c r="C90" s="22">
        <v>1229</v>
      </c>
      <c r="D90" s="22">
        <v>2598</v>
      </c>
      <c r="E90" s="22">
        <v>32</v>
      </c>
      <c r="F90" s="22">
        <v>42</v>
      </c>
      <c r="G90" s="22">
        <v>26</v>
      </c>
      <c r="H90" s="22">
        <v>238</v>
      </c>
      <c r="I90" s="22">
        <v>4165</v>
      </c>
      <c r="J90" s="22">
        <v>11</v>
      </c>
      <c r="K90" s="22">
        <v>0</v>
      </c>
      <c r="L90" s="22">
        <v>2</v>
      </c>
      <c r="M90" s="41"/>
    </row>
    <row r="91" spans="1:13" s="34" customFormat="1" x14ac:dyDescent="0.25">
      <c r="A91" s="21" t="s">
        <v>104</v>
      </c>
      <c r="B91" s="22"/>
      <c r="C91" s="22">
        <f t="shared" ref="C91:L91" si="2">SUM(C2:C87)</f>
        <v>5166</v>
      </c>
      <c r="D91" s="22">
        <f t="shared" si="2"/>
        <v>10658</v>
      </c>
      <c r="E91" s="22">
        <f t="shared" si="2"/>
        <v>168</v>
      </c>
      <c r="F91" s="22">
        <f t="shared" si="2"/>
        <v>266</v>
      </c>
      <c r="G91" s="22">
        <f t="shared" si="2"/>
        <v>175</v>
      </c>
      <c r="H91" s="22">
        <f t="shared" si="2"/>
        <v>1247</v>
      </c>
      <c r="I91" s="22">
        <f t="shared" si="2"/>
        <v>17680</v>
      </c>
      <c r="J91" s="22">
        <f t="shared" si="2"/>
        <v>13</v>
      </c>
      <c r="K91" s="22">
        <f t="shared" si="2"/>
        <v>2</v>
      </c>
      <c r="L91" s="22">
        <f t="shared" si="2"/>
        <v>71</v>
      </c>
      <c r="M91" s="52"/>
    </row>
    <row r="92" spans="1:13" s="34" customFormat="1" x14ac:dyDescent="0.25">
      <c r="A92" s="21" t="s">
        <v>105</v>
      </c>
      <c r="B92" s="22"/>
      <c r="C92" s="22">
        <f t="shared" ref="C92:L92" si="3">SUM(C88:C90)</f>
        <v>2310</v>
      </c>
      <c r="D92" s="22">
        <f t="shared" si="3"/>
        <v>5317</v>
      </c>
      <c r="E92" s="22">
        <f t="shared" si="3"/>
        <v>58</v>
      </c>
      <c r="F92" s="22">
        <f t="shared" si="3"/>
        <v>93</v>
      </c>
      <c r="G92" s="22">
        <f t="shared" si="3"/>
        <v>56</v>
      </c>
      <c r="H92" s="22">
        <f t="shared" si="3"/>
        <v>452</v>
      </c>
      <c r="I92" s="22">
        <f t="shared" si="3"/>
        <v>8286</v>
      </c>
      <c r="J92" s="22">
        <f t="shared" si="3"/>
        <v>18</v>
      </c>
      <c r="K92" s="22">
        <f t="shared" si="3"/>
        <v>2</v>
      </c>
      <c r="L92" s="22">
        <f t="shared" si="3"/>
        <v>3</v>
      </c>
      <c r="M92" s="52"/>
    </row>
    <row r="93" spans="1:13" s="34" customFormat="1" x14ac:dyDescent="0.25">
      <c r="A93" s="21" t="s">
        <v>106</v>
      </c>
      <c r="B93" s="22">
        <f>SUM(Table112[NAMES
ON LIST])</f>
        <v>36158</v>
      </c>
      <c r="C93" s="22">
        <f t="shared" ref="C93:L93" si="4">SUM(C91:C92)</f>
        <v>7476</v>
      </c>
      <c r="D93" s="22">
        <f t="shared" si="4"/>
        <v>15975</v>
      </c>
      <c r="E93" s="22">
        <f t="shared" si="4"/>
        <v>226</v>
      </c>
      <c r="F93" s="22">
        <f t="shared" si="4"/>
        <v>359</v>
      </c>
      <c r="G93" s="22">
        <f t="shared" si="4"/>
        <v>231</v>
      </c>
      <c r="H93" s="22">
        <f t="shared" si="4"/>
        <v>1699</v>
      </c>
      <c r="I93" s="22">
        <f t="shared" si="4"/>
        <v>25966</v>
      </c>
      <c r="J93" s="22">
        <f t="shared" si="4"/>
        <v>31</v>
      </c>
      <c r="K93" s="22">
        <f t="shared" si="4"/>
        <v>4</v>
      </c>
      <c r="L93" s="22">
        <f t="shared" si="4"/>
        <v>74</v>
      </c>
      <c r="M93" s="28">
        <f>(I93+K93+L93)/B93</f>
        <v>0.72028320150450797</v>
      </c>
    </row>
    <row r="94" spans="1:13" s="34" customFormat="1" x14ac:dyDescent="0.25">
      <c r="A94" s="36" t="s">
        <v>107</v>
      </c>
      <c r="B94" s="22"/>
      <c r="C94" s="28">
        <f t="shared" ref="C94:H94" si="5">C93/$I$93</f>
        <v>0.28791496572440883</v>
      </c>
      <c r="D94" s="28">
        <f t="shared" si="5"/>
        <v>0.61522760533004694</v>
      </c>
      <c r="E94" s="28">
        <f t="shared" si="5"/>
        <v>8.703689440036971E-3</v>
      </c>
      <c r="F94" s="28">
        <f t="shared" si="5"/>
        <v>1.3825772163598551E-2</v>
      </c>
      <c r="G94" s="28">
        <f t="shared" si="5"/>
        <v>8.8962489409227449E-3</v>
      </c>
      <c r="H94" s="28">
        <f t="shared" si="5"/>
        <v>6.5431718400985911E-2</v>
      </c>
      <c r="I94" s="22"/>
      <c r="J94" s="22"/>
      <c r="K94" s="22"/>
      <c r="L94" s="22"/>
      <c r="M94" s="52"/>
    </row>
    <row r="95" spans="1:13" x14ac:dyDescent="0.25"/>
    <row r="96" spans="1:13" hidden="1" x14ac:dyDescent="0.25"/>
    <row r="97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93" fitToHeight="0" orientation="landscape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5C1EA-1AF9-49F3-8542-5E810C239D05}">
  <sheetPr codeName="Sheet13">
    <pageSetUpPr fitToPage="1"/>
  </sheetPr>
  <dimension ref="A1:P81"/>
  <sheetViews>
    <sheetView workbookViewId="0">
      <pane xSplit="1" ySplit="1" topLeftCell="B65" activePane="bottomRight" state="frozen"/>
      <selection pane="topRight" activeCell="B1" sqref="B1"/>
      <selection pane="bottomLeft" activeCell="A2" sqref="A2"/>
      <selection pane="bottomRight" activeCell="G77" sqref="G77"/>
    </sheetView>
  </sheetViews>
  <sheetFormatPr defaultColWidth="0" defaultRowHeight="15" customHeight="1" zeroHeight="1" x14ac:dyDescent="0.25"/>
  <cols>
    <col min="1" max="1" width="35.7109375" style="30" customWidth="1"/>
    <col min="2" max="2" width="8.7109375" style="59" customWidth="1"/>
    <col min="3" max="8" width="11.7109375" style="60" customWidth="1"/>
    <col min="9" max="9" width="8.7109375" style="60" customWidth="1"/>
    <col min="10" max="12" width="4.7109375" style="60" customWidth="1"/>
    <col min="13" max="13" width="8.7109375" style="38" customWidth="1"/>
    <col min="14" max="14" width="1.7109375" style="5" customWidth="1"/>
    <col min="15" max="15" width="9.140625" style="33" hidden="1" customWidth="1"/>
    <col min="16" max="16" width="0" style="33" hidden="1" customWidth="1"/>
    <col min="17" max="16384" width="9.140625" style="33" hidden="1"/>
  </cols>
  <sheetData>
    <row r="1" spans="1:14" ht="50.1" customHeight="1" thickBot="1" x14ac:dyDescent="0.3">
      <c r="A1" s="49" t="s">
        <v>0</v>
      </c>
      <c r="B1" s="2" t="s">
        <v>1</v>
      </c>
      <c r="C1" s="3" t="s">
        <v>984</v>
      </c>
      <c r="D1" s="3" t="s">
        <v>985</v>
      </c>
      <c r="E1" s="3" t="s">
        <v>986</v>
      </c>
      <c r="F1" s="3" t="s">
        <v>987</v>
      </c>
      <c r="G1" s="3" t="s">
        <v>988</v>
      </c>
      <c r="H1" s="3" t="s">
        <v>989</v>
      </c>
      <c r="I1" s="3" t="s">
        <v>8</v>
      </c>
      <c r="J1" s="3" t="s">
        <v>9</v>
      </c>
      <c r="K1" s="3" t="s">
        <v>10</v>
      </c>
      <c r="L1" s="3" t="s">
        <v>11</v>
      </c>
      <c r="M1" s="51" t="s">
        <v>12</v>
      </c>
    </row>
    <row r="2" spans="1:14" s="34" customFormat="1" ht="15.75" thickTop="1" x14ac:dyDescent="0.25">
      <c r="A2" s="21" t="s">
        <v>990</v>
      </c>
      <c r="B2" s="7">
        <v>364</v>
      </c>
      <c r="C2" s="54">
        <v>45</v>
      </c>
      <c r="D2" s="54">
        <v>4</v>
      </c>
      <c r="E2" s="54">
        <v>125</v>
      </c>
      <c r="F2" s="54">
        <v>2</v>
      </c>
      <c r="G2" s="54">
        <v>0</v>
      </c>
      <c r="H2" s="54">
        <v>13</v>
      </c>
      <c r="I2" s="54">
        <v>189</v>
      </c>
      <c r="J2" s="54">
        <v>0</v>
      </c>
      <c r="K2" s="54">
        <v>0</v>
      </c>
      <c r="L2" s="54">
        <v>0</v>
      </c>
      <c r="M2" s="28">
        <f t="shared" ref="M2:M65" si="0">(L2+K2+I2)/B2</f>
        <v>0.51923076923076927</v>
      </c>
      <c r="N2" s="11"/>
    </row>
    <row r="3" spans="1:14" s="34" customFormat="1" x14ac:dyDescent="0.25">
      <c r="A3" s="21" t="s">
        <v>991</v>
      </c>
      <c r="B3" s="7">
        <v>356</v>
      </c>
      <c r="C3" s="54">
        <v>62</v>
      </c>
      <c r="D3" s="54">
        <v>1</v>
      </c>
      <c r="E3" s="54">
        <v>138</v>
      </c>
      <c r="F3" s="54">
        <v>1</v>
      </c>
      <c r="G3" s="54">
        <v>4</v>
      </c>
      <c r="H3" s="54">
        <v>15</v>
      </c>
      <c r="I3" s="54">
        <v>221</v>
      </c>
      <c r="J3" s="54">
        <v>0</v>
      </c>
      <c r="K3" s="54">
        <v>1</v>
      </c>
      <c r="L3" s="54">
        <v>1</v>
      </c>
      <c r="M3" s="28">
        <f t="shared" si="0"/>
        <v>0.6264044943820225</v>
      </c>
      <c r="N3" s="11"/>
    </row>
    <row r="4" spans="1:14" s="34" customFormat="1" x14ac:dyDescent="0.25">
      <c r="A4" s="21" t="s">
        <v>992</v>
      </c>
      <c r="B4" s="7">
        <v>467</v>
      </c>
      <c r="C4" s="54">
        <v>71</v>
      </c>
      <c r="D4" s="54">
        <v>1</v>
      </c>
      <c r="E4" s="54">
        <v>75</v>
      </c>
      <c r="F4" s="54">
        <v>2</v>
      </c>
      <c r="G4" s="54">
        <v>1</v>
      </c>
      <c r="H4" s="54">
        <v>13</v>
      </c>
      <c r="I4" s="54">
        <v>163</v>
      </c>
      <c r="J4" s="54">
        <v>0</v>
      </c>
      <c r="K4" s="54">
        <v>0</v>
      </c>
      <c r="L4" s="54">
        <v>0</v>
      </c>
      <c r="M4" s="28">
        <f t="shared" si="0"/>
        <v>0.34903640256959317</v>
      </c>
      <c r="N4" s="11"/>
    </row>
    <row r="5" spans="1:14" s="34" customFormat="1" x14ac:dyDescent="0.25">
      <c r="A5" s="21" t="s">
        <v>993</v>
      </c>
      <c r="B5" s="7">
        <v>291</v>
      </c>
      <c r="C5" s="54">
        <v>45</v>
      </c>
      <c r="D5" s="54">
        <v>5</v>
      </c>
      <c r="E5" s="54">
        <v>51</v>
      </c>
      <c r="F5" s="54">
        <v>2</v>
      </c>
      <c r="G5" s="54">
        <v>0</v>
      </c>
      <c r="H5" s="54">
        <v>13</v>
      </c>
      <c r="I5" s="54">
        <v>116</v>
      </c>
      <c r="J5" s="54">
        <v>1</v>
      </c>
      <c r="K5" s="54">
        <v>0</v>
      </c>
      <c r="L5" s="54">
        <v>0</v>
      </c>
      <c r="M5" s="28">
        <f t="shared" si="0"/>
        <v>0.39862542955326463</v>
      </c>
      <c r="N5" s="11"/>
    </row>
    <row r="6" spans="1:14" s="34" customFormat="1" x14ac:dyDescent="0.25">
      <c r="A6" s="21" t="s">
        <v>994</v>
      </c>
      <c r="B6" s="7">
        <v>418</v>
      </c>
      <c r="C6" s="54">
        <v>67</v>
      </c>
      <c r="D6" s="54">
        <v>5</v>
      </c>
      <c r="E6" s="54">
        <v>105</v>
      </c>
      <c r="F6" s="54">
        <v>1</v>
      </c>
      <c r="G6" s="54">
        <v>1</v>
      </c>
      <c r="H6" s="54">
        <v>16</v>
      </c>
      <c r="I6" s="54">
        <v>195</v>
      </c>
      <c r="J6" s="54">
        <v>1</v>
      </c>
      <c r="K6" s="54">
        <v>0</v>
      </c>
      <c r="L6" s="54">
        <v>0</v>
      </c>
      <c r="M6" s="28">
        <f t="shared" si="0"/>
        <v>0.46650717703349281</v>
      </c>
      <c r="N6" s="11"/>
    </row>
    <row r="7" spans="1:14" s="34" customFormat="1" x14ac:dyDescent="0.25">
      <c r="A7" s="21" t="s">
        <v>995</v>
      </c>
      <c r="B7" s="7">
        <v>538</v>
      </c>
      <c r="C7" s="54">
        <v>64</v>
      </c>
      <c r="D7" s="54">
        <v>0</v>
      </c>
      <c r="E7" s="54">
        <v>134</v>
      </c>
      <c r="F7" s="54">
        <v>0</v>
      </c>
      <c r="G7" s="54">
        <v>1</v>
      </c>
      <c r="H7" s="54">
        <v>13</v>
      </c>
      <c r="I7" s="54">
        <v>212</v>
      </c>
      <c r="J7" s="54">
        <v>1</v>
      </c>
      <c r="K7" s="54">
        <v>0</v>
      </c>
      <c r="L7" s="54">
        <v>0</v>
      </c>
      <c r="M7" s="28">
        <f t="shared" si="0"/>
        <v>0.39405204460966542</v>
      </c>
      <c r="N7" s="11"/>
    </row>
    <row r="8" spans="1:14" s="34" customFormat="1" x14ac:dyDescent="0.25">
      <c r="A8" s="21" t="s">
        <v>996</v>
      </c>
      <c r="B8" s="7">
        <v>363</v>
      </c>
      <c r="C8" s="54">
        <v>58</v>
      </c>
      <c r="D8" s="54">
        <v>4</v>
      </c>
      <c r="E8" s="54">
        <v>81</v>
      </c>
      <c r="F8" s="54">
        <v>1</v>
      </c>
      <c r="G8" s="54">
        <v>1</v>
      </c>
      <c r="H8" s="54">
        <v>12</v>
      </c>
      <c r="I8" s="54">
        <v>157</v>
      </c>
      <c r="J8" s="54">
        <v>0</v>
      </c>
      <c r="K8" s="54">
        <v>0</v>
      </c>
      <c r="L8" s="54">
        <v>0</v>
      </c>
      <c r="M8" s="28">
        <f t="shared" si="0"/>
        <v>0.43250688705234158</v>
      </c>
      <c r="N8" s="11"/>
    </row>
    <row r="9" spans="1:14" s="34" customFormat="1" x14ac:dyDescent="0.25">
      <c r="A9" s="21" t="s">
        <v>997</v>
      </c>
      <c r="B9" s="7">
        <v>466</v>
      </c>
      <c r="C9" s="54">
        <v>73</v>
      </c>
      <c r="D9" s="54">
        <v>3</v>
      </c>
      <c r="E9" s="54">
        <v>104</v>
      </c>
      <c r="F9" s="54">
        <v>1</v>
      </c>
      <c r="G9" s="54">
        <v>1</v>
      </c>
      <c r="H9" s="54">
        <v>17</v>
      </c>
      <c r="I9" s="54">
        <v>199</v>
      </c>
      <c r="J9" s="54">
        <v>0</v>
      </c>
      <c r="K9" s="54">
        <v>0</v>
      </c>
      <c r="L9" s="54">
        <v>0</v>
      </c>
      <c r="M9" s="28">
        <f t="shared" si="0"/>
        <v>0.42703862660944208</v>
      </c>
      <c r="N9" s="11"/>
    </row>
    <row r="10" spans="1:14" s="34" customFormat="1" x14ac:dyDescent="0.25">
      <c r="A10" s="21" t="s">
        <v>998</v>
      </c>
      <c r="B10" s="7">
        <v>553</v>
      </c>
      <c r="C10" s="54">
        <v>81</v>
      </c>
      <c r="D10" s="54">
        <v>12</v>
      </c>
      <c r="E10" s="54">
        <v>113</v>
      </c>
      <c r="F10" s="54">
        <v>1</v>
      </c>
      <c r="G10" s="54">
        <v>1</v>
      </c>
      <c r="H10" s="54">
        <v>29</v>
      </c>
      <c r="I10" s="54">
        <v>237</v>
      </c>
      <c r="J10" s="54">
        <v>0</v>
      </c>
      <c r="K10" s="54">
        <v>0</v>
      </c>
      <c r="L10" s="54">
        <v>1</v>
      </c>
      <c r="M10" s="28">
        <f t="shared" si="0"/>
        <v>0.43037974683544306</v>
      </c>
      <c r="N10" s="11"/>
    </row>
    <row r="11" spans="1:14" s="34" customFormat="1" x14ac:dyDescent="0.25">
      <c r="A11" s="21" t="s">
        <v>999</v>
      </c>
      <c r="B11" s="7">
        <v>447</v>
      </c>
      <c r="C11" s="54">
        <v>53</v>
      </c>
      <c r="D11" s="54">
        <v>2</v>
      </c>
      <c r="E11" s="54">
        <v>122</v>
      </c>
      <c r="F11" s="54">
        <v>1</v>
      </c>
      <c r="G11" s="54">
        <v>2</v>
      </c>
      <c r="H11" s="54">
        <v>12</v>
      </c>
      <c r="I11" s="54">
        <v>192</v>
      </c>
      <c r="J11" s="54">
        <v>0</v>
      </c>
      <c r="K11" s="54">
        <v>0</v>
      </c>
      <c r="L11" s="54">
        <v>0</v>
      </c>
      <c r="M11" s="28">
        <f t="shared" si="0"/>
        <v>0.42953020134228187</v>
      </c>
      <c r="N11" s="11"/>
    </row>
    <row r="12" spans="1:14" s="34" customFormat="1" x14ac:dyDescent="0.25">
      <c r="A12" s="21" t="s">
        <v>1000</v>
      </c>
      <c r="B12" s="7">
        <v>553</v>
      </c>
      <c r="C12" s="54">
        <v>64</v>
      </c>
      <c r="D12" s="54">
        <v>3</v>
      </c>
      <c r="E12" s="54">
        <v>142</v>
      </c>
      <c r="F12" s="54">
        <v>0</v>
      </c>
      <c r="G12" s="54">
        <v>0</v>
      </c>
      <c r="H12" s="54">
        <v>24</v>
      </c>
      <c r="I12" s="54">
        <v>233</v>
      </c>
      <c r="J12" s="54">
        <v>0</v>
      </c>
      <c r="K12" s="54">
        <v>0</v>
      </c>
      <c r="L12" s="54">
        <v>0</v>
      </c>
      <c r="M12" s="28">
        <f t="shared" si="0"/>
        <v>0.42133815551537068</v>
      </c>
      <c r="N12" s="11"/>
    </row>
    <row r="13" spans="1:14" s="34" customFormat="1" x14ac:dyDescent="0.25">
      <c r="A13" s="21" t="s">
        <v>1001</v>
      </c>
      <c r="B13" s="7">
        <v>591</v>
      </c>
      <c r="C13" s="54">
        <v>50</v>
      </c>
      <c r="D13" s="54">
        <v>9</v>
      </c>
      <c r="E13" s="54">
        <v>161</v>
      </c>
      <c r="F13" s="54">
        <v>2</v>
      </c>
      <c r="G13" s="54">
        <v>2</v>
      </c>
      <c r="H13" s="54">
        <v>30</v>
      </c>
      <c r="I13" s="54">
        <v>254</v>
      </c>
      <c r="J13" s="54">
        <v>2</v>
      </c>
      <c r="K13" s="54">
        <v>0</v>
      </c>
      <c r="L13" s="54">
        <v>0</v>
      </c>
      <c r="M13" s="28">
        <f t="shared" si="0"/>
        <v>0.42978003384094754</v>
      </c>
      <c r="N13" s="11"/>
    </row>
    <row r="14" spans="1:14" s="34" customFormat="1" x14ac:dyDescent="0.25">
      <c r="A14" s="21" t="s">
        <v>1002</v>
      </c>
      <c r="B14" s="7">
        <v>454</v>
      </c>
      <c r="C14" s="54">
        <v>52</v>
      </c>
      <c r="D14" s="54">
        <v>2</v>
      </c>
      <c r="E14" s="54">
        <v>89</v>
      </c>
      <c r="F14" s="54">
        <v>1</v>
      </c>
      <c r="G14" s="54">
        <v>4</v>
      </c>
      <c r="H14" s="54">
        <v>17</v>
      </c>
      <c r="I14" s="54">
        <v>165</v>
      </c>
      <c r="J14" s="54">
        <v>0</v>
      </c>
      <c r="K14" s="54">
        <v>0</v>
      </c>
      <c r="L14" s="54">
        <v>0</v>
      </c>
      <c r="M14" s="28">
        <f t="shared" si="0"/>
        <v>0.36343612334801761</v>
      </c>
      <c r="N14" s="11"/>
    </row>
    <row r="15" spans="1:14" s="34" customFormat="1" x14ac:dyDescent="0.25">
      <c r="A15" s="21" t="s">
        <v>1003</v>
      </c>
      <c r="B15" s="7">
        <v>502</v>
      </c>
      <c r="C15" s="54">
        <v>54</v>
      </c>
      <c r="D15" s="54">
        <v>5</v>
      </c>
      <c r="E15" s="54">
        <v>116</v>
      </c>
      <c r="F15" s="54">
        <v>0</v>
      </c>
      <c r="G15" s="54">
        <v>1</v>
      </c>
      <c r="H15" s="54">
        <v>18</v>
      </c>
      <c r="I15" s="54">
        <v>194</v>
      </c>
      <c r="J15" s="54">
        <v>0</v>
      </c>
      <c r="K15" s="54">
        <v>0</v>
      </c>
      <c r="L15" s="54">
        <v>0</v>
      </c>
      <c r="M15" s="28">
        <f t="shared" si="0"/>
        <v>0.38645418326693226</v>
      </c>
      <c r="N15" s="11"/>
    </row>
    <row r="16" spans="1:14" s="34" customFormat="1" x14ac:dyDescent="0.25">
      <c r="A16" s="21" t="s">
        <v>1004</v>
      </c>
      <c r="B16" s="7">
        <v>512</v>
      </c>
      <c r="C16" s="54">
        <v>73</v>
      </c>
      <c r="D16" s="54">
        <v>1</v>
      </c>
      <c r="E16" s="54">
        <v>103</v>
      </c>
      <c r="F16" s="54">
        <v>2</v>
      </c>
      <c r="G16" s="54">
        <v>2</v>
      </c>
      <c r="H16" s="54">
        <v>28</v>
      </c>
      <c r="I16" s="54">
        <v>209</v>
      </c>
      <c r="J16" s="54">
        <v>3</v>
      </c>
      <c r="K16" s="54">
        <v>0</v>
      </c>
      <c r="L16" s="54">
        <v>0</v>
      </c>
      <c r="M16" s="28">
        <f t="shared" si="0"/>
        <v>0.408203125</v>
      </c>
      <c r="N16" s="11"/>
    </row>
    <row r="17" spans="1:14" s="34" customFormat="1" x14ac:dyDescent="0.25">
      <c r="A17" s="21" t="s">
        <v>1005</v>
      </c>
      <c r="B17" s="7">
        <v>461</v>
      </c>
      <c r="C17" s="54">
        <v>54</v>
      </c>
      <c r="D17" s="54">
        <v>7</v>
      </c>
      <c r="E17" s="54">
        <v>102</v>
      </c>
      <c r="F17" s="54">
        <v>2</v>
      </c>
      <c r="G17" s="54">
        <v>0</v>
      </c>
      <c r="H17" s="54">
        <v>18</v>
      </c>
      <c r="I17" s="54">
        <v>183</v>
      </c>
      <c r="J17" s="54">
        <v>0</v>
      </c>
      <c r="K17" s="54">
        <v>0</v>
      </c>
      <c r="L17" s="54">
        <v>0</v>
      </c>
      <c r="M17" s="28">
        <f t="shared" si="0"/>
        <v>0.39696312364425163</v>
      </c>
      <c r="N17" s="11"/>
    </row>
    <row r="18" spans="1:14" s="34" customFormat="1" x14ac:dyDescent="0.25">
      <c r="A18" s="21" t="s">
        <v>1006</v>
      </c>
      <c r="B18" s="7">
        <v>562</v>
      </c>
      <c r="C18" s="54">
        <v>68</v>
      </c>
      <c r="D18" s="54">
        <v>5</v>
      </c>
      <c r="E18" s="54">
        <v>148</v>
      </c>
      <c r="F18" s="54">
        <v>0</v>
      </c>
      <c r="G18" s="54">
        <v>3</v>
      </c>
      <c r="H18" s="54">
        <v>19</v>
      </c>
      <c r="I18" s="54">
        <v>243</v>
      </c>
      <c r="J18" s="54">
        <v>1</v>
      </c>
      <c r="K18" s="54">
        <v>1</v>
      </c>
      <c r="L18" s="54">
        <v>0</v>
      </c>
      <c r="M18" s="28">
        <f t="shared" si="0"/>
        <v>0.43416370106761565</v>
      </c>
      <c r="N18" s="11"/>
    </row>
    <row r="19" spans="1:14" s="34" customFormat="1" x14ac:dyDescent="0.25">
      <c r="A19" s="21" t="s">
        <v>1007</v>
      </c>
      <c r="B19" s="7">
        <v>430</v>
      </c>
      <c r="C19" s="54">
        <v>73</v>
      </c>
      <c r="D19" s="54">
        <v>0</v>
      </c>
      <c r="E19" s="54">
        <v>63</v>
      </c>
      <c r="F19" s="54">
        <v>0</v>
      </c>
      <c r="G19" s="54">
        <v>2</v>
      </c>
      <c r="H19" s="54">
        <v>16</v>
      </c>
      <c r="I19" s="54">
        <v>154</v>
      </c>
      <c r="J19" s="54">
        <v>0</v>
      </c>
      <c r="K19" s="54">
        <v>0</v>
      </c>
      <c r="L19" s="54">
        <v>1</v>
      </c>
      <c r="M19" s="28">
        <f t="shared" si="0"/>
        <v>0.36046511627906974</v>
      </c>
      <c r="N19" s="11"/>
    </row>
    <row r="20" spans="1:14" s="34" customFormat="1" x14ac:dyDescent="0.25">
      <c r="A20" s="21" t="s">
        <v>1008</v>
      </c>
      <c r="B20" s="7">
        <v>451</v>
      </c>
      <c r="C20" s="54">
        <v>73</v>
      </c>
      <c r="D20" s="54">
        <v>2</v>
      </c>
      <c r="E20" s="54">
        <v>105</v>
      </c>
      <c r="F20" s="54">
        <v>0</v>
      </c>
      <c r="G20" s="54">
        <v>1</v>
      </c>
      <c r="H20" s="54">
        <v>14</v>
      </c>
      <c r="I20" s="54">
        <v>195</v>
      </c>
      <c r="J20" s="54">
        <v>0</v>
      </c>
      <c r="K20" s="54">
        <v>0</v>
      </c>
      <c r="L20" s="54">
        <v>0</v>
      </c>
      <c r="M20" s="28">
        <f t="shared" si="0"/>
        <v>0.43237250554323725</v>
      </c>
      <c r="N20" s="11"/>
    </row>
    <row r="21" spans="1:14" s="34" customFormat="1" x14ac:dyDescent="0.25">
      <c r="A21" s="21" t="s">
        <v>1009</v>
      </c>
      <c r="B21" s="7">
        <v>455</v>
      </c>
      <c r="C21" s="54">
        <v>62</v>
      </c>
      <c r="D21" s="54">
        <v>0</v>
      </c>
      <c r="E21" s="54">
        <v>107</v>
      </c>
      <c r="F21" s="54">
        <v>1</v>
      </c>
      <c r="G21" s="54">
        <v>2</v>
      </c>
      <c r="H21" s="54">
        <v>13</v>
      </c>
      <c r="I21" s="54">
        <v>185</v>
      </c>
      <c r="J21" s="54">
        <v>0</v>
      </c>
      <c r="K21" s="54">
        <v>0</v>
      </c>
      <c r="L21" s="54">
        <v>1</v>
      </c>
      <c r="M21" s="28">
        <f t="shared" si="0"/>
        <v>0.40879120879120878</v>
      </c>
      <c r="N21" s="11"/>
    </row>
    <row r="22" spans="1:14" s="34" customFormat="1" x14ac:dyDescent="0.25">
      <c r="A22" s="21" t="s">
        <v>1010</v>
      </c>
      <c r="B22" s="7">
        <v>340</v>
      </c>
      <c r="C22" s="54">
        <v>59</v>
      </c>
      <c r="D22" s="54">
        <v>5</v>
      </c>
      <c r="E22" s="54">
        <v>70</v>
      </c>
      <c r="F22" s="54">
        <v>0</v>
      </c>
      <c r="G22" s="54">
        <v>1</v>
      </c>
      <c r="H22" s="54">
        <v>13</v>
      </c>
      <c r="I22" s="54">
        <v>148</v>
      </c>
      <c r="J22" s="54">
        <v>2</v>
      </c>
      <c r="K22" s="54">
        <v>0</v>
      </c>
      <c r="L22" s="54">
        <v>0</v>
      </c>
      <c r="M22" s="28">
        <f t="shared" si="0"/>
        <v>0.43529411764705883</v>
      </c>
      <c r="N22" s="11"/>
    </row>
    <row r="23" spans="1:14" s="34" customFormat="1" x14ac:dyDescent="0.25">
      <c r="A23" s="21" t="s">
        <v>1011</v>
      </c>
      <c r="B23" s="7">
        <v>417</v>
      </c>
      <c r="C23" s="54">
        <v>63</v>
      </c>
      <c r="D23" s="54">
        <v>2</v>
      </c>
      <c r="E23" s="54">
        <v>101</v>
      </c>
      <c r="F23" s="54">
        <v>0</v>
      </c>
      <c r="G23" s="54">
        <v>3</v>
      </c>
      <c r="H23" s="54">
        <v>27</v>
      </c>
      <c r="I23" s="54">
        <v>196</v>
      </c>
      <c r="J23" s="54">
        <v>0</v>
      </c>
      <c r="K23" s="54">
        <v>0</v>
      </c>
      <c r="L23" s="54">
        <v>1</v>
      </c>
      <c r="M23" s="28">
        <f t="shared" si="0"/>
        <v>0.47242206235011991</v>
      </c>
      <c r="N23" s="11"/>
    </row>
    <row r="24" spans="1:14" s="34" customFormat="1" x14ac:dyDescent="0.25">
      <c r="A24" s="21" t="s">
        <v>1012</v>
      </c>
      <c r="B24" s="7">
        <v>369</v>
      </c>
      <c r="C24" s="54">
        <v>76</v>
      </c>
      <c r="D24" s="54">
        <v>4</v>
      </c>
      <c r="E24" s="54">
        <v>67</v>
      </c>
      <c r="F24" s="54">
        <v>1</v>
      </c>
      <c r="G24" s="54">
        <v>0</v>
      </c>
      <c r="H24" s="54">
        <v>11</v>
      </c>
      <c r="I24" s="54">
        <v>159</v>
      </c>
      <c r="J24" s="54">
        <v>1</v>
      </c>
      <c r="K24" s="54">
        <v>0</v>
      </c>
      <c r="L24" s="54">
        <v>0</v>
      </c>
      <c r="M24" s="28">
        <f t="shared" si="0"/>
        <v>0.43089430894308944</v>
      </c>
      <c r="N24" s="11"/>
    </row>
    <row r="25" spans="1:14" s="34" customFormat="1" x14ac:dyDescent="0.25">
      <c r="A25" s="21" t="s">
        <v>1013</v>
      </c>
      <c r="B25" s="7">
        <v>380</v>
      </c>
      <c r="C25" s="54">
        <v>46</v>
      </c>
      <c r="D25" s="54">
        <v>2</v>
      </c>
      <c r="E25" s="54">
        <v>80</v>
      </c>
      <c r="F25" s="54">
        <v>0</v>
      </c>
      <c r="G25" s="54">
        <v>2</v>
      </c>
      <c r="H25" s="54">
        <v>14</v>
      </c>
      <c r="I25" s="54">
        <v>144</v>
      </c>
      <c r="J25" s="54">
        <v>0</v>
      </c>
      <c r="K25" s="54">
        <v>0</v>
      </c>
      <c r="L25" s="54">
        <v>0</v>
      </c>
      <c r="M25" s="28">
        <f t="shared" si="0"/>
        <v>0.37894736842105264</v>
      </c>
      <c r="N25" s="11"/>
    </row>
    <row r="26" spans="1:14" s="34" customFormat="1" x14ac:dyDescent="0.25">
      <c r="A26" s="21" t="s">
        <v>1014</v>
      </c>
      <c r="B26" s="7">
        <v>358</v>
      </c>
      <c r="C26" s="54">
        <v>40</v>
      </c>
      <c r="D26" s="54">
        <v>3</v>
      </c>
      <c r="E26" s="54">
        <v>93</v>
      </c>
      <c r="F26" s="54">
        <v>0</v>
      </c>
      <c r="G26" s="54">
        <v>0</v>
      </c>
      <c r="H26" s="54">
        <v>17</v>
      </c>
      <c r="I26" s="54">
        <v>153</v>
      </c>
      <c r="J26" s="54">
        <v>0</v>
      </c>
      <c r="K26" s="54">
        <v>0</v>
      </c>
      <c r="L26" s="54">
        <v>0</v>
      </c>
      <c r="M26" s="28">
        <f t="shared" si="0"/>
        <v>0.42737430167597767</v>
      </c>
      <c r="N26" s="11"/>
    </row>
    <row r="27" spans="1:14" s="34" customFormat="1" x14ac:dyDescent="0.25">
      <c r="A27" s="21" t="s">
        <v>1015</v>
      </c>
      <c r="B27" s="7">
        <v>452</v>
      </c>
      <c r="C27" s="54">
        <v>60</v>
      </c>
      <c r="D27" s="54">
        <v>2</v>
      </c>
      <c r="E27" s="54">
        <v>120</v>
      </c>
      <c r="F27" s="54">
        <v>0</v>
      </c>
      <c r="G27" s="54">
        <v>0</v>
      </c>
      <c r="H27" s="54">
        <v>13</v>
      </c>
      <c r="I27" s="54">
        <v>195</v>
      </c>
      <c r="J27" s="54">
        <v>0</v>
      </c>
      <c r="K27" s="54">
        <v>0</v>
      </c>
      <c r="L27" s="54">
        <v>0</v>
      </c>
      <c r="M27" s="28">
        <f t="shared" si="0"/>
        <v>0.43141592920353983</v>
      </c>
      <c r="N27" s="11"/>
    </row>
    <row r="28" spans="1:14" s="34" customFormat="1" x14ac:dyDescent="0.25">
      <c r="A28" s="21" t="s">
        <v>1016</v>
      </c>
      <c r="B28" s="7">
        <v>477</v>
      </c>
      <c r="C28" s="54">
        <v>67</v>
      </c>
      <c r="D28" s="54">
        <v>2</v>
      </c>
      <c r="E28" s="54">
        <v>90</v>
      </c>
      <c r="F28" s="54">
        <v>3</v>
      </c>
      <c r="G28" s="54">
        <v>1</v>
      </c>
      <c r="H28" s="54">
        <v>13</v>
      </c>
      <c r="I28" s="54">
        <v>176</v>
      </c>
      <c r="J28" s="54">
        <v>0</v>
      </c>
      <c r="K28" s="54">
        <v>0</v>
      </c>
      <c r="L28" s="54">
        <v>0</v>
      </c>
      <c r="M28" s="28">
        <f t="shared" si="0"/>
        <v>0.36897274633123689</v>
      </c>
      <c r="N28" s="11"/>
    </row>
    <row r="29" spans="1:14" s="34" customFormat="1" x14ac:dyDescent="0.25">
      <c r="A29" s="21" t="s">
        <v>1017</v>
      </c>
      <c r="B29" s="7">
        <v>467</v>
      </c>
      <c r="C29" s="54">
        <v>56</v>
      </c>
      <c r="D29" s="54">
        <v>2</v>
      </c>
      <c r="E29" s="54">
        <v>109</v>
      </c>
      <c r="F29" s="54">
        <v>1</v>
      </c>
      <c r="G29" s="54">
        <v>1</v>
      </c>
      <c r="H29" s="54">
        <v>22</v>
      </c>
      <c r="I29" s="54">
        <v>191</v>
      </c>
      <c r="J29" s="54">
        <v>3</v>
      </c>
      <c r="K29" s="54">
        <v>1</v>
      </c>
      <c r="L29" s="54">
        <v>0</v>
      </c>
      <c r="M29" s="28">
        <f t="shared" si="0"/>
        <v>0.41113490364025695</v>
      </c>
      <c r="N29" s="11"/>
    </row>
    <row r="30" spans="1:14" s="34" customFormat="1" x14ac:dyDescent="0.25">
      <c r="A30" s="21" t="s">
        <v>1018</v>
      </c>
      <c r="B30" s="7">
        <v>444</v>
      </c>
      <c r="C30" s="54">
        <v>60</v>
      </c>
      <c r="D30" s="54">
        <v>0</v>
      </c>
      <c r="E30" s="54">
        <v>105</v>
      </c>
      <c r="F30" s="54">
        <v>0</v>
      </c>
      <c r="G30" s="54">
        <v>3</v>
      </c>
      <c r="H30" s="54">
        <v>16</v>
      </c>
      <c r="I30" s="54">
        <v>184</v>
      </c>
      <c r="J30" s="54">
        <v>0</v>
      </c>
      <c r="K30" s="54">
        <v>0</v>
      </c>
      <c r="L30" s="54">
        <v>0</v>
      </c>
      <c r="M30" s="28">
        <f t="shared" si="0"/>
        <v>0.4144144144144144</v>
      </c>
      <c r="N30" s="11"/>
    </row>
    <row r="31" spans="1:14" s="34" customFormat="1" x14ac:dyDescent="0.25">
      <c r="A31" s="21" t="s">
        <v>1019</v>
      </c>
      <c r="B31" s="7">
        <v>487</v>
      </c>
      <c r="C31" s="54">
        <v>71</v>
      </c>
      <c r="D31" s="54">
        <v>4</v>
      </c>
      <c r="E31" s="54">
        <v>110</v>
      </c>
      <c r="F31" s="54">
        <v>0</v>
      </c>
      <c r="G31" s="54">
        <v>1</v>
      </c>
      <c r="H31" s="54">
        <v>22</v>
      </c>
      <c r="I31" s="54">
        <v>208</v>
      </c>
      <c r="J31" s="54">
        <v>0</v>
      </c>
      <c r="K31" s="54">
        <v>0</v>
      </c>
      <c r="L31" s="54">
        <v>0</v>
      </c>
      <c r="M31" s="28">
        <f t="shared" si="0"/>
        <v>0.4271047227926078</v>
      </c>
      <c r="N31" s="11"/>
    </row>
    <row r="32" spans="1:14" s="34" customFormat="1" x14ac:dyDescent="0.25">
      <c r="A32" s="21" t="s">
        <v>1020</v>
      </c>
      <c r="B32" s="7">
        <v>433</v>
      </c>
      <c r="C32" s="54">
        <v>81</v>
      </c>
      <c r="D32" s="54">
        <v>6</v>
      </c>
      <c r="E32" s="54">
        <v>60</v>
      </c>
      <c r="F32" s="54">
        <v>0</v>
      </c>
      <c r="G32" s="54">
        <v>2</v>
      </c>
      <c r="H32" s="54">
        <v>16</v>
      </c>
      <c r="I32" s="54">
        <v>165</v>
      </c>
      <c r="J32" s="54">
        <v>0</v>
      </c>
      <c r="K32" s="54">
        <v>0</v>
      </c>
      <c r="L32" s="54">
        <v>1</v>
      </c>
      <c r="M32" s="28">
        <f t="shared" si="0"/>
        <v>0.38337182448036949</v>
      </c>
      <c r="N32" s="11"/>
    </row>
    <row r="33" spans="1:14" s="34" customFormat="1" x14ac:dyDescent="0.25">
      <c r="A33" s="21" t="s">
        <v>1021</v>
      </c>
      <c r="B33" s="7">
        <v>443</v>
      </c>
      <c r="C33" s="54">
        <v>60</v>
      </c>
      <c r="D33" s="54">
        <v>1</v>
      </c>
      <c r="E33" s="54">
        <v>102</v>
      </c>
      <c r="F33" s="54">
        <v>0</v>
      </c>
      <c r="G33" s="54">
        <v>0</v>
      </c>
      <c r="H33" s="54">
        <v>17</v>
      </c>
      <c r="I33" s="54">
        <v>180</v>
      </c>
      <c r="J33" s="54">
        <v>1</v>
      </c>
      <c r="K33" s="54">
        <v>0</v>
      </c>
      <c r="L33" s="54">
        <v>0</v>
      </c>
      <c r="M33" s="28">
        <f t="shared" si="0"/>
        <v>0.40632054176072235</v>
      </c>
      <c r="N33" s="11"/>
    </row>
    <row r="34" spans="1:14" s="34" customFormat="1" x14ac:dyDescent="0.25">
      <c r="A34" s="21" t="s">
        <v>1022</v>
      </c>
      <c r="B34" s="7">
        <v>605</v>
      </c>
      <c r="C34" s="54">
        <v>80</v>
      </c>
      <c r="D34" s="54">
        <v>3</v>
      </c>
      <c r="E34" s="54">
        <v>134</v>
      </c>
      <c r="F34" s="54">
        <v>1</v>
      </c>
      <c r="G34" s="54">
        <v>1</v>
      </c>
      <c r="H34" s="54">
        <v>23</v>
      </c>
      <c r="I34" s="54">
        <v>242</v>
      </c>
      <c r="J34" s="54">
        <v>1</v>
      </c>
      <c r="K34" s="54">
        <v>0</v>
      </c>
      <c r="L34" s="54">
        <v>1</v>
      </c>
      <c r="M34" s="28">
        <f t="shared" si="0"/>
        <v>0.40165289256198344</v>
      </c>
      <c r="N34" s="11"/>
    </row>
    <row r="35" spans="1:14" s="34" customFormat="1" x14ac:dyDescent="0.25">
      <c r="A35" s="21" t="s">
        <v>1023</v>
      </c>
      <c r="B35" s="7">
        <v>816</v>
      </c>
      <c r="C35" s="54">
        <v>91</v>
      </c>
      <c r="D35" s="54">
        <v>1</v>
      </c>
      <c r="E35" s="54">
        <v>124</v>
      </c>
      <c r="F35" s="54">
        <v>0</v>
      </c>
      <c r="G35" s="54">
        <v>2</v>
      </c>
      <c r="H35" s="54">
        <v>10</v>
      </c>
      <c r="I35" s="54">
        <v>228</v>
      </c>
      <c r="J35" s="54">
        <v>0</v>
      </c>
      <c r="K35" s="54">
        <v>0</v>
      </c>
      <c r="L35" s="54">
        <v>0</v>
      </c>
      <c r="M35" s="28">
        <f t="shared" si="0"/>
        <v>0.27941176470588236</v>
      </c>
      <c r="N35" s="11"/>
    </row>
    <row r="36" spans="1:14" s="34" customFormat="1" x14ac:dyDescent="0.25">
      <c r="A36" s="21" t="s">
        <v>1024</v>
      </c>
      <c r="B36" s="7">
        <v>499</v>
      </c>
      <c r="C36" s="54">
        <v>69</v>
      </c>
      <c r="D36" s="54">
        <v>5</v>
      </c>
      <c r="E36" s="54">
        <v>129</v>
      </c>
      <c r="F36" s="54">
        <v>1</v>
      </c>
      <c r="G36" s="54">
        <v>1</v>
      </c>
      <c r="H36" s="54">
        <v>14</v>
      </c>
      <c r="I36" s="54">
        <v>219</v>
      </c>
      <c r="J36" s="54">
        <v>0</v>
      </c>
      <c r="K36" s="54">
        <v>0</v>
      </c>
      <c r="L36" s="54">
        <v>1</v>
      </c>
      <c r="M36" s="28">
        <f t="shared" si="0"/>
        <v>0.4408817635270541</v>
      </c>
      <c r="N36" s="11"/>
    </row>
    <row r="37" spans="1:14" s="34" customFormat="1" x14ac:dyDescent="0.25">
      <c r="A37" s="21" t="s">
        <v>1025</v>
      </c>
      <c r="B37" s="7">
        <v>456</v>
      </c>
      <c r="C37" s="54">
        <v>54</v>
      </c>
      <c r="D37" s="54">
        <v>3</v>
      </c>
      <c r="E37" s="54">
        <v>116</v>
      </c>
      <c r="F37" s="54">
        <v>0</v>
      </c>
      <c r="G37" s="54">
        <v>0</v>
      </c>
      <c r="H37" s="54">
        <v>11</v>
      </c>
      <c r="I37" s="54">
        <v>184</v>
      </c>
      <c r="J37" s="54">
        <v>1</v>
      </c>
      <c r="K37" s="54">
        <v>0</v>
      </c>
      <c r="L37" s="54">
        <v>0</v>
      </c>
      <c r="M37" s="28">
        <f t="shared" si="0"/>
        <v>0.40350877192982454</v>
      </c>
      <c r="N37" s="11"/>
    </row>
    <row r="38" spans="1:14" s="34" customFormat="1" x14ac:dyDescent="0.25">
      <c r="A38" s="21" t="s">
        <v>1026</v>
      </c>
      <c r="B38" s="7">
        <v>563</v>
      </c>
      <c r="C38" s="54">
        <v>83</v>
      </c>
      <c r="D38" s="54">
        <v>4</v>
      </c>
      <c r="E38" s="54">
        <v>145</v>
      </c>
      <c r="F38" s="54">
        <v>2</v>
      </c>
      <c r="G38" s="54">
        <v>2</v>
      </c>
      <c r="H38" s="54">
        <v>28</v>
      </c>
      <c r="I38" s="54">
        <v>264</v>
      </c>
      <c r="J38" s="54">
        <v>0</v>
      </c>
      <c r="K38" s="54">
        <v>0</v>
      </c>
      <c r="L38" s="54">
        <v>0</v>
      </c>
      <c r="M38" s="28">
        <f t="shared" si="0"/>
        <v>0.46891651865008882</v>
      </c>
      <c r="N38" s="11"/>
    </row>
    <row r="39" spans="1:14" s="34" customFormat="1" x14ac:dyDescent="0.25">
      <c r="A39" s="21" t="s">
        <v>1027</v>
      </c>
      <c r="B39" s="7">
        <v>416</v>
      </c>
      <c r="C39" s="54">
        <v>60</v>
      </c>
      <c r="D39" s="54">
        <v>4</v>
      </c>
      <c r="E39" s="54">
        <v>112</v>
      </c>
      <c r="F39" s="54">
        <v>0</v>
      </c>
      <c r="G39" s="54">
        <v>1</v>
      </c>
      <c r="H39" s="54">
        <v>12</v>
      </c>
      <c r="I39" s="54">
        <v>189</v>
      </c>
      <c r="J39" s="54">
        <v>0</v>
      </c>
      <c r="K39" s="54">
        <v>0</v>
      </c>
      <c r="L39" s="54">
        <v>1</v>
      </c>
      <c r="M39" s="28">
        <f t="shared" si="0"/>
        <v>0.45673076923076922</v>
      </c>
      <c r="N39" s="11"/>
    </row>
    <row r="40" spans="1:14" s="34" customFormat="1" x14ac:dyDescent="0.25">
      <c r="A40" s="21" t="s">
        <v>1028</v>
      </c>
      <c r="B40" s="7">
        <v>399</v>
      </c>
      <c r="C40" s="54">
        <v>69</v>
      </c>
      <c r="D40" s="54">
        <v>4</v>
      </c>
      <c r="E40" s="54">
        <v>110</v>
      </c>
      <c r="F40" s="54">
        <v>0</v>
      </c>
      <c r="G40" s="54">
        <v>1</v>
      </c>
      <c r="H40" s="54">
        <v>7</v>
      </c>
      <c r="I40" s="54">
        <v>191</v>
      </c>
      <c r="J40" s="54">
        <v>1</v>
      </c>
      <c r="K40" s="54">
        <v>0</v>
      </c>
      <c r="L40" s="54">
        <v>0</v>
      </c>
      <c r="M40" s="28">
        <f t="shared" si="0"/>
        <v>0.47869674185463656</v>
      </c>
      <c r="N40" s="11"/>
    </row>
    <row r="41" spans="1:14" s="34" customFormat="1" x14ac:dyDescent="0.25">
      <c r="A41" s="21" t="s">
        <v>1029</v>
      </c>
      <c r="B41" s="7">
        <v>471</v>
      </c>
      <c r="C41" s="54">
        <v>73</v>
      </c>
      <c r="D41" s="54">
        <v>4</v>
      </c>
      <c r="E41" s="54">
        <v>104</v>
      </c>
      <c r="F41" s="54">
        <v>1</v>
      </c>
      <c r="G41" s="54">
        <v>3</v>
      </c>
      <c r="H41" s="54">
        <v>7</v>
      </c>
      <c r="I41" s="54">
        <v>192</v>
      </c>
      <c r="J41" s="54">
        <v>0</v>
      </c>
      <c r="K41" s="54">
        <v>0</v>
      </c>
      <c r="L41" s="54">
        <v>0</v>
      </c>
      <c r="M41" s="28">
        <f t="shared" si="0"/>
        <v>0.40764331210191085</v>
      </c>
      <c r="N41" s="11"/>
    </row>
    <row r="42" spans="1:14" s="34" customFormat="1" x14ac:dyDescent="0.25">
      <c r="A42" s="21" t="s">
        <v>1030</v>
      </c>
      <c r="B42" s="7">
        <v>422</v>
      </c>
      <c r="C42" s="54">
        <v>61</v>
      </c>
      <c r="D42" s="54">
        <v>6</v>
      </c>
      <c r="E42" s="54">
        <v>85</v>
      </c>
      <c r="F42" s="54">
        <v>1</v>
      </c>
      <c r="G42" s="54">
        <v>0</v>
      </c>
      <c r="H42" s="54">
        <v>6</v>
      </c>
      <c r="I42" s="54">
        <v>159</v>
      </c>
      <c r="J42" s="54">
        <v>0</v>
      </c>
      <c r="K42" s="54">
        <v>0</v>
      </c>
      <c r="L42" s="54">
        <v>0</v>
      </c>
      <c r="M42" s="28">
        <f t="shared" si="0"/>
        <v>0.37677725118483413</v>
      </c>
      <c r="N42" s="11"/>
    </row>
    <row r="43" spans="1:14" s="34" customFormat="1" x14ac:dyDescent="0.25">
      <c r="A43" s="21" t="s">
        <v>1031</v>
      </c>
      <c r="B43" s="7">
        <v>515</v>
      </c>
      <c r="C43" s="54">
        <v>71</v>
      </c>
      <c r="D43" s="54">
        <v>6</v>
      </c>
      <c r="E43" s="54">
        <v>132</v>
      </c>
      <c r="F43" s="54">
        <v>0</v>
      </c>
      <c r="G43" s="54">
        <v>1</v>
      </c>
      <c r="H43" s="54">
        <v>12</v>
      </c>
      <c r="I43" s="54">
        <v>222</v>
      </c>
      <c r="J43" s="54">
        <v>1</v>
      </c>
      <c r="K43" s="54">
        <v>0</v>
      </c>
      <c r="L43" s="54">
        <v>0</v>
      </c>
      <c r="M43" s="28">
        <f t="shared" si="0"/>
        <v>0.43106796116504853</v>
      </c>
      <c r="N43" s="11"/>
    </row>
    <row r="44" spans="1:14" s="34" customFormat="1" x14ac:dyDescent="0.25">
      <c r="A44" s="21" t="s">
        <v>1032</v>
      </c>
      <c r="B44" s="7">
        <v>433</v>
      </c>
      <c r="C44" s="54">
        <v>57</v>
      </c>
      <c r="D44" s="54">
        <v>2</v>
      </c>
      <c r="E44" s="54">
        <v>94</v>
      </c>
      <c r="F44" s="54">
        <v>0</v>
      </c>
      <c r="G44" s="54">
        <v>2</v>
      </c>
      <c r="H44" s="54">
        <v>4</v>
      </c>
      <c r="I44" s="54">
        <v>159</v>
      </c>
      <c r="J44" s="54">
        <v>0</v>
      </c>
      <c r="K44" s="54">
        <v>0</v>
      </c>
      <c r="L44" s="54">
        <v>0</v>
      </c>
      <c r="M44" s="28">
        <f t="shared" si="0"/>
        <v>0.3672055427251732</v>
      </c>
      <c r="N44" s="11"/>
    </row>
    <row r="45" spans="1:14" s="34" customFormat="1" ht="30" x14ac:dyDescent="0.25">
      <c r="A45" s="6" t="s">
        <v>1033</v>
      </c>
      <c r="B45" s="7">
        <v>718</v>
      </c>
      <c r="C45" s="54">
        <v>108</v>
      </c>
      <c r="D45" s="54">
        <v>9</v>
      </c>
      <c r="E45" s="54">
        <v>183</v>
      </c>
      <c r="F45" s="54">
        <v>1</v>
      </c>
      <c r="G45" s="54">
        <v>0</v>
      </c>
      <c r="H45" s="54">
        <v>24</v>
      </c>
      <c r="I45" s="54">
        <v>325</v>
      </c>
      <c r="J45" s="54">
        <v>0</v>
      </c>
      <c r="K45" s="54">
        <v>0</v>
      </c>
      <c r="L45" s="54">
        <v>1</v>
      </c>
      <c r="M45" s="28">
        <f t="shared" si="0"/>
        <v>0.45403899721448465</v>
      </c>
      <c r="N45" s="11"/>
    </row>
    <row r="46" spans="1:14" s="34" customFormat="1" ht="30" x14ac:dyDescent="0.25">
      <c r="A46" s="6" t="s">
        <v>1034</v>
      </c>
      <c r="B46" s="7">
        <v>649</v>
      </c>
      <c r="C46" s="54">
        <v>97</v>
      </c>
      <c r="D46" s="54">
        <v>6</v>
      </c>
      <c r="E46" s="54">
        <v>132</v>
      </c>
      <c r="F46" s="54">
        <v>2</v>
      </c>
      <c r="G46" s="54">
        <v>2</v>
      </c>
      <c r="H46" s="54">
        <v>23</v>
      </c>
      <c r="I46" s="54">
        <v>262</v>
      </c>
      <c r="J46" s="54">
        <v>1</v>
      </c>
      <c r="K46" s="54">
        <v>0</v>
      </c>
      <c r="L46" s="54">
        <v>0</v>
      </c>
      <c r="M46" s="28">
        <f t="shared" si="0"/>
        <v>0.40369799691833591</v>
      </c>
      <c r="N46" s="11"/>
    </row>
    <row r="47" spans="1:14" s="34" customFormat="1" x14ac:dyDescent="0.25">
      <c r="A47" s="21" t="s">
        <v>1035</v>
      </c>
      <c r="B47" s="7">
        <v>600</v>
      </c>
      <c r="C47" s="54">
        <v>80</v>
      </c>
      <c r="D47" s="54">
        <v>5</v>
      </c>
      <c r="E47" s="54">
        <v>122</v>
      </c>
      <c r="F47" s="54">
        <v>1</v>
      </c>
      <c r="G47" s="54">
        <v>4</v>
      </c>
      <c r="H47" s="54">
        <v>23</v>
      </c>
      <c r="I47" s="54">
        <v>235</v>
      </c>
      <c r="J47" s="54">
        <v>3</v>
      </c>
      <c r="K47" s="54">
        <v>0</v>
      </c>
      <c r="L47" s="54">
        <v>1</v>
      </c>
      <c r="M47" s="28">
        <f t="shared" si="0"/>
        <v>0.39333333333333331</v>
      </c>
      <c r="N47" s="11"/>
    </row>
    <row r="48" spans="1:14" s="34" customFormat="1" x14ac:dyDescent="0.25">
      <c r="A48" s="21" t="s">
        <v>1036</v>
      </c>
      <c r="B48" s="7">
        <v>491</v>
      </c>
      <c r="C48" s="54">
        <v>71</v>
      </c>
      <c r="D48" s="54">
        <v>3</v>
      </c>
      <c r="E48" s="54">
        <v>93</v>
      </c>
      <c r="F48" s="54">
        <v>2</v>
      </c>
      <c r="G48" s="54">
        <v>2</v>
      </c>
      <c r="H48" s="54">
        <v>18</v>
      </c>
      <c r="I48" s="54">
        <v>189</v>
      </c>
      <c r="J48" s="54">
        <v>1</v>
      </c>
      <c r="K48" s="54">
        <v>0</v>
      </c>
      <c r="L48" s="54">
        <v>1</v>
      </c>
      <c r="M48" s="28">
        <f t="shared" si="0"/>
        <v>0.38696537678207737</v>
      </c>
      <c r="N48" s="11"/>
    </row>
    <row r="49" spans="1:14" s="34" customFormat="1" ht="30" x14ac:dyDescent="0.25">
      <c r="A49" s="6" t="s">
        <v>1037</v>
      </c>
      <c r="B49" s="7">
        <v>588</v>
      </c>
      <c r="C49" s="54">
        <v>97</v>
      </c>
      <c r="D49" s="54">
        <v>8</v>
      </c>
      <c r="E49" s="54">
        <v>137</v>
      </c>
      <c r="F49" s="54">
        <v>1</v>
      </c>
      <c r="G49" s="54">
        <v>5</v>
      </c>
      <c r="H49" s="54">
        <v>25</v>
      </c>
      <c r="I49" s="54">
        <v>273</v>
      </c>
      <c r="J49" s="54">
        <v>0</v>
      </c>
      <c r="K49" s="54">
        <v>1</v>
      </c>
      <c r="L49" s="54">
        <v>0</v>
      </c>
      <c r="M49" s="28">
        <f t="shared" si="0"/>
        <v>0.46598639455782315</v>
      </c>
      <c r="N49" s="11"/>
    </row>
    <row r="50" spans="1:14" s="34" customFormat="1" x14ac:dyDescent="0.25">
      <c r="A50" s="21" t="s">
        <v>1038</v>
      </c>
      <c r="B50" s="7">
        <v>503</v>
      </c>
      <c r="C50" s="54">
        <v>49</v>
      </c>
      <c r="D50" s="54">
        <v>7</v>
      </c>
      <c r="E50" s="54">
        <v>86</v>
      </c>
      <c r="F50" s="54">
        <v>0</v>
      </c>
      <c r="G50" s="54">
        <v>1</v>
      </c>
      <c r="H50" s="54">
        <v>8</v>
      </c>
      <c r="I50" s="54">
        <v>151</v>
      </c>
      <c r="J50" s="54">
        <v>0</v>
      </c>
      <c r="K50" s="54">
        <v>0</v>
      </c>
      <c r="L50" s="54">
        <v>0</v>
      </c>
      <c r="M50" s="28">
        <f t="shared" si="0"/>
        <v>0.30019880715705766</v>
      </c>
      <c r="N50" s="11"/>
    </row>
    <row r="51" spans="1:14" s="34" customFormat="1" x14ac:dyDescent="0.25">
      <c r="A51" s="21" t="s">
        <v>1039</v>
      </c>
      <c r="B51" s="7">
        <v>384</v>
      </c>
      <c r="C51" s="54">
        <v>47</v>
      </c>
      <c r="D51" s="54">
        <v>0</v>
      </c>
      <c r="E51" s="54">
        <v>44</v>
      </c>
      <c r="F51" s="54">
        <v>1</v>
      </c>
      <c r="G51" s="54">
        <v>0</v>
      </c>
      <c r="H51" s="54">
        <v>8</v>
      </c>
      <c r="I51" s="54">
        <v>100</v>
      </c>
      <c r="J51" s="54">
        <v>0</v>
      </c>
      <c r="K51" s="54">
        <v>0</v>
      </c>
      <c r="L51" s="54">
        <v>0</v>
      </c>
      <c r="M51" s="28">
        <f t="shared" si="0"/>
        <v>0.26041666666666669</v>
      </c>
      <c r="N51" s="11"/>
    </row>
    <row r="52" spans="1:14" s="34" customFormat="1" x14ac:dyDescent="0.25">
      <c r="A52" s="21" t="s">
        <v>1040</v>
      </c>
      <c r="B52" s="7">
        <v>377</v>
      </c>
      <c r="C52" s="54">
        <v>29</v>
      </c>
      <c r="D52" s="54">
        <v>2</v>
      </c>
      <c r="E52" s="54">
        <v>54</v>
      </c>
      <c r="F52" s="54">
        <v>0</v>
      </c>
      <c r="G52" s="54">
        <v>1</v>
      </c>
      <c r="H52" s="54">
        <v>12</v>
      </c>
      <c r="I52" s="54">
        <v>98</v>
      </c>
      <c r="J52" s="54">
        <v>0</v>
      </c>
      <c r="K52" s="54">
        <v>0</v>
      </c>
      <c r="L52" s="54">
        <v>0</v>
      </c>
      <c r="M52" s="28">
        <f t="shared" si="0"/>
        <v>0.259946949602122</v>
      </c>
      <c r="N52" s="11"/>
    </row>
    <row r="53" spans="1:14" s="34" customFormat="1" x14ac:dyDescent="0.25">
      <c r="A53" s="21" t="s">
        <v>1041</v>
      </c>
      <c r="B53" s="7">
        <v>471</v>
      </c>
      <c r="C53" s="54">
        <v>52</v>
      </c>
      <c r="D53" s="54">
        <v>4</v>
      </c>
      <c r="E53" s="54">
        <v>87</v>
      </c>
      <c r="F53" s="54">
        <v>1</v>
      </c>
      <c r="G53" s="54">
        <v>1</v>
      </c>
      <c r="H53" s="54">
        <v>11</v>
      </c>
      <c r="I53" s="54">
        <v>156</v>
      </c>
      <c r="J53" s="54">
        <v>0</v>
      </c>
      <c r="K53" s="54">
        <v>0</v>
      </c>
      <c r="L53" s="54">
        <v>0</v>
      </c>
      <c r="M53" s="28">
        <f t="shared" si="0"/>
        <v>0.33121019108280253</v>
      </c>
      <c r="N53" s="11"/>
    </row>
    <row r="54" spans="1:14" s="34" customFormat="1" x14ac:dyDescent="0.25">
      <c r="A54" s="21" t="s">
        <v>1042</v>
      </c>
      <c r="B54" s="7">
        <v>421</v>
      </c>
      <c r="C54" s="54">
        <v>40</v>
      </c>
      <c r="D54" s="54">
        <v>4</v>
      </c>
      <c r="E54" s="54">
        <v>105</v>
      </c>
      <c r="F54" s="54">
        <v>2</v>
      </c>
      <c r="G54" s="54">
        <v>2</v>
      </c>
      <c r="H54" s="54">
        <v>12</v>
      </c>
      <c r="I54" s="54">
        <v>165</v>
      </c>
      <c r="J54" s="54">
        <v>0</v>
      </c>
      <c r="K54" s="54">
        <v>0</v>
      </c>
      <c r="L54" s="54">
        <v>0</v>
      </c>
      <c r="M54" s="28">
        <f t="shared" si="0"/>
        <v>0.39192399049881232</v>
      </c>
      <c r="N54" s="11"/>
    </row>
    <row r="55" spans="1:14" s="34" customFormat="1" x14ac:dyDescent="0.25">
      <c r="A55" s="21" t="s">
        <v>1043</v>
      </c>
      <c r="B55" s="7">
        <v>696</v>
      </c>
      <c r="C55" s="54">
        <v>73</v>
      </c>
      <c r="D55" s="54">
        <v>4</v>
      </c>
      <c r="E55" s="54">
        <v>134</v>
      </c>
      <c r="F55" s="54">
        <v>2</v>
      </c>
      <c r="G55" s="54">
        <v>5</v>
      </c>
      <c r="H55" s="54">
        <v>25</v>
      </c>
      <c r="I55" s="54">
        <v>243</v>
      </c>
      <c r="J55" s="54">
        <v>2</v>
      </c>
      <c r="K55" s="54">
        <v>0</v>
      </c>
      <c r="L55" s="54">
        <v>0</v>
      </c>
      <c r="M55" s="28">
        <f t="shared" si="0"/>
        <v>0.34913793103448276</v>
      </c>
      <c r="N55" s="11"/>
    </row>
    <row r="56" spans="1:14" s="34" customFormat="1" x14ac:dyDescent="0.25">
      <c r="A56" s="21" t="s">
        <v>1044</v>
      </c>
      <c r="B56" s="7">
        <v>608</v>
      </c>
      <c r="C56" s="54">
        <v>86</v>
      </c>
      <c r="D56" s="54">
        <v>7</v>
      </c>
      <c r="E56" s="54">
        <v>120</v>
      </c>
      <c r="F56" s="54">
        <v>1</v>
      </c>
      <c r="G56" s="54">
        <v>1</v>
      </c>
      <c r="H56" s="54">
        <v>23</v>
      </c>
      <c r="I56" s="54">
        <v>238</v>
      </c>
      <c r="J56" s="54">
        <v>0</v>
      </c>
      <c r="K56" s="54">
        <v>0</v>
      </c>
      <c r="L56" s="54">
        <v>0</v>
      </c>
      <c r="M56" s="28">
        <f t="shared" si="0"/>
        <v>0.39144736842105265</v>
      </c>
      <c r="N56" s="11"/>
    </row>
    <row r="57" spans="1:14" s="34" customFormat="1" x14ac:dyDescent="0.25">
      <c r="A57" s="21" t="s">
        <v>1045</v>
      </c>
      <c r="B57" s="7">
        <v>454</v>
      </c>
      <c r="C57" s="54">
        <v>46</v>
      </c>
      <c r="D57" s="54">
        <v>2</v>
      </c>
      <c r="E57" s="54">
        <v>79</v>
      </c>
      <c r="F57" s="54">
        <v>1</v>
      </c>
      <c r="G57" s="54">
        <v>3</v>
      </c>
      <c r="H57" s="54">
        <v>11</v>
      </c>
      <c r="I57" s="54">
        <v>142</v>
      </c>
      <c r="J57" s="54">
        <v>1</v>
      </c>
      <c r="K57" s="54">
        <v>2</v>
      </c>
      <c r="L57" s="54">
        <v>0</v>
      </c>
      <c r="M57" s="28">
        <f t="shared" si="0"/>
        <v>0.31718061674008813</v>
      </c>
      <c r="N57" s="11"/>
    </row>
    <row r="58" spans="1:14" s="34" customFormat="1" x14ac:dyDescent="0.25">
      <c r="A58" s="21" t="s">
        <v>1046</v>
      </c>
      <c r="B58" s="7">
        <v>402</v>
      </c>
      <c r="C58" s="54">
        <v>40</v>
      </c>
      <c r="D58" s="54">
        <v>2</v>
      </c>
      <c r="E58" s="54">
        <v>54</v>
      </c>
      <c r="F58" s="54">
        <v>0</v>
      </c>
      <c r="G58" s="54">
        <v>1</v>
      </c>
      <c r="H58" s="54">
        <v>13</v>
      </c>
      <c r="I58" s="54">
        <v>110</v>
      </c>
      <c r="J58" s="54">
        <v>0</v>
      </c>
      <c r="K58" s="54">
        <v>0</v>
      </c>
      <c r="L58" s="54">
        <v>0</v>
      </c>
      <c r="M58" s="28">
        <f t="shared" si="0"/>
        <v>0.27363184079601988</v>
      </c>
      <c r="N58" s="11"/>
    </row>
    <row r="59" spans="1:14" s="34" customFormat="1" x14ac:dyDescent="0.25">
      <c r="A59" s="21" t="s">
        <v>1047</v>
      </c>
      <c r="B59" s="7">
        <v>385</v>
      </c>
      <c r="C59" s="54">
        <v>41</v>
      </c>
      <c r="D59" s="54">
        <v>1</v>
      </c>
      <c r="E59" s="54">
        <v>61</v>
      </c>
      <c r="F59" s="54">
        <v>2</v>
      </c>
      <c r="G59" s="54">
        <v>0</v>
      </c>
      <c r="H59" s="54">
        <v>6</v>
      </c>
      <c r="I59" s="54">
        <v>111</v>
      </c>
      <c r="J59" s="54">
        <v>0</v>
      </c>
      <c r="K59" s="54">
        <v>0</v>
      </c>
      <c r="L59" s="54">
        <v>0</v>
      </c>
      <c r="M59" s="28">
        <f t="shared" si="0"/>
        <v>0.2883116883116883</v>
      </c>
      <c r="N59" s="11"/>
    </row>
    <row r="60" spans="1:14" s="34" customFormat="1" ht="30" x14ac:dyDescent="0.25">
      <c r="A60" s="6" t="s">
        <v>1048</v>
      </c>
      <c r="B60" s="7">
        <v>647</v>
      </c>
      <c r="C60" s="54">
        <v>64</v>
      </c>
      <c r="D60" s="54">
        <v>8</v>
      </c>
      <c r="E60" s="54">
        <v>98</v>
      </c>
      <c r="F60" s="54">
        <v>1</v>
      </c>
      <c r="G60" s="54">
        <v>2</v>
      </c>
      <c r="H60" s="54">
        <v>19</v>
      </c>
      <c r="I60" s="54">
        <v>192</v>
      </c>
      <c r="J60" s="54">
        <v>0</v>
      </c>
      <c r="K60" s="54">
        <v>0</v>
      </c>
      <c r="L60" s="54">
        <v>0</v>
      </c>
      <c r="M60" s="28">
        <f t="shared" si="0"/>
        <v>0.29675425038639874</v>
      </c>
      <c r="N60" s="11"/>
    </row>
    <row r="61" spans="1:14" s="34" customFormat="1" x14ac:dyDescent="0.25">
      <c r="A61" s="21" t="s">
        <v>1049</v>
      </c>
      <c r="B61" s="7">
        <v>449</v>
      </c>
      <c r="C61" s="54">
        <v>49</v>
      </c>
      <c r="D61" s="54">
        <v>0</v>
      </c>
      <c r="E61" s="54">
        <v>45</v>
      </c>
      <c r="F61" s="54">
        <v>0</v>
      </c>
      <c r="G61" s="54">
        <v>2</v>
      </c>
      <c r="H61" s="54">
        <v>8</v>
      </c>
      <c r="I61" s="54">
        <v>104</v>
      </c>
      <c r="J61" s="54">
        <v>0</v>
      </c>
      <c r="K61" s="54">
        <v>0</v>
      </c>
      <c r="L61" s="54">
        <v>1</v>
      </c>
      <c r="M61" s="28">
        <f t="shared" si="0"/>
        <v>0.23385300668151449</v>
      </c>
      <c r="N61" s="11"/>
    </row>
    <row r="62" spans="1:14" s="34" customFormat="1" x14ac:dyDescent="0.25">
      <c r="A62" s="21" t="s">
        <v>1050</v>
      </c>
      <c r="B62" s="7">
        <v>371</v>
      </c>
      <c r="C62" s="54">
        <v>44</v>
      </c>
      <c r="D62" s="54">
        <v>1</v>
      </c>
      <c r="E62" s="54">
        <v>51</v>
      </c>
      <c r="F62" s="54">
        <v>0</v>
      </c>
      <c r="G62" s="54">
        <v>0</v>
      </c>
      <c r="H62" s="54">
        <v>7</v>
      </c>
      <c r="I62" s="54">
        <v>103</v>
      </c>
      <c r="J62" s="54">
        <v>0</v>
      </c>
      <c r="K62" s="54">
        <v>0</v>
      </c>
      <c r="L62" s="54">
        <v>1</v>
      </c>
      <c r="M62" s="28">
        <f t="shared" si="0"/>
        <v>0.28032345013477089</v>
      </c>
      <c r="N62" s="11"/>
    </row>
    <row r="63" spans="1:14" s="34" customFormat="1" x14ac:dyDescent="0.25">
      <c r="A63" s="21" t="s">
        <v>1051</v>
      </c>
      <c r="B63" s="7">
        <v>419</v>
      </c>
      <c r="C63" s="54">
        <v>35</v>
      </c>
      <c r="D63" s="54">
        <v>2</v>
      </c>
      <c r="E63" s="54">
        <v>73</v>
      </c>
      <c r="F63" s="54">
        <v>1</v>
      </c>
      <c r="G63" s="54">
        <v>1</v>
      </c>
      <c r="H63" s="54">
        <v>12</v>
      </c>
      <c r="I63" s="54">
        <v>124</v>
      </c>
      <c r="J63" s="54">
        <v>0</v>
      </c>
      <c r="K63" s="54">
        <v>0</v>
      </c>
      <c r="L63" s="54">
        <v>0</v>
      </c>
      <c r="M63" s="28">
        <f t="shared" si="0"/>
        <v>0.29594272076372313</v>
      </c>
      <c r="N63" s="11"/>
    </row>
    <row r="64" spans="1:14" s="34" customFormat="1" ht="30" x14ac:dyDescent="0.25">
      <c r="A64" s="6" t="s">
        <v>1052</v>
      </c>
      <c r="B64" s="7">
        <v>696</v>
      </c>
      <c r="C64" s="54">
        <v>66</v>
      </c>
      <c r="D64" s="54">
        <v>4</v>
      </c>
      <c r="E64" s="54">
        <v>101</v>
      </c>
      <c r="F64" s="54">
        <v>0</v>
      </c>
      <c r="G64" s="54">
        <v>0</v>
      </c>
      <c r="H64" s="54">
        <v>21</v>
      </c>
      <c r="I64" s="54">
        <v>192</v>
      </c>
      <c r="J64" s="54">
        <v>0</v>
      </c>
      <c r="K64" s="54">
        <v>0</v>
      </c>
      <c r="L64" s="54">
        <v>1</v>
      </c>
      <c r="M64" s="28">
        <f t="shared" si="0"/>
        <v>0.27729885057471265</v>
      </c>
      <c r="N64" s="11"/>
    </row>
    <row r="65" spans="1:14" s="34" customFormat="1" ht="30" x14ac:dyDescent="0.25">
      <c r="A65" s="6" t="s">
        <v>1053</v>
      </c>
      <c r="B65" s="7">
        <v>703</v>
      </c>
      <c r="C65" s="54">
        <v>78</v>
      </c>
      <c r="D65" s="54">
        <v>3</v>
      </c>
      <c r="E65" s="54">
        <v>115</v>
      </c>
      <c r="F65" s="54">
        <v>0</v>
      </c>
      <c r="G65" s="54">
        <v>0</v>
      </c>
      <c r="H65" s="54">
        <v>15</v>
      </c>
      <c r="I65" s="54">
        <v>211</v>
      </c>
      <c r="J65" s="54">
        <v>1</v>
      </c>
      <c r="K65" s="54">
        <v>0</v>
      </c>
      <c r="L65" s="54">
        <v>0</v>
      </c>
      <c r="M65" s="28">
        <f t="shared" si="0"/>
        <v>0.30014224751066854</v>
      </c>
      <c r="N65" s="11"/>
    </row>
    <row r="66" spans="1:14" s="34" customFormat="1" ht="30" x14ac:dyDescent="0.25">
      <c r="A66" s="6" t="s">
        <v>1054</v>
      </c>
      <c r="B66" s="7">
        <v>736</v>
      </c>
      <c r="C66" s="54">
        <v>73</v>
      </c>
      <c r="D66" s="54">
        <v>3</v>
      </c>
      <c r="E66" s="54">
        <v>119</v>
      </c>
      <c r="F66" s="54">
        <v>0</v>
      </c>
      <c r="G66" s="54">
        <v>2</v>
      </c>
      <c r="H66" s="54">
        <v>17</v>
      </c>
      <c r="I66" s="54">
        <v>214</v>
      </c>
      <c r="J66" s="54">
        <v>0</v>
      </c>
      <c r="K66" s="54">
        <v>0</v>
      </c>
      <c r="L66" s="54">
        <v>0</v>
      </c>
      <c r="M66" s="28">
        <f t="shared" ref="M66:M68" si="1">(L66+K66+I66)/B66</f>
        <v>0.29076086956521741</v>
      </c>
      <c r="N66" s="11"/>
    </row>
    <row r="67" spans="1:14" s="34" customFormat="1" ht="30" x14ac:dyDescent="0.25">
      <c r="A67" s="6" t="s">
        <v>1055</v>
      </c>
      <c r="B67" s="7">
        <v>645</v>
      </c>
      <c r="C67" s="54">
        <v>54</v>
      </c>
      <c r="D67" s="54">
        <v>7</v>
      </c>
      <c r="E67" s="54">
        <v>112</v>
      </c>
      <c r="F67" s="54">
        <v>0</v>
      </c>
      <c r="G67" s="54">
        <v>0</v>
      </c>
      <c r="H67" s="54">
        <v>10</v>
      </c>
      <c r="I67" s="54">
        <v>183</v>
      </c>
      <c r="J67" s="54">
        <v>0</v>
      </c>
      <c r="K67" s="54">
        <v>0</v>
      </c>
      <c r="L67" s="54">
        <v>0</v>
      </c>
      <c r="M67" s="28">
        <f t="shared" si="1"/>
        <v>0.28372093023255812</v>
      </c>
      <c r="N67" s="11"/>
    </row>
    <row r="68" spans="1:14" s="34" customFormat="1" x14ac:dyDescent="0.25">
      <c r="A68" s="21" t="s">
        <v>1056</v>
      </c>
      <c r="B68" s="7">
        <v>465</v>
      </c>
      <c r="C68" s="54">
        <v>39</v>
      </c>
      <c r="D68" s="54">
        <v>4</v>
      </c>
      <c r="E68" s="54">
        <v>60</v>
      </c>
      <c r="F68" s="54">
        <v>0</v>
      </c>
      <c r="G68" s="54">
        <v>0</v>
      </c>
      <c r="H68" s="54">
        <v>13</v>
      </c>
      <c r="I68" s="54">
        <v>116</v>
      </c>
      <c r="J68" s="54">
        <v>1</v>
      </c>
      <c r="K68" s="54">
        <v>0</v>
      </c>
      <c r="L68" s="54">
        <v>0</v>
      </c>
      <c r="M68" s="28">
        <f t="shared" si="1"/>
        <v>0.24946236559139784</v>
      </c>
      <c r="N68" s="11"/>
    </row>
    <row r="69" spans="1:14" s="34" customFormat="1" x14ac:dyDescent="0.25">
      <c r="A69" s="21" t="s">
        <v>1057</v>
      </c>
      <c r="B69" s="55">
        <v>0</v>
      </c>
      <c r="C69" s="54">
        <v>56</v>
      </c>
      <c r="D69" s="54">
        <v>1</v>
      </c>
      <c r="E69" s="54">
        <v>127</v>
      </c>
      <c r="F69" s="54">
        <v>0</v>
      </c>
      <c r="G69" s="54">
        <v>0</v>
      </c>
      <c r="H69" s="54">
        <v>12</v>
      </c>
      <c r="I69" s="54">
        <v>196</v>
      </c>
      <c r="J69" s="54">
        <v>2</v>
      </c>
      <c r="K69" s="54">
        <v>0</v>
      </c>
      <c r="L69" s="54">
        <v>97</v>
      </c>
      <c r="M69" s="28"/>
      <c r="N69" s="11"/>
    </row>
    <row r="70" spans="1:14" s="34" customFormat="1" x14ac:dyDescent="0.25">
      <c r="A70" s="21" t="s">
        <v>1058</v>
      </c>
      <c r="B70" s="55">
        <v>0</v>
      </c>
      <c r="C70" s="54">
        <v>21</v>
      </c>
      <c r="D70" s="54">
        <v>7</v>
      </c>
      <c r="E70" s="54">
        <v>49</v>
      </c>
      <c r="F70" s="54">
        <v>1</v>
      </c>
      <c r="G70" s="54">
        <v>1</v>
      </c>
      <c r="H70" s="54">
        <v>3</v>
      </c>
      <c r="I70" s="54">
        <v>82</v>
      </c>
      <c r="J70" s="54">
        <v>0</v>
      </c>
      <c r="K70" s="54">
        <v>0</v>
      </c>
      <c r="L70" s="54">
        <v>0</v>
      </c>
      <c r="M70" s="28"/>
      <c r="N70" s="11"/>
    </row>
    <row r="71" spans="1:14" s="34" customFormat="1" x14ac:dyDescent="0.25">
      <c r="A71" s="21" t="s">
        <v>1059</v>
      </c>
      <c r="B71" s="55">
        <v>0</v>
      </c>
      <c r="C71" s="54">
        <v>383</v>
      </c>
      <c r="D71" s="54">
        <v>19</v>
      </c>
      <c r="E71" s="54">
        <v>857</v>
      </c>
      <c r="F71" s="54">
        <v>7</v>
      </c>
      <c r="G71" s="54">
        <v>3</v>
      </c>
      <c r="H71" s="54">
        <v>95</v>
      </c>
      <c r="I71" s="54">
        <v>1364</v>
      </c>
      <c r="J71" s="54">
        <v>2</v>
      </c>
      <c r="K71" s="54">
        <v>0</v>
      </c>
      <c r="L71" s="54">
        <v>1</v>
      </c>
      <c r="M71" s="28"/>
      <c r="N71" s="11"/>
    </row>
    <row r="72" spans="1:14" s="34" customFormat="1" x14ac:dyDescent="0.25">
      <c r="A72" s="21" t="s">
        <v>102</v>
      </c>
      <c r="B72" s="55">
        <v>0</v>
      </c>
      <c r="C72" s="54">
        <v>745</v>
      </c>
      <c r="D72" s="54">
        <v>43</v>
      </c>
      <c r="E72" s="55">
        <v>1398</v>
      </c>
      <c r="F72" s="54">
        <v>11</v>
      </c>
      <c r="G72" s="54">
        <v>15</v>
      </c>
      <c r="H72" s="54">
        <v>173</v>
      </c>
      <c r="I72" s="54">
        <v>2385</v>
      </c>
      <c r="J72" s="54">
        <v>7</v>
      </c>
      <c r="K72" s="54">
        <v>0</v>
      </c>
      <c r="L72" s="54">
        <v>5</v>
      </c>
      <c r="M72" s="28"/>
      <c r="N72" s="11"/>
    </row>
    <row r="73" spans="1:14" s="34" customFormat="1" x14ac:dyDescent="0.25">
      <c r="A73" s="21" t="s">
        <v>103</v>
      </c>
      <c r="B73" s="56">
        <v>0</v>
      </c>
      <c r="C73" s="56">
        <v>1573</v>
      </c>
      <c r="D73" s="57">
        <v>67</v>
      </c>
      <c r="E73" s="56">
        <v>3005</v>
      </c>
      <c r="F73" s="57">
        <v>11</v>
      </c>
      <c r="G73" s="57">
        <v>31</v>
      </c>
      <c r="H73" s="57">
        <v>348</v>
      </c>
      <c r="I73" s="57">
        <v>5035</v>
      </c>
      <c r="J73" s="57">
        <v>5</v>
      </c>
      <c r="K73" s="57">
        <v>2</v>
      </c>
      <c r="L73" s="57">
        <v>7</v>
      </c>
      <c r="M73" s="41"/>
      <c r="N73" s="11"/>
    </row>
    <row r="74" spans="1:14" s="34" customFormat="1" x14ac:dyDescent="0.25">
      <c r="A74" s="21" t="s">
        <v>104</v>
      </c>
      <c r="B74" s="55"/>
      <c r="C74" s="58">
        <f t="shared" ref="C74:L74" si="2">SUM(C2:C70)</f>
        <v>4284</v>
      </c>
      <c r="D74" s="58">
        <f t="shared" si="2"/>
        <v>250</v>
      </c>
      <c r="E74" s="58">
        <f t="shared" si="2"/>
        <v>7017</v>
      </c>
      <c r="F74" s="58">
        <f t="shared" si="2"/>
        <v>51</v>
      </c>
      <c r="G74" s="58">
        <f t="shared" si="2"/>
        <v>93</v>
      </c>
      <c r="H74" s="58">
        <f t="shared" si="2"/>
        <v>1064</v>
      </c>
      <c r="I74" s="58">
        <f t="shared" si="2"/>
        <v>12759</v>
      </c>
      <c r="J74" s="58">
        <f t="shared" si="2"/>
        <v>32</v>
      </c>
      <c r="K74" s="58">
        <f t="shared" si="2"/>
        <v>6</v>
      </c>
      <c r="L74" s="58">
        <f t="shared" si="2"/>
        <v>112</v>
      </c>
      <c r="M74" s="28"/>
      <c r="N74" s="11"/>
    </row>
    <row r="75" spans="1:14" s="34" customFormat="1" x14ac:dyDescent="0.25">
      <c r="A75" s="21" t="s">
        <v>105</v>
      </c>
      <c r="B75" s="55"/>
      <c r="C75" s="58">
        <f t="shared" ref="C75:L75" si="3">SUM(C71:C73)</f>
        <v>2701</v>
      </c>
      <c r="D75" s="58">
        <f t="shared" si="3"/>
        <v>129</v>
      </c>
      <c r="E75" s="58">
        <f t="shared" si="3"/>
        <v>5260</v>
      </c>
      <c r="F75" s="58">
        <f t="shared" si="3"/>
        <v>29</v>
      </c>
      <c r="G75" s="58">
        <f t="shared" si="3"/>
        <v>49</v>
      </c>
      <c r="H75" s="58">
        <f t="shared" si="3"/>
        <v>616</v>
      </c>
      <c r="I75" s="58">
        <f t="shared" si="3"/>
        <v>8784</v>
      </c>
      <c r="J75" s="58">
        <f t="shared" si="3"/>
        <v>14</v>
      </c>
      <c r="K75" s="58">
        <f t="shared" si="3"/>
        <v>2</v>
      </c>
      <c r="L75" s="58">
        <f t="shared" si="3"/>
        <v>13</v>
      </c>
      <c r="M75" s="28"/>
      <c r="N75" s="11"/>
    </row>
    <row r="76" spans="1:14" s="34" customFormat="1" x14ac:dyDescent="0.25">
      <c r="A76" s="21" t="s">
        <v>106</v>
      </c>
      <c r="B76" s="55">
        <f>SUM(B2:B73)</f>
        <v>32774</v>
      </c>
      <c r="C76" s="58">
        <f>SUM(C74:C75)</f>
        <v>6985</v>
      </c>
      <c r="D76" s="58">
        <f t="shared" ref="D76:L76" si="4">SUM(D74:D75)</f>
        <v>379</v>
      </c>
      <c r="E76" s="58">
        <f t="shared" si="4"/>
        <v>12277</v>
      </c>
      <c r="F76" s="58">
        <f t="shared" si="4"/>
        <v>80</v>
      </c>
      <c r="G76" s="58">
        <f t="shared" si="4"/>
        <v>142</v>
      </c>
      <c r="H76" s="58">
        <f t="shared" si="4"/>
        <v>1680</v>
      </c>
      <c r="I76" s="58">
        <f t="shared" si="4"/>
        <v>21543</v>
      </c>
      <c r="J76" s="58">
        <f t="shared" si="4"/>
        <v>46</v>
      </c>
      <c r="K76" s="58">
        <f t="shared" si="4"/>
        <v>8</v>
      </c>
      <c r="L76" s="58">
        <f t="shared" si="4"/>
        <v>125</v>
      </c>
      <c r="M76" s="28">
        <f>(L76+K76+I76)/B76</f>
        <v>0.66137792152315855</v>
      </c>
      <c r="N76" s="11"/>
    </row>
    <row r="77" spans="1:14" s="34" customFormat="1" x14ac:dyDescent="0.25">
      <c r="A77" s="36" t="s">
        <v>107</v>
      </c>
      <c r="B77" s="55"/>
      <c r="C77" s="28">
        <f t="shared" ref="C77:H77" si="5">C76/$I$76</f>
        <v>0.32423525042937379</v>
      </c>
      <c r="D77" s="28">
        <f t="shared" si="5"/>
        <v>1.7592721533676834E-2</v>
      </c>
      <c r="E77" s="28">
        <f t="shared" si="5"/>
        <v>0.56988348883628093</v>
      </c>
      <c r="F77" s="28">
        <f t="shared" si="5"/>
        <v>3.7135032261059278E-3</v>
      </c>
      <c r="G77" s="28">
        <f t="shared" si="5"/>
        <v>6.5914682263380217E-3</v>
      </c>
      <c r="H77" s="28">
        <f t="shared" si="5"/>
        <v>7.7983567748224486E-2</v>
      </c>
      <c r="I77" s="54"/>
      <c r="J77" s="54"/>
      <c r="K77" s="54"/>
      <c r="L77" s="54"/>
      <c r="M77" s="28"/>
      <c r="N77" s="11"/>
    </row>
    <row r="78" spans="1:14" x14ac:dyDescent="0.25"/>
    <row r="79" spans="1:14" x14ac:dyDescent="0.25"/>
    <row r="80" spans="1:14" x14ac:dyDescent="0.25"/>
    <row r="81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88" fitToHeight="0" orientation="landscape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D38E10-0DA2-4649-8C6D-656D00A40BB5}">
  <sheetPr codeName="Sheet14">
    <pageSetUpPr fitToPage="1"/>
  </sheetPr>
  <dimension ref="A1:Q104"/>
  <sheetViews>
    <sheetView workbookViewId="0">
      <pane xSplit="1" ySplit="1" topLeftCell="B84" activePane="bottomRight" state="frozen"/>
      <selection pane="topRight" activeCell="B1" sqref="B1"/>
      <selection pane="bottomLeft" activeCell="A2" sqref="A2"/>
      <selection pane="bottomRight" activeCell="H104" sqref="H104"/>
    </sheetView>
  </sheetViews>
  <sheetFormatPr defaultColWidth="0" defaultRowHeight="15" x14ac:dyDescent="0.25"/>
  <cols>
    <col min="1" max="1" width="35.7109375" style="30" customWidth="1"/>
    <col min="2" max="2" width="8.7109375" style="40" customWidth="1"/>
    <col min="3" max="9" width="11.7109375" style="40" customWidth="1"/>
    <col min="10" max="10" width="8.7109375" style="40" customWidth="1"/>
    <col min="11" max="13" width="3.7109375" style="40" customWidth="1"/>
    <col min="14" max="14" width="8.7109375" style="47" customWidth="1"/>
    <col min="15" max="15" width="1.7109375" style="33" customWidth="1"/>
    <col min="16" max="16" width="9.140625" style="33" hidden="1" customWidth="1"/>
    <col min="17" max="17" width="0" style="33" hidden="1" customWidth="1"/>
    <col min="18" max="16384" width="9.140625" style="33" hidden="1"/>
  </cols>
  <sheetData>
    <row r="1" spans="1:14" ht="50.1" customHeight="1" thickBot="1" x14ac:dyDescent="0.3">
      <c r="A1" s="49" t="s">
        <v>0</v>
      </c>
      <c r="B1" s="2" t="s">
        <v>1</v>
      </c>
      <c r="C1" s="2" t="s">
        <v>1060</v>
      </c>
      <c r="D1" s="2" t="s">
        <v>1061</v>
      </c>
      <c r="E1" s="2" t="s">
        <v>1062</v>
      </c>
      <c r="F1" s="2" t="s">
        <v>1063</v>
      </c>
      <c r="G1" s="2" t="s">
        <v>1064</v>
      </c>
      <c r="H1" s="2" t="s">
        <v>1065</v>
      </c>
      <c r="I1" s="2" t="s">
        <v>1066</v>
      </c>
      <c r="J1" s="2" t="s">
        <v>8</v>
      </c>
      <c r="K1" s="2" t="s">
        <v>9</v>
      </c>
      <c r="L1" s="2" t="s">
        <v>10</v>
      </c>
      <c r="M1" s="2" t="s">
        <v>11</v>
      </c>
      <c r="N1" s="32" t="s">
        <v>12</v>
      </c>
    </row>
    <row r="2" spans="1:14" s="34" customFormat="1" ht="15.75" thickTop="1" x14ac:dyDescent="0.25">
      <c r="A2" s="21" t="s">
        <v>1067</v>
      </c>
      <c r="B2" s="7">
        <v>420</v>
      </c>
      <c r="C2" s="7">
        <v>15</v>
      </c>
      <c r="D2" s="7">
        <v>118</v>
      </c>
      <c r="E2" s="7">
        <v>2</v>
      </c>
      <c r="F2" s="7">
        <v>0</v>
      </c>
      <c r="G2" s="7">
        <v>2</v>
      </c>
      <c r="H2" s="7">
        <v>62</v>
      </c>
      <c r="I2" s="7">
        <v>2</v>
      </c>
      <c r="J2" s="22">
        <v>201</v>
      </c>
      <c r="K2" s="7">
        <v>0</v>
      </c>
      <c r="L2" s="7">
        <v>0</v>
      </c>
      <c r="M2" s="7">
        <v>0</v>
      </c>
      <c r="N2" s="37">
        <f t="shared" ref="N2:N65" si="0">(M2+L2+J2)/B2</f>
        <v>0.47857142857142859</v>
      </c>
    </row>
    <row r="3" spans="1:14" s="34" customFormat="1" x14ac:dyDescent="0.25">
      <c r="A3" s="21" t="s">
        <v>1068</v>
      </c>
      <c r="B3" s="7">
        <v>447</v>
      </c>
      <c r="C3" s="7">
        <v>18</v>
      </c>
      <c r="D3" s="7">
        <v>107</v>
      </c>
      <c r="E3" s="7">
        <v>2</v>
      </c>
      <c r="F3" s="7">
        <v>5</v>
      </c>
      <c r="G3" s="7">
        <v>1</v>
      </c>
      <c r="H3" s="7">
        <v>56</v>
      </c>
      <c r="I3" s="7">
        <v>2</v>
      </c>
      <c r="J3" s="22">
        <v>191</v>
      </c>
      <c r="K3" s="7">
        <v>0</v>
      </c>
      <c r="L3" s="7">
        <v>0</v>
      </c>
      <c r="M3" s="7">
        <v>1</v>
      </c>
      <c r="N3" s="37">
        <f t="shared" si="0"/>
        <v>0.42953020134228187</v>
      </c>
    </row>
    <row r="4" spans="1:14" s="34" customFormat="1" x14ac:dyDescent="0.25">
      <c r="A4" s="21" t="s">
        <v>1069</v>
      </c>
      <c r="B4" s="7">
        <v>428</v>
      </c>
      <c r="C4" s="7">
        <v>19</v>
      </c>
      <c r="D4" s="7">
        <v>88</v>
      </c>
      <c r="E4" s="7">
        <v>0</v>
      </c>
      <c r="F4" s="7">
        <v>4</v>
      </c>
      <c r="G4" s="7">
        <v>0</v>
      </c>
      <c r="H4" s="7">
        <v>48</v>
      </c>
      <c r="I4" s="7">
        <v>2</v>
      </c>
      <c r="J4" s="22">
        <v>161</v>
      </c>
      <c r="K4" s="7">
        <v>0</v>
      </c>
      <c r="L4" s="7">
        <v>0</v>
      </c>
      <c r="M4" s="7">
        <v>0</v>
      </c>
      <c r="N4" s="37">
        <f t="shared" si="0"/>
        <v>0.37616822429906543</v>
      </c>
    </row>
    <row r="5" spans="1:14" s="34" customFormat="1" x14ac:dyDescent="0.25">
      <c r="A5" s="21" t="s">
        <v>1070</v>
      </c>
      <c r="B5" s="7">
        <v>373</v>
      </c>
      <c r="C5" s="7">
        <v>14</v>
      </c>
      <c r="D5" s="7">
        <v>100</v>
      </c>
      <c r="E5" s="7">
        <v>0</v>
      </c>
      <c r="F5" s="7">
        <v>2</v>
      </c>
      <c r="G5" s="7">
        <v>0</v>
      </c>
      <c r="H5" s="7">
        <v>40</v>
      </c>
      <c r="I5" s="7">
        <v>0</v>
      </c>
      <c r="J5" s="22">
        <v>156</v>
      </c>
      <c r="K5" s="7">
        <v>0</v>
      </c>
      <c r="L5" s="7">
        <v>1</v>
      </c>
      <c r="M5" s="7">
        <v>0</v>
      </c>
      <c r="N5" s="37">
        <f t="shared" si="0"/>
        <v>0.42091152815013405</v>
      </c>
    </row>
    <row r="6" spans="1:14" s="34" customFormat="1" x14ac:dyDescent="0.25">
      <c r="A6" s="21" t="s">
        <v>1071</v>
      </c>
      <c r="B6" s="7">
        <v>387</v>
      </c>
      <c r="C6" s="7">
        <v>10</v>
      </c>
      <c r="D6" s="7">
        <v>87</v>
      </c>
      <c r="E6" s="7">
        <v>0</v>
      </c>
      <c r="F6" s="7">
        <v>1</v>
      </c>
      <c r="G6" s="7">
        <v>0</v>
      </c>
      <c r="H6" s="7">
        <v>39</v>
      </c>
      <c r="I6" s="7">
        <v>1</v>
      </c>
      <c r="J6" s="22">
        <v>138</v>
      </c>
      <c r="K6" s="7">
        <v>1</v>
      </c>
      <c r="L6" s="7">
        <v>0</v>
      </c>
      <c r="M6" s="7">
        <v>1</v>
      </c>
      <c r="N6" s="37">
        <f t="shared" si="0"/>
        <v>0.35917312661498707</v>
      </c>
    </row>
    <row r="7" spans="1:14" s="34" customFormat="1" x14ac:dyDescent="0.25">
      <c r="A7" s="21" t="s">
        <v>1072</v>
      </c>
      <c r="B7" s="7">
        <v>431</v>
      </c>
      <c r="C7" s="7">
        <v>27</v>
      </c>
      <c r="D7" s="7">
        <v>84</v>
      </c>
      <c r="E7" s="7">
        <v>0</v>
      </c>
      <c r="F7" s="7">
        <v>5</v>
      </c>
      <c r="G7" s="7">
        <v>0</v>
      </c>
      <c r="H7" s="7">
        <v>41</v>
      </c>
      <c r="I7" s="7">
        <v>0</v>
      </c>
      <c r="J7" s="22">
        <v>157</v>
      </c>
      <c r="K7" s="7">
        <v>1</v>
      </c>
      <c r="L7" s="7">
        <v>0</v>
      </c>
      <c r="M7" s="7">
        <v>0</v>
      </c>
      <c r="N7" s="37">
        <f t="shared" si="0"/>
        <v>0.3642691415313225</v>
      </c>
    </row>
    <row r="8" spans="1:14" s="34" customFormat="1" x14ac:dyDescent="0.25">
      <c r="A8" s="21" t="s">
        <v>1073</v>
      </c>
      <c r="B8" s="7">
        <v>495</v>
      </c>
      <c r="C8" s="7">
        <v>19</v>
      </c>
      <c r="D8" s="7">
        <v>141</v>
      </c>
      <c r="E8" s="7">
        <v>2</v>
      </c>
      <c r="F8" s="7">
        <v>6</v>
      </c>
      <c r="G8" s="7">
        <v>5</v>
      </c>
      <c r="H8" s="7">
        <v>67</v>
      </c>
      <c r="I8" s="7">
        <v>0</v>
      </c>
      <c r="J8" s="22">
        <v>240</v>
      </c>
      <c r="K8" s="7">
        <v>1</v>
      </c>
      <c r="L8" s="7">
        <v>0</v>
      </c>
      <c r="M8" s="7">
        <v>2</v>
      </c>
      <c r="N8" s="37">
        <f t="shared" si="0"/>
        <v>0.48888888888888887</v>
      </c>
    </row>
    <row r="9" spans="1:14" s="34" customFormat="1" x14ac:dyDescent="0.25">
      <c r="A9" s="21" t="s">
        <v>1074</v>
      </c>
      <c r="B9" s="7">
        <v>458</v>
      </c>
      <c r="C9" s="7">
        <v>13</v>
      </c>
      <c r="D9" s="7">
        <v>129</v>
      </c>
      <c r="E9" s="7">
        <v>2</v>
      </c>
      <c r="F9" s="7">
        <v>1</v>
      </c>
      <c r="G9" s="7">
        <v>2</v>
      </c>
      <c r="H9" s="7">
        <v>71</v>
      </c>
      <c r="I9" s="7">
        <v>0</v>
      </c>
      <c r="J9" s="22">
        <v>218</v>
      </c>
      <c r="K9" s="7">
        <v>1</v>
      </c>
      <c r="L9" s="7">
        <v>0</v>
      </c>
      <c r="M9" s="7">
        <v>0</v>
      </c>
      <c r="N9" s="37">
        <f t="shared" si="0"/>
        <v>0.4759825327510917</v>
      </c>
    </row>
    <row r="10" spans="1:14" s="34" customFormat="1" x14ac:dyDescent="0.25">
      <c r="A10" s="21" t="s">
        <v>1075</v>
      </c>
      <c r="B10" s="7">
        <v>408</v>
      </c>
      <c r="C10" s="7">
        <v>18</v>
      </c>
      <c r="D10" s="7">
        <v>88</v>
      </c>
      <c r="E10" s="7">
        <v>0</v>
      </c>
      <c r="F10" s="7">
        <v>4</v>
      </c>
      <c r="G10" s="7">
        <v>1</v>
      </c>
      <c r="H10" s="7">
        <v>73</v>
      </c>
      <c r="I10" s="7">
        <v>3</v>
      </c>
      <c r="J10" s="22">
        <v>187</v>
      </c>
      <c r="K10" s="7">
        <v>0</v>
      </c>
      <c r="L10" s="7">
        <v>0</v>
      </c>
      <c r="M10" s="7">
        <v>0</v>
      </c>
      <c r="N10" s="37">
        <f t="shared" si="0"/>
        <v>0.45833333333333331</v>
      </c>
    </row>
    <row r="11" spans="1:14" s="34" customFormat="1" x14ac:dyDescent="0.25">
      <c r="A11" s="21" t="s">
        <v>1076</v>
      </c>
      <c r="B11" s="7">
        <v>356</v>
      </c>
      <c r="C11" s="7">
        <v>9</v>
      </c>
      <c r="D11" s="7">
        <v>90</v>
      </c>
      <c r="E11" s="7">
        <v>1</v>
      </c>
      <c r="F11" s="7">
        <v>4</v>
      </c>
      <c r="G11" s="7">
        <v>0</v>
      </c>
      <c r="H11" s="7">
        <v>49</v>
      </c>
      <c r="I11" s="7">
        <v>3</v>
      </c>
      <c r="J11" s="22">
        <v>156</v>
      </c>
      <c r="K11" s="7">
        <v>1</v>
      </c>
      <c r="L11" s="7">
        <v>0</v>
      </c>
      <c r="M11" s="7">
        <v>0</v>
      </c>
      <c r="N11" s="37">
        <f t="shared" si="0"/>
        <v>0.43820224719101125</v>
      </c>
    </row>
    <row r="12" spans="1:14" s="34" customFormat="1" x14ac:dyDescent="0.25">
      <c r="A12" s="21" t="s">
        <v>1077</v>
      </c>
      <c r="B12" s="7">
        <v>362</v>
      </c>
      <c r="C12" s="7">
        <v>14</v>
      </c>
      <c r="D12" s="7">
        <v>80</v>
      </c>
      <c r="E12" s="7">
        <v>0</v>
      </c>
      <c r="F12" s="7">
        <v>2</v>
      </c>
      <c r="G12" s="7">
        <v>3</v>
      </c>
      <c r="H12" s="7">
        <v>48</v>
      </c>
      <c r="I12" s="7">
        <v>2</v>
      </c>
      <c r="J12" s="22">
        <v>149</v>
      </c>
      <c r="K12" s="7">
        <v>0</v>
      </c>
      <c r="L12" s="7">
        <v>0</v>
      </c>
      <c r="M12" s="7">
        <v>0</v>
      </c>
      <c r="N12" s="37">
        <f t="shared" si="0"/>
        <v>0.41160220994475138</v>
      </c>
    </row>
    <row r="13" spans="1:14" s="34" customFormat="1" x14ac:dyDescent="0.25">
      <c r="A13" s="21" t="s">
        <v>1078</v>
      </c>
      <c r="B13" s="7">
        <v>432</v>
      </c>
      <c r="C13" s="7">
        <v>25</v>
      </c>
      <c r="D13" s="7">
        <v>95</v>
      </c>
      <c r="E13" s="7">
        <v>3</v>
      </c>
      <c r="F13" s="7">
        <v>2</v>
      </c>
      <c r="G13" s="7">
        <v>0</v>
      </c>
      <c r="H13" s="7">
        <v>43</v>
      </c>
      <c r="I13" s="7">
        <v>1</v>
      </c>
      <c r="J13" s="22">
        <v>169</v>
      </c>
      <c r="K13" s="7">
        <v>0</v>
      </c>
      <c r="L13" s="7">
        <v>0</v>
      </c>
      <c r="M13" s="7">
        <v>0</v>
      </c>
      <c r="N13" s="37">
        <f t="shared" si="0"/>
        <v>0.39120370370370372</v>
      </c>
    </row>
    <row r="14" spans="1:14" s="34" customFormat="1" x14ac:dyDescent="0.25">
      <c r="A14" s="21" t="s">
        <v>1079</v>
      </c>
      <c r="B14" s="7">
        <v>466</v>
      </c>
      <c r="C14" s="7">
        <v>18</v>
      </c>
      <c r="D14" s="7">
        <v>128</v>
      </c>
      <c r="E14" s="7">
        <v>1</v>
      </c>
      <c r="F14" s="7">
        <v>4</v>
      </c>
      <c r="G14" s="7">
        <v>1</v>
      </c>
      <c r="H14" s="7">
        <v>53</v>
      </c>
      <c r="I14" s="7">
        <v>2</v>
      </c>
      <c r="J14" s="22">
        <v>207</v>
      </c>
      <c r="K14" s="7">
        <v>0</v>
      </c>
      <c r="L14" s="7">
        <v>0</v>
      </c>
      <c r="M14" s="7">
        <v>0</v>
      </c>
      <c r="N14" s="37">
        <f t="shared" si="0"/>
        <v>0.44420600858369097</v>
      </c>
    </row>
    <row r="15" spans="1:14" s="34" customFormat="1" x14ac:dyDescent="0.25">
      <c r="A15" s="21" t="s">
        <v>1080</v>
      </c>
      <c r="B15" s="7">
        <v>489</v>
      </c>
      <c r="C15" s="7">
        <v>20</v>
      </c>
      <c r="D15" s="7">
        <v>79</v>
      </c>
      <c r="E15" s="7">
        <v>4</v>
      </c>
      <c r="F15" s="7">
        <v>2</v>
      </c>
      <c r="G15" s="7">
        <v>1</v>
      </c>
      <c r="H15" s="7">
        <v>75</v>
      </c>
      <c r="I15" s="7">
        <v>4</v>
      </c>
      <c r="J15" s="22">
        <v>185</v>
      </c>
      <c r="K15" s="7">
        <v>0</v>
      </c>
      <c r="L15" s="7">
        <v>0</v>
      </c>
      <c r="M15" s="7">
        <v>4</v>
      </c>
      <c r="N15" s="37">
        <f t="shared" si="0"/>
        <v>0.38650306748466257</v>
      </c>
    </row>
    <row r="16" spans="1:14" s="34" customFormat="1" x14ac:dyDescent="0.25">
      <c r="A16" s="21" t="s">
        <v>1081</v>
      </c>
      <c r="B16" s="7">
        <v>503</v>
      </c>
      <c r="C16" s="7">
        <v>11</v>
      </c>
      <c r="D16" s="7">
        <v>92</v>
      </c>
      <c r="E16" s="7">
        <v>1</v>
      </c>
      <c r="F16" s="7">
        <v>10</v>
      </c>
      <c r="G16" s="7">
        <v>0</v>
      </c>
      <c r="H16" s="7">
        <v>71</v>
      </c>
      <c r="I16" s="7">
        <v>9</v>
      </c>
      <c r="J16" s="22">
        <v>194</v>
      </c>
      <c r="K16" s="7">
        <v>0</v>
      </c>
      <c r="L16" s="7">
        <v>0</v>
      </c>
      <c r="M16" s="7">
        <v>0</v>
      </c>
      <c r="N16" s="37">
        <f t="shared" si="0"/>
        <v>0.38568588469184889</v>
      </c>
    </row>
    <row r="17" spans="1:14" s="34" customFormat="1" x14ac:dyDescent="0.25">
      <c r="A17" s="21" t="s">
        <v>1082</v>
      </c>
      <c r="B17" s="7">
        <v>384</v>
      </c>
      <c r="C17" s="7">
        <v>15</v>
      </c>
      <c r="D17" s="7">
        <v>50</v>
      </c>
      <c r="E17" s="7">
        <v>0</v>
      </c>
      <c r="F17" s="7">
        <v>6</v>
      </c>
      <c r="G17" s="7">
        <v>3</v>
      </c>
      <c r="H17" s="7">
        <v>50</v>
      </c>
      <c r="I17" s="7">
        <v>4</v>
      </c>
      <c r="J17" s="22">
        <v>128</v>
      </c>
      <c r="K17" s="7">
        <v>0</v>
      </c>
      <c r="L17" s="7">
        <v>0</v>
      </c>
      <c r="M17" s="7">
        <v>0</v>
      </c>
      <c r="N17" s="37">
        <f t="shared" si="0"/>
        <v>0.33333333333333331</v>
      </c>
    </row>
    <row r="18" spans="1:14" s="34" customFormat="1" x14ac:dyDescent="0.25">
      <c r="A18" s="21" t="s">
        <v>1083</v>
      </c>
      <c r="B18" s="7">
        <v>411</v>
      </c>
      <c r="C18" s="7">
        <v>16</v>
      </c>
      <c r="D18" s="7">
        <v>110</v>
      </c>
      <c r="E18" s="7">
        <v>1</v>
      </c>
      <c r="F18" s="7">
        <v>3</v>
      </c>
      <c r="G18" s="7">
        <v>0</v>
      </c>
      <c r="H18" s="7">
        <v>40</v>
      </c>
      <c r="I18" s="7">
        <v>1</v>
      </c>
      <c r="J18" s="22">
        <v>171</v>
      </c>
      <c r="K18" s="7">
        <v>0</v>
      </c>
      <c r="L18" s="7">
        <v>0</v>
      </c>
      <c r="M18" s="7">
        <v>0</v>
      </c>
      <c r="N18" s="37">
        <f t="shared" si="0"/>
        <v>0.41605839416058393</v>
      </c>
    </row>
    <row r="19" spans="1:14" s="34" customFormat="1" x14ac:dyDescent="0.25">
      <c r="A19" s="21" t="s">
        <v>1084</v>
      </c>
      <c r="B19" s="7">
        <v>462</v>
      </c>
      <c r="C19" s="7">
        <v>12</v>
      </c>
      <c r="D19" s="7">
        <v>80</v>
      </c>
      <c r="E19" s="7">
        <v>1</v>
      </c>
      <c r="F19" s="7">
        <v>4</v>
      </c>
      <c r="G19" s="7">
        <v>0</v>
      </c>
      <c r="H19" s="7">
        <v>73</v>
      </c>
      <c r="I19" s="7">
        <v>1</v>
      </c>
      <c r="J19" s="22">
        <v>171</v>
      </c>
      <c r="K19" s="7">
        <v>0</v>
      </c>
      <c r="L19" s="7">
        <v>0</v>
      </c>
      <c r="M19" s="7">
        <v>0</v>
      </c>
      <c r="N19" s="37">
        <f t="shared" si="0"/>
        <v>0.37012987012987014</v>
      </c>
    </row>
    <row r="20" spans="1:14" s="34" customFormat="1" x14ac:dyDescent="0.25">
      <c r="A20" s="21" t="s">
        <v>1085</v>
      </c>
      <c r="B20" s="7">
        <v>390</v>
      </c>
      <c r="C20" s="7">
        <v>11</v>
      </c>
      <c r="D20" s="7">
        <v>86</v>
      </c>
      <c r="E20" s="7">
        <v>2</v>
      </c>
      <c r="F20" s="7">
        <v>2</v>
      </c>
      <c r="G20" s="7">
        <v>1</v>
      </c>
      <c r="H20" s="7">
        <v>50</v>
      </c>
      <c r="I20" s="7">
        <v>0</v>
      </c>
      <c r="J20" s="22">
        <v>152</v>
      </c>
      <c r="K20" s="7">
        <v>0</v>
      </c>
      <c r="L20" s="7">
        <v>0</v>
      </c>
      <c r="M20" s="7">
        <v>0</v>
      </c>
      <c r="N20" s="37">
        <f t="shared" si="0"/>
        <v>0.38974358974358975</v>
      </c>
    </row>
    <row r="21" spans="1:14" s="34" customFormat="1" x14ac:dyDescent="0.25">
      <c r="A21" s="21" t="s">
        <v>1086</v>
      </c>
      <c r="B21" s="7">
        <v>420</v>
      </c>
      <c r="C21" s="7">
        <v>15</v>
      </c>
      <c r="D21" s="7">
        <v>64</v>
      </c>
      <c r="E21" s="7">
        <v>3</v>
      </c>
      <c r="F21" s="7">
        <v>7</v>
      </c>
      <c r="G21" s="7">
        <v>3</v>
      </c>
      <c r="H21" s="7">
        <v>50</v>
      </c>
      <c r="I21" s="7">
        <v>2</v>
      </c>
      <c r="J21" s="22">
        <v>144</v>
      </c>
      <c r="K21" s="7">
        <v>1</v>
      </c>
      <c r="L21" s="7">
        <v>0</v>
      </c>
      <c r="M21" s="7">
        <v>0</v>
      </c>
      <c r="N21" s="37">
        <f t="shared" si="0"/>
        <v>0.34285714285714286</v>
      </c>
    </row>
    <row r="22" spans="1:14" s="34" customFormat="1" x14ac:dyDescent="0.25">
      <c r="A22" s="21" t="s">
        <v>1087</v>
      </c>
      <c r="B22" s="7">
        <v>479</v>
      </c>
      <c r="C22" s="7">
        <v>22</v>
      </c>
      <c r="D22" s="7">
        <v>112</v>
      </c>
      <c r="E22" s="7">
        <v>1</v>
      </c>
      <c r="F22" s="7">
        <v>3</v>
      </c>
      <c r="G22" s="7">
        <v>1</v>
      </c>
      <c r="H22" s="7">
        <v>59</v>
      </c>
      <c r="I22" s="7">
        <v>1</v>
      </c>
      <c r="J22" s="22">
        <v>199</v>
      </c>
      <c r="K22" s="7">
        <v>1</v>
      </c>
      <c r="L22" s="7">
        <v>0</v>
      </c>
      <c r="M22" s="7">
        <v>0</v>
      </c>
      <c r="N22" s="37">
        <f t="shared" si="0"/>
        <v>0.41544885177453028</v>
      </c>
    </row>
    <row r="23" spans="1:14" s="34" customFormat="1" x14ac:dyDescent="0.25">
      <c r="A23" s="21" t="s">
        <v>1088</v>
      </c>
      <c r="B23" s="7">
        <v>374</v>
      </c>
      <c r="C23" s="7">
        <v>7</v>
      </c>
      <c r="D23" s="7">
        <v>96</v>
      </c>
      <c r="E23" s="7">
        <v>0</v>
      </c>
      <c r="F23" s="7">
        <v>2</v>
      </c>
      <c r="G23" s="7">
        <v>0</v>
      </c>
      <c r="H23" s="7">
        <v>34</v>
      </c>
      <c r="I23" s="7">
        <v>1</v>
      </c>
      <c r="J23" s="22">
        <v>140</v>
      </c>
      <c r="K23" s="7">
        <v>0</v>
      </c>
      <c r="L23" s="7">
        <v>0</v>
      </c>
      <c r="M23" s="7">
        <v>0</v>
      </c>
      <c r="N23" s="37">
        <f t="shared" si="0"/>
        <v>0.37433155080213903</v>
      </c>
    </row>
    <row r="24" spans="1:14" s="34" customFormat="1" x14ac:dyDescent="0.25">
      <c r="A24" s="21" t="s">
        <v>1089</v>
      </c>
      <c r="B24" s="7">
        <v>384</v>
      </c>
      <c r="C24" s="7">
        <v>15</v>
      </c>
      <c r="D24" s="7">
        <v>71</v>
      </c>
      <c r="E24" s="7">
        <v>0</v>
      </c>
      <c r="F24" s="7">
        <v>5</v>
      </c>
      <c r="G24" s="7">
        <v>1</v>
      </c>
      <c r="H24" s="7">
        <v>41</v>
      </c>
      <c r="I24" s="7">
        <v>2</v>
      </c>
      <c r="J24" s="22">
        <v>135</v>
      </c>
      <c r="K24" s="7">
        <v>0</v>
      </c>
      <c r="L24" s="7">
        <v>0</v>
      </c>
      <c r="M24" s="7">
        <v>1</v>
      </c>
      <c r="N24" s="37">
        <f t="shared" si="0"/>
        <v>0.35416666666666669</v>
      </c>
    </row>
    <row r="25" spans="1:14" s="34" customFormat="1" x14ac:dyDescent="0.25">
      <c r="A25" s="21" t="s">
        <v>1090</v>
      </c>
      <c r="B25" s="7">
        <v>385</v>
      </c>
      <c r="C25" s="7">
        <v>14</v>
      </c>
      <c r="D25" s="7">
        <v>99</v>
      </c>
      <c r="E25" s="7">
        <v>1</v>
      </c>
      <c r="F25" s="7">
        <v>1</v>
      </c>
      <c r="G25" s="7">
        <v>1</v>
      </c>
      <c r="H25" s="7">
        <v>54</v>
      </c>
      <c r="I25" s="7">
        <v>0</v>
      </c>
      <c r="J25" s="22">
        <v>170</v>
      </c>
      <c r="K25" s="7">
        <v>0</v>
      </c>
      <c r="L25" s="7">
        <v>0</v>
      </c>
      <c r="M25" s="7">
        <v>0</v>
      </c>
      <c r="N25" s="37">
        <f t="shared" si="0"/>
        <v>0.44155844155844154</v>
      </c>
    </row>
    <row r="26" spans="1:14" s="34" customFormat="1" x14ac:dyDescent="0.25">
      <c r="A26" s="21" t="s">
        <v>1091</v>
      </c>
      <c r="B26" s="7">
        <v>434</v>
      </c>
      <c r="C26" s="7">
        <v>19</v>
      </c>
      <c r="D26" s="7">
        <v>88</v>
      </c>
      <c r="E26" s="7">
        <v>0</v>
      </c>
      <c r="F26" s="7">
        <v>4</v>
      </c>
      <c r="G26" s="7">
        <v>1</v>
      </c>
      <c r="H26" s="7">
        <v>44</v>
      </c>
      <c r="I26" s="7">
        <v>2</v>
      </c>
      <c r="J26" s="22">
        <v>158</v>
      </c>
      <c r="K26" s="7">
        <v>0</v>
      </c>
      <c r="L26" s="7">
        <v>0</v>
      </c>
      <c r="M26" s="7">
        <v>0</v>
      </c>
      <c r="N26" s="37">
        <f t="shared" si="0"/>
        <v>0.36405529953917048</v>
      </c>
    </row>
    <row r="27" spans="1:14" s="34" customFormat="1" x14ac:dyDescent="0.25">
      <c r="A27" s="21" t="s">
        <v>1092</v>
      </c>
      <c r="B27" s="7">
        <v>477</v>
      </c>
      <c r="C27" s="7">
        <v>13</v>
      </c>
      <c r="D27" s="7">
        <v>100</v>
      </c>
      <c r="E27" s="7">
        <v>0</v>
      </c>
      <c r="F27" s="7">
        <v>0</v>
      </c>
      <c r="G27" s="7">
        <v>2</v>
      </c>
      <c r="H27" s="7">
        <v>51</v>
      </c>
      <c r="I27" s="7">
        <v>1</v>
      </c>
      <c r="J27" s="22">
        <v>167</v>
      </c>
      <c r="K27" s="7">
        <v>1</v>
      </c>
      <c r="L27" s="7">
        <v>0</v>
      </c>
      <c r="M27" s="7">
        <v>0</v>
      </c>
      <c r="N27" s="37">
        <f t="shared" si="0"/>
        <v>0.35010482180293501</v>
      </c>
    </row>
    <row r="28" spans="1:14" s="34" customFormat="1" x14ac:dyDescent="0.25">
      <c r="A28" s="21" t="s">
        <v>1093</v>
      </c>
      <c r="B28" s="7">
        <v>456</v>
      </c>
      <c r="C28" s="7">
        <v>17</v>
      </c>
      <c r="D28" s="7">
        <v>89</v>
      </c>
      <c r="E28" s="7">
        <v>1</v>
      </c>
      <c r="F28" s="7">
        <v>2</v>
      </c>
      <c r="G28" s="7">
        <v>1</v>
      </c>
      <c r="H28" s="7">
        <v>55</v>
      </c>
      <c r="I28" s="7">
        <v>2</v>
      </c>
      <c r="J28" s="22">
        <v>167</v>
      </c>
      <c r="K28" s="7">
        <v>0</v>
      </c>
      <c r="L28" s="7">
        <v>0</v>
      </c>
      <c r="M28" s="7">
        <v>0</v>
      </c>
      <c r="N28" s="37">
        <f t="shared" si="0"/>
        <v>0.36622807017543857</v>
      </c>
    </row>
    <row r="29" spans="1:14" s="34" customFormat="1" x14ac:dyDescent="0.25">
      <c r="A29" s="21" t="s">
        <v>1094</v>
      </c>
      <c r="B29" s="7">
        <v>377</v>
      </c>
      <c r="C29" s="7">
        <v>13</v>
      </c>
      <c r="D29" s="7">
        <v>90</v>
      </c>
      <c r="E29" s="7">
        <v>2</v>
      </c>
      <c r="F29" s="7">
        <v>2</v>
      </c>
      <c r="G29" s="7">
        <v>0</v>
      </c>
      <c r="H29" s="7">
        <v>65</v>
      </c>
      <c r="I29" s="7">
        <v>0</v>
      </c>
      <c r="J29" s="22">
        <v>172</v>
      </c>
      <c r="K29" s="7">
        <v>3</v>
      </c>
      <c r="L29" s="7">
        <v>0</v>
      </c>
      <c r="M29" s="7">
        <v>0</v>
      </c>
      <c r="N29" s="37">
        <f t="shared" si="0"/>
        <v>0.45623342175066312</v>
      </c>
    </row>
    <row r="30" spans="1:14" s="34" customFormat="1" x14ac:dyDescent="0.25">
      <c r="A30" s="21" t="s">
        <v>1095</v>
      </c>
      <c r="B30" s="7">
        <v>406</v>
      </c>
      <c r="C30" s="7">
        <v>15</v>
      </c>
      <c r="D30" s="7">
        <v>85</v>
      </c>
      <c r="E30" s="7">
        <v>3</v>
      </c>
      <c r="F30" s="7">
        <v>2</v>
      </c>
      <c r="G30" s="7">
        <v>3</v>
      </c>
      <c r="H30" s="7">
        <v>72</v>
      </c>
      <c r="I30" s="7">
        <v>5</v>
      </c>
      <c r="J30" s="22">
        <v>185</v>
      </c>
      <c r="K30" s="7">
        <v>0</v>
      </c>
      <c r="L30" s="7">
        <v>0</v>
      </c>
      <c r="M30" s="7">
        <v>0</v>
      </c>
      <c r="N30" s="37">
        <f t="shared" si="0"/>
        <v>0.45566502463054187</v>
      </c>
    </row>
    <row r="31" spans="1:14" s="34" customFormat="1" x14ac:dyDescent="0.25">
      <c r="A31" s="21" t="s">
        <v>1096</v>
      </c>
      <c r="B31" s="7">
        <v>365</v>
      </c>
      <c r="C31" s="7">
        <v>23</v>
      </c>
      <c r="D31" s="7">
        <v>100</v>
      </c>
      <c r="E31" s="7">
        <v>3</v>
      </c>
      <c r="F31" s="7">
        <v>1</v>
      </c>
      <c r="G31" s="7">
        <v>0</v>
      </c>
      <c r="H31" s="7">
        <v>46</v>
      </c>
      <c r="I31" s="7">
        <v>1</v>
      </c>
      <c r="J31" s="22">
        <v>174</v>
      </c>
      <c r="K31" s="7">
        <v>0</v>
      </c>
      <c r="L31" s="7">
        <v>0</v>
      </c>
      <c r="M31" s="7">
        <v>0</v>
      </c>
      <c r="N31" s="37">
        <f t="shared" si="0"/>
        <v>0.47671232876712327</v>
      </c>
    </row>
    <row r="32" spans="1:14" s="34" customFormat="1" x14ac:dyDescent="0.25">
      <c r="A32" s="21" t="s">
        <v>1097</v>
      </c>
      <c r="B32" s="7">
        <v>434</v>
      </c>
      <c r="C32" s="7">
        <v>18</v>
      </c>
      <c r="D32" s="7">
        <v>66</v>
      </c>
      <c r="E32" s="7">
        <v>1</v>
      </c>
      <c r="F32" s="7">
        <v>0</v>
      </c>
      <c r="G32" s="7">
        <v>1</v>
      </c>
      <c r="H32" s="7">
        <v>53</v>
      </c>
      <c r="I32" s="7">
        <v>1</v>
      </c>
      <c r="J32" s="22">
        <v>140</v>
      </c>
      <c r="K32" s="7">
        <v>1</v>
      </c>
      <c r="L32" s="7">
        <v>0</v>
      </c>
      <c r="M32" s="7">
        <v>0</v>
      </c>
      <c r="N32" s="37">
        <f t="shared" si="0"/>
        <v>0.32258064516129031</v>
      </c>
    </row>
    <row r="33" spans="1:14" s="34" customFormat="1" x14ac:dyDescent="0.25">
      <c r="A33" s="21" t="s">
        <v>1098</v>
      </c>
      <c r="B33" s="7">
        <v>424</v>
      </c>
      <c r="C33" s="7">
        <v>17</v>
      </c>
      <c r="D33" s="7">
        <v>75</v>
      </c>
      <c r="E33" s="7">
        <v>2</v>
      </c>
      <c r="F33" s="7">
        <v>3</v>
      </c>
      <c r="G33" s="7">
        <v>2</v>
      </c>
      <c r="H33" s="7">
        <v>61</v>
      </c>
      <c r="I33" s="7">
        <v>2</v>
      </c>
      <c r="J33" s="22">
        <v>162</v>
      </c>
      <c r="K33" s="7">
        <v>0</v>
      </c>
      <c r="L33" s="7">
        <v>0</v>
      </c>
      <c r="M33" s="7">
        <v>0</v>
      </c>
      <c r="N33" s="37">
        <f t="shared" si="0"/>
        <v>0.38207547169811323</v>
      </c>
    </row>
    <row r="34" spans="1:14" s="34" customFormat="1" x14ac:dyDescent="0.25">
      <c r="A34" s="21" t="s">
        <v>1099</v>
      </c>
      <c r="B34" s="7">
        <v>461</v>
      </c>
      <c r="C34" s="7">
        <v>18</v>
      </c>
      <c r="D34" s="7">
        <v>85</v>
      </c>
      <c r="E34" s="7">
        <v>2</v>
      </c>
      <c r="F34" s="7">
        <v>5</v>
      </c>
      <c r="G34" s="7">
        <v>1</v>
      </c>
      <c r="H34" s="7">
        <v>65</v>
      </c>
      <c r="I34" s="7">
        <v>8</v>
      </c>
      <c r="J34" s="22">
        <v>184</v>
      </c>
      <c r="K34" s="7">
        <v>0</v>
      </c>
      <c r="L34" s="7">
        <v>0</v>
      </c>
      <c r="M34" s="7">
        <v>0</v>
      </c>
      <c r="N34" s="37">
        <f t="shared" si="0"/>
        <v>0.39913232104121477</v>
      </c>
    </row>
    <row r="35" spans="1:14" s="34" customFormat="1" x14ac:dyDescent="0.25">
      <c r="A35" s="21" t="s">
        <v>1100</v>
      </c>
      <c r="B35" s="7">
        <v>393</v>
      </c>
      <c r="C35" s="7">
        <v>9</v>
      </c>
      <c r="D35" s="7">
        <v>78</v>
      </c>
      <c r="E35" s="7">
        <v>1</v>
      </c>
      <c r="F35" s="7">
        <v>3</v>
      </c>
      <c r="G35" s="7">
        <v>0</v>
      </c>
      <c r="H35" s="7">
        <v>67</v>
      </c>
      <c r="I35" s="7">
        <v>3</v>
      </c>
      <c r="J35" s="22">
        <v>161</v>
      </c>
      <c r="K35" s="7">
        <v>0</v>
      </c>
      <c r="L35" s="7">
        <v>0</v>
      </c>
      <c r="M35" s="7">
        <v>2</v>
      </c>
      <c r="N35" s="37">
        <f t="shared" si="0"/>
        <v>0.41475826972010177</v>
      </c>
    </row>
    <row r="36" spans="1:14" s="34" customFormat="1" x14ac:dyDescent="0.25">
      <c r="A36" s="21" t="s">
        <v>1101</v>
      </c>
      <c r="B36" s="7">
        <v>415</v>
      </c>
      <c r="C36" s="7">
        <v>11</v>
      </c>
      <c r="D36" s="7">
        <v>76</v>
      </c>
      <c r="E36" s="7">
        <v>0</v>
      </c>
      <c r="F36" s="7">
        <v>3</v>
      </c>
      <c r="G36" s="7">
        <v>1</v>
      </c>
      <c r="H36" s="7">
        <v>62</v>
      </c>
      <c r="I36" s="7">
        <v>3</v>
      </c>
      <c r="J36" s="22">
        <v>156</v>
      </c>
      <c r="K36" s="7">
        <v>1</v>
      </c>
      <c r="L36" s="7">
        <v>0</v>
      </c>
      <c r="M36" s="7">
        <v>0</v>
      </c>
      <c r="N36" s="37">
        <f t="shared" si="0"/>
        <v>0.37590361445783133</v>
      </c>
    </row>
    <row r="37" spans="1:14" s="34" customFormat="1" x14ac:dyDescent="0.25">
      <c r="A37" s="21" t="s">
        <v>1102</v>
      </c>
      <c r="B37" s="7">
        <v>384</v>
      </c>
      <c r="C37" s="7">
        <v>18</v>
      </c>
      <c r="D37" s="7">
        <v>70</v>
      </c>
      <c r="E37" s="7">
        <v>3</v>
      </c>
      <c r="F37" s="7">
        <v>3</v>
      </c>
      <c r="G37" s="7">
        <v>0</v>
      </c>
      <c r="H37" s="7">
        <v>63</v>
      </c>
      <c r="I37" s="7">
        <v>2</v>
      </c>
      <c r="J37" s="22">
        <v>159</v>
      </c>
      <c r="K37" s="7">
        <v>0</v>
      </c>
      <c r="L37" s="7">
        <v>0</v>
      </c>
      <c r="M37" s="7">
        <v>0</v>
      </c>
      <c r="N37" s="37">
        <f t="shared" si="0"/>
        <v>0.4140625</v>
      </c>
    </row>
    <row r="38" spans="1:14" s="34" customFormat="1" x14ac:dyDescent="0.25">
      <c r="A38" s="21" t="s">
        <v>1103</v>
      </c>
      <c r="B38" s="7">
        <v>449</v>
      </c>
      <c r="C38" s="7">
        <v>11</v>
      </c>
      <c r="D38" s="7">
        <v>80</v>
      </c>
      <c r="E38" s="7">
        <v>2</v>
      </c>
      <c r="F38" s="7">
        <v>3</v>
      </c>
      <c r="G38" s="7">
        <v>0</v>
      </c>
      <c r="H38" s="7">
        <v>40</v>
      </c>
      <c r="I38" s="7">
        <v>6</v>
      </c>
      <c r="J38" s="22">
        <v>142</v>
      </c>
      <c r="K38" s="7">
        <v>1</v>
      </c>
      <c r="L38" s="7">
        <v>0</v>
      </c>
      <c r="M38" s="7">
        <v>0</v>
      </c>
      <c r="N38" s="37">
        <f t="shared" si="0"/>
        <v>0.31625835189309576</v>
      </c>
    </row>
    <row r="39" spans="1:14" s="34" customFormat="1" x14ac:dyDescent="0.25">
      <c r="A39" s="21" t="s">
        <v>1104</v>
      </c>
      <c r="B39" s="7">
        <v>352</v>
      </c>
      <c r="C39" s="7">
        <v>14</v>
      </c>
      <c r="D39" s="7">
        <v>50</v>
      </c>
      <c r="E39" s="7">
        <v>0</v>
      </c>
      <c r="F39" s="7">
        <v>2</v>
      </c>
      <c r="G39" s="7">
        <v>0</v>
      </c>
      <c r="H39" s="7">
        <v>36</v>
      </c>
      <c r="I39" s="7">
        <v>0</v>
      </c>
      <c r="J39" s="22">
        <v>102</v>
      </c>
      <c r="K39" s="7">
        <v>0</v>
      </c>
      <c r="L39" s="7">
        <v>0</v>
      </c>
      <c r="M39" s="7">
        <v>1</v>
      </c>
      <c r="N39" s="37">
        <f t="shared" si="0"/>
        <v>0.29261363636363635</v>
      </c>
    </row>
    <row r="40" spans="1:14" s="34" customFormat="1" x14ac:dyDescent="0.25">
      <c r="A40" s="21" t="s">
        <v>1105</v>
      </c>
      <c r="B40" s="7">
        <v>382</v>
      </c>
      <c r="C40" s="7">
        <v>24</v>
      </c>
      <c r="D40" s="7">
        <v>73</v>
      </c>
      <c r="E40" s="7">
        <v>1</v>
      </c>
      <c r="F40" s="7">
        <v>3</v>
      </c>
      <c r="G40" s="7">
        <v>0</v>
      </c>
      <c r="H40" s="7">
        <v>58</v>
      </c>
      <c r="I40" s="7">
        <v>4</v>
      </c>
      <c r="J40" s="22">
        <v>163</v>
      </c>
      <c r="K40" s="7">
        <v>0</v>
      </c>
      <c r="L40" s="7">
        <v>0</v>
      </c>
      <c r="M40" s="7">
        <v>0</v>
      </c>
      <c r="N40" s="37">
        <f t="shared" si="0"/>
        <v>0.42670157068062825</v>
      </c>
    </row>
    <row r="41" spans="1:14" s="34" customFormat="1" x14ac:dyDescent="0.25">
      <c r="A41" s="21" t="s">
        <v>1106</v>
      </c>
      <c r="B41" s="7">
        <v>425</v>
      </c>
      <c r="C41" s="7">
        <v>21</v>
      </c>
      <c r="D41" s="7">
        <v>117</v>
      </c>
      <c r="E41" s="7">
        <v>3</v>
      </c>
      <c r="F41" s="7">
        <v>3</v>
      </c>
      <c r="G41" s="7">
        <v>1</v>
      </c>
      <c r="H41" s="7">
        <v>65</v>
      </c>
      <c r="I41" s="7">
        <v>0</v>
      </c>
      <c r="J41" s="22">
        <v>210</v>
      </c>
      <c r="K41" s="7">
        <v>1</v>
      </c>
      <c r="L41" s="7">
        <v>0</v>
      </c>
      <c r="M41" s="7">
        <v>1</v>
      </c>
      <c r="N41" s="37">
        <f t="shared" si="0"/>
        <v>0.49647058823529411</v>
      </c>
    </row>
    <row r="42" spans="1:14" s="34" customFormat="1" x14ac:dyDescent="0.25">
      <c r="A42" s="21" t="s">
        <v>1107</v>
      </c>
      <c r="B42" s="7">
        <v>388</v>
      </c>
      <c r="C42" s="7">
        <v>18</v>
      </c>
      <c r="D42" s="7">
        <v>95</v>
      </c>
      <c r="E42" s="7">
        <v>2</v>
      </c>
      <c r="F42" s="7">
        <v>0</v>
      </c>
      <c r="G42" s="7">
        <v>3</v>
      </c>
      <c r="H42" s="7">
        <v>58</v>
      </c>
      <c r="I42" s="7">
        <v>1</v>
      </c>
      <c r="J42" s="22">
        <v>177</v>
      </c>
      <c r="K42" s="7">
        <v>1</v>
      </c>
      <c r="L42" s="7">
        <v>0</v>
      </c>
      <c r="M42" s="7">
        <v>0</v>
      </c>
      <c r="N42" s="37">
        <f t="shared" si="0"/>
        <v>0.45618556701030927</v>
      </c>
    </row>
    <row r="43" spans="1:14" s="34" customFormat="1" x14ac:dyDescent="0.25">
      <c r="A43" s="21" t="s">
        <v>1108</v>
      </c>
      <c r="B43" s="7">
        <v>402</v>
      </c>
      <c r="C43" s="7">
        <v>31</v>
      </c>
      <c r="D43" s="7">
        <v>110</v>
      </c>
      <c r="E43" s="7">
        <v>0</v>
      </c>
      <c r="F43" s="7">
        <v>1</v>
      </c>
      <c r="G43" s="7">
        <v>1</v>
      </c>
      <c r="H43" s="7">
        <v>54</v>
      </c>
      <c r="I43" s="7">
        <v>0</v>
      </c>
      <c r="J43" s="22">
        <v>197</v>
      </c>
      <c r="K43" s="7">
        <v>0</v>
      </c>
      <c r="L43" s="7">
        <v>0</v>
      </c>
      <c r="M43" s="7">
        <v>2</v>
      </c>
      <c r="N43" s="37">
        <f t="shared" si="0"/>
        <v>0.49502487562189057</v>
      </c>
    </row>
    <row r="44" spans="1:14" s="34" customFormat="1" x14ac:dyDescent="0.25">
      <c r="A44" s="21" t="s">
        <v>1109</v>
      </c>
      <c r="B44" s="7">
        <v>384</v>
      </c>
      <c r="C44" s="7">
        <v>10</v>
      </c>
      <c r="D44" s="7">
        <v>83</v>
      </c>
      <c r="E44" s="7">
        <v>1</v>
      </c>
      <c r="F44" s="7">
        <v>4</v>
      </c>
      <c r="G44" s="7">
        <v>0</v>
      </c>
      <c r="H44" s="7">
        <v>51</v>
      </c>
      <c r="I44" s="7">
        <v>2</v>
      </c>
      <c r="J44" s="22">
        <v>151</v>
      </c>
      <c r="K44" s="7">
        <v>0</v>
      </c>
      <c r="L44" s="7">
        <v>0</v>
      </c>
      <c r="M44" s="7">
        <v>0</v>
      </c>
      <c r="N44" s="37">
        <f t="shared" si="0"/>
        <v>0.39322916666666669</v>
      </c>
    </row>
    <row r="45" spans="1:14" s="34" customFormat="1" x14ac:dyDescent="0.25">
      <c r="A45" s="21" t="s">
        <v>1110</v>
      </c>
      <c r="B45" s="7">
        <v>412</v>
      </c>
      <c r="C45" s="7">
        <v>16</v>
      </c>
      <c r="D45" s="7">
        <v>68</v>
      </c>
      <c r="E45" s="7">
        <v>1</v>
      </c>
      <c r="F45" s="7">
        <v>5</v>
      </c>
      <c r="G45" s="7">
        <v>4</v>
      </c>
      <c r="H45" s="7">
        <v>62</v>
      </c>
      <c r="I45" s="7">
        <v>2</v>
      </c>
      <c r="J45" s="22">
        <v>158</v>
      </c>
      <c r="K45" s="7">
        <v>0</v>
      </c>
      <c r="L45" s="7">
        <v>0</v>
      </c>
      <c r="M45" s="7">
        <v>0</v>
      </c>
      <c r="N45" s="37">
        <f t="shared" si="0"/>
        <v>0.38349514563106796</v>
      </c>
    </row>
    <row r="46" spans="1:14" s="34" customFormat="1" x14ac:dyDescent="0.25">
      <c r="A46" s="21" t="s">
        <v>1111</v>
      </c>
      <c r="B46" s="7">
        <v>444</v>
      </c>
      <c r="C46" s="7">
        <v>20</v>
      </c>
      <c r="D46" s="7">
        <v>89</v>
      </c>
      <c r="E46" s="7">
        <v>0</v>
      </c>
      <c r="F46" s="7">
        <v>7</v>
      </c>
      <c r="G46" s="7">
        <v>2</v>
      </c>
      <c r="H46" s="7">
        <v>55</v>
      </c>
      <c r="I46" s="7">
        <v>0</v>
      </c>
      <c r="J46" s="22">
        <v>173</v>
      </c>
      <c r="K46" s="7">
        <v>0</v>
      </c>
      <c r="L46" s="7">
        <v>1</v>
      </c>
      <c r="M46" s="7">
        <v>0</v>
      </c>
      <c r="N46" s="37">
        <f t="shared" si="0"/>
        <v>0.39189189189189189</v>
      </c>
    </row>
    <row r="47" spans="1:14" s="34" customFormat="1" x14ac:dyDescent="0.25">
      <c r="A47" s="21" t="s">
        <v>1112</v>
      </c>
      <c r="B47" s="7">
        <v>378</v>
      </c>
      <c r="C47" s="7">
        <v>11</v>
      </c>
      <c r="D47" s="7">
        <v>75</v>
      </c>
      <c r="E47" s="7">
        <v>1</v>
      </c>
      <c r="F47" s="7">
        <v>4</v>
      </c>
      <c r="G47" s="7">
        <v>1</v>
      </c>
      <c r="H47" s="7">
        <v>48</v>
      </c>
      <c r="I47" s="7">
        <v>2</v>
      </c>
      <c r="J47" s="22">
        <v>142</v>
      </c>
      <c r="K47" s="7">
        <v>0</v>
      </c>
      <c r="L47" s="7">
        <v>0</v>
      </c>
      <c r="M47" s="7">
        <v>2</v>
      </c>
      <c r="N47" s="37">
        <f t="shared" si="0"/>
        <v>0.38095238095238093</v>
      </c>
    </row>
    <row r="48" spans="1:14" s="34" customFormat="1" x14ac:dyDescent="0.25">
      <c r="A48" s="21" t="s">
        <v>1113</v>
      </c>
      <c r="B48" s="7">
        <v>384</v>
      </c>
      <c r="C48" s="7">
        <v>15</v>
      </c>
      <c r="D48" s="7">
        <v>86</v>
      </c>
      <c r="E48" s="7">
        <v>2</v>
      </c>
      <c r="F48" s="7">
        <v>0</v>
      </c>
      <c r="G48" s="7">
        <v>1</v>
      </c>
      <c r="H48" s="7">
        <v>60</v>
      </c>
      <c r="I48" s="7">
        <v>1</v>
      </c>
      <c r="J48" s="22">
        <v>165</v>
      </c>
      <c r="K48" s="7">
        <v>1</v>
      </c>
      <c r="L48" s="7">
        <v>0</v>
      </c>
      <c r="M48" s="7">
        <v>0</v>
      </c>
      <c r="N48" s="37">
        <f t="shared" si="0"/>
        <v>0.4296875</v>
      </c>
    </row>
    <row r="49" spans="1:14" s="34" customFormat="1" x14ac:dyDescent="0.25">
      <c r="A49" s="21" t="s">
        <v>1114</v>
      </c>
      <c r="B49" s="7">
        <v>371</v>
      </c>
      <c r="C49" s="7">
        <v>19</v>
      </c>
      <c r="D49" s="7">
        <v>99</v>
      </c>
      <c r="E49" s="7">
        <v>1</v>
      </c>
      <c r="F49" s="7">
        <v>3</v>
      </c>
      <c r="G49" s="7">
        <v>1</v>
      </c>
      <c r="H49" s="7">
        <v>55</v>
      </c>
      <c r="I49" s="7">
        <v>1</v>
      </c>
      <c r="J49" s="22">
        <v>179</v>
      </c>
      <c r="K49" s="7">
        <v>0</v>
      </c>
      <c r="L49" s="7">
        <v>0</v>
      </c>
      <c r="M49" s="7">
        <v>1</v>
      </c>
      <c r="N49" s="37">
        <f t="shared" si="0"/>
        <v>0.48517520215633425</v>
      </c>
    </row>
    <row r="50" spans="1:14" s="34" customFormat="1" x14ac:dyDescent="0.25">
      <c r="A50" s="21" t="s">
        <v>1115</v>
      </c>
      <c r="B50" s="7">
        <v>418</v>
      </c>
      <c r="C50" s="7">
        <v>17</v>
      </c>
      <c r="D50" s="7">
        <v>108</v>
      </c>
      <c r="E50" s="7">
        <v>1</v>
      </c>
      <c r="F50" s="7">
        <v>0</v>
      </c>
      <c r="G50" s="7">
        <v>0</v>
      </c>
      <c r="H50" s="7">
        <v>66</v>
      </c>
      <c r="I50" s="7">
        <v>2</v>
      </c>
      <c r="J50" s="22">
        <v>194</v>
      </c>
      <c r="K50" s="7">
        <v>0</v>
      </c>
      <c r="L50" s="7">
        <v>1</v>
      </c>
      <c r="M50" s="7">
        <v>1</v>
      </c>
      <c r="N50" s="37">
        <f t="shared" si="0"/>
        <v>0.46889952153110048</v>
      </c>
    </row>
    <row r="51" spans="1:14" s="34" customFormat="1" x14ac:dyDescent="0.25">
      <c r="A51" s="21" t="s">
        <v>1116</v>
      </c>
      <c r="B51" s="7">
        <v>450</v>
      </c>
      <c r="C51" s="7">
        <v>20</v>
      </c>
      <c r="D51" s="7">
        <v>86</v>
      </c>
      <c r="E51" s="7">
        <v>0</v>
      </c>
      <c r="F51" s="7">
        <v>6</v>
      </c>
      <c r="G51" s="7">
        <v>3</v>
      </c>
      <c r="H51" s="7">
        <v>66</v>
      </c>
      <c r="I51" s="7">
        <v>1</v>
      </c>
      <c r="J51" s="22">
        <v>182</v>
      </c>
      <c r="K51" s="7">
        <v>0</v>
      </c>
      <c r="L51" s="7">
        <v>0</v>
      </c>
      <c r="M51" s="7">
        <v>1</v>
      </c>
      <c r="N51" s="37">
        <f t="shared" si="0"/>
        <v>0.40666666666666668</v>
      </c>
    </row>
    <row r="52" spans="1:14" s="34" customFormat="1" x14ac:dyDescent="0.25">
      <c r="A52" s="21" t="s">
        <v>1117</v>
      </c>
      <c r="B52" s="7">
        <v>365</v>
      </c>
      <c r="C52" s="7">
        <v>12</v>
      </c>
      <c r="D52" s="7">
        <v>60</v>
      </c>
      <c r="E52" s="7">
        <v>1</v>
      </c>
      <c r="F52" s="7">
        <v>2</v>
      </c>
      <c r="G52" s="7">
        <v>1</v>
      </c>
      <c r="H52" s="7">
        <v>49</v>
      </c>
      <c r="I52" s="7">
        <v>3</v>
      </c>
      <c r="J52" s="22">
        <v>128</v>
      </c>
      <c r="K52" s="7">
        <v>0</v>
      </c>
      <c r="L52" s="7">
        <v>0</v>
      </c>
      <c r="M52" s="7">
        <v>0</v>
      </c>
      <c r="N52" s="37">
        <f t="shared" si="0"/>
        <v>0.35068493150684932</v>
      </c>
    </row>
    <row r="53" spans="1:14" s="34" customFormat="1" x14ac:dyDescent="0.25">
      <c r="A53" s="21" t="s">
        <v>1118</v>
      </c>
      <c r="B53" s="7">
        <v>377</v>
      </c>
      <c r="C53" s="7">
        <v>6</v>
      </c>
      <c r="D53" s="7">
        <v>48</v>
      </c>
      <c r="E53" s="7">
        <v>0</v>
      </c>
      <c r="F53" s="7">
        <v>1</v>
      </c>
      <c r="G53" s="7">
        <v>4</v>
      </c>
      <c r="H53" s="7">
        <v>47</v>
      </c>
      <c r="I53" s="7">
        <v>3</v>
      </c>
      <c r="J53" s="22">
        <v>109</v>
      </c>
      <c r="K53" s="7">
        <v>1</v>
      </c>
      <c r="L53" s="7">
        <v>0</v>
      </c>
      <c r="M53" s="7">
        <v>0</v>
      </c>
      <c r="N53" s="37">
        <f t="shared" si="0"/>
        <v>0.28912466843501328</v>
      </c>
    </row>
    <row r="54" spans="1:14" s="34" customFormat="1" x14ac:dyDescent="0.25">
      <c r="A54" s="21" t="s">
        <v>1119</v>
      </c>
      <c r="B54" s="7">
        <v>459</v>
      </c>
      <c r="C54" s="7">
        <v>18</v>
      </c>
      <c r="D54" s="7">
        <v>54</v>
      </c>
      <c r="E54" s="7">
        <v>0</v>
      </c>
      <c r="F54" s="7">
        <v>4</v>
      </c>
      <c r="G54" s="7">
        <v>3</v>
      </c>
      <c r="H54" s="7">
        <v>64</v>
      </c>
      <c r="I54" s="7">
        <v>2</v>
      </c>
      <c r="J54" s="22">
        <v>145</v>
      </c>
      <c r="K54" s="7">
        <v>1</v>
      </c>
      <c r="L54" s="7">
        <v>0</v>
      </c>
      <c r="M54" s="7">
        <v>0</v>
      </c>
      <c r="N54" s="37">
        <f t="shared" si="0"/>
        <v>0.31590413943355122</v>
      </c>
    </row>
    <row r="55" spans="1:14" s="34" customFormat="1" x14ac:dyDescent="0.25">
      <c r="A55" s="21" t="s">
        <v>1120</v>
      </c>
      <c r="B55" s="7">
        <v>421</v>
      </c>
      <c r="C55" s="7">
        <v>5</v>
      </c>
      <c r="D55" s="7">
        <v>58</v>
      </c>
      <c r="E55" s="7">
        <v>0</v>
      </c>
      <c r="F55" s="7">
        <v>1</v>
      </c>
      <c r="G55" s="7">
        <v>1</v>
      </c>
      <c r="H55" s="7">
        <v>24</v>
      </c>
      <c r="I55" s="7">
        <v>2</v>
      </c>
      <c r="J55" s="22">
        <v>91</v>
      </c>
      <c r="K55" s="7">
        <v>0</v>
      </c>
      <c r="L55" s="7">
        <v>1</v>
      </c>
      <c r="M55" s="7">
        <v>0</v>
      </c>
      <c r="N55" s="37">
        <f t="shared" si="0"/>
        <v>0.21852731591448932</v>
      </c>
    </row>
    <row r="56" spans="1:14" s="34" customFormat="1" x14ac:dyDescent="0.25">
      <c r="A56" s="21" t="s">
        <v>1121</v>
      </c>
      <c r="B56" s="7">
        <v>396</v>
      </c>
      <c r="C56" s="7">
        <v>15</v>
      </c>
      <c r="D56" s="7">
        <v>78</v>
      </c>
      <c r="E56" s="7">
        <v>1</v>
      </c>
      <c r="F56" s="7">
        <v>3</v>
      </c>
      <c r="G56" s="7">
        <v>0</v>
      </c>
      <c r="H56" s="7">
        <v>45</v>
      </c>
      <c r="I56" s="7">
        <v>1</v>
      </c>
      <c r="J56" s="22">
        <v>143</v>
      </c>
      <c r="K56" s="7">
        <v>0</v>
      </c>
      <c r="L56" s="7">
        <v>0</v>
      </c>
      <c r="M56" s="7">
        <v>0</v>
      </c>
      <c r="N56" s="37">
        <f t="shared" si="0"/>
        <v>0.3611111111111111</v>
      </c>
    </row>
    <row r="57" spans="1:14" s="34" customFormat="1" x14ac:dyDescent="0.25">
      <c r="A57" s="21" t="s">
        <v>1122</v>
      </c>
      <c r="B57" s="7">
        <v>459</v>
      </c>
      <c r="C57" s="7">
        <v>12</v>
      </c>
      <c r="D57" s="7">
        <v>97</v>
      </c>
      <c r="E57" s="7">
        <v>0</v>
      </c>
      <c r="F57" s="7">
        <v>3</v>
      </c>
      <c r="G57" s="7">
        <v>0</v>
      </c>
      <c r="H57" s="7">
        <v>35</v>
      </c>
      <c r="I57" s="7">
        <v>1</v>
      </c>
      <c r="J57" s="22">
        <v>148</v>
      </c>
      <c r="K57" s="7">
        <v>1</v>
      </c>
      <c r="L57" s="7">
        <v>0</v>
      </c>
      <c r="M57" s="7">
        <v>1</v>
      </c>
      <c r="N57" s="37">
        <f t="shared" si="0"/>
        <v>0.32461873638344224</v>
      </c>
    </row>
    <row r="58" spans="1:14" s="34" customFormat="1" x14ac:dyDescent="0.25">
      <c r="A58" s="21" t="s">
        <v>1123</v>
      </c>
      <c r="B58" s="7">
        <v>424</v>
      </c>
      <c r="C58" s="7">
        <v>7</v>
      </c>
      <c r="D58" s="7">
        <v>88</v>
      </c>
      <c r="E58" s="7">
        <v>0</v>
      </c>
      <c r="F58" s="7">
        <v>1</v>
      </c>
      <c r="G58" s="7">
        <v>0</v>
      </c>
      <c r="H58" s="7">
        <v>64</v>
      </c>
      <c r="I58" s="7">
        <v>0</v>
      </c>
      <c r="J58" s="22">
        <v>160</v>
      </c>
      <c r="K58" s="7">
        <v>0</v>
      </c>
      <c r="L58" s="7">
        <v>0</v>
      </c>
      <c r="M58" s="7">
        <v>0</v>
      </c>
      <c r="N58" s="37">
        <f t="shared" si="0"/>
        <v>0.37735849056603776</v>
      </c>
    </row>
    <row r="59" spans="1:14" s="34" customFormat="1" x14ac:dyDescent="0.25">
      <c r="A59" s="21" t="s">
        <v>1124</v>
      </c>
      <c r="B59" s="7">
        <v>429</v>
      </c>
      <c r="C59" s="7">
        <v>18</v>
      </c>
      <c r="D59" s="7">
        <v>56</v>
      </c>
      <c r="E59" s="7">
        <v>2</v>
      </c>
      <c r="F59" s="7">
        <v>3</v>
      </c>
      <c r="G59" s="7">
        <v>1</v>
      </c>
      <c r="H59" s="7">
        <v>72</v>
      </c>
      <c r="I59" s="7">
        <v>2</v>
      </c>
      <c r="J59" s="22">
        <v>154</v>
      </c>
      <c r="K59" s="7">
        <v>0</v>
      </c>
      <c r="L59" s="7">
        <v>0</v>
      </c>
      <c r="M59" s="7">
        <v>0</v>
      </c>
      <c r="N59" s="37">
        <f t="shared" si="0"/>
        <v>0.35897435897435898</v>
      </c>
    </row>
    <row r="60" spans="1:14" s="34" customFormat="1" x14ac:dyDescent="0.25">
      <c r="A60" s="21" t="s">
        <v>1125</v>
      </c>
      <c r="B60" s="7">
        <v>509</v>
      </c>
      <c r="C60" s="7">
        <v>22</v>
      </c>
      <c r="D60" s="7">
        <v>91</v>
      </c>
      <c r="E60" s="7">
        <v>2</v>
      </c>
      <c r="F60" s="7">
        <v>6</v>
      </c>
      <c r="G60" s="7">
        <v>2</v>
      </c>
      <c r="H60" s="7">
        <v>95</v>
      </c>
      <c r="I60" s="7">
        <v>4</v>
      </c>
      <c r="J60" s="22">
        <v>222</v>
      </c>
      <c r="K60" s="7">
        <v>0</v>
      </c>
      <c r="L60" s="7">
        <v>0</v>
      </c>
      <c r="M60" s="7">
        <v>1</v>
      </c>
      <c r="N60" s="37">
        <f t="shared" si="0"/>
        <v>0.43811394891944988</v>
      </c>
    </row>
    <row r="61" spans="1:14" s="34" customFormat="1" x14ac:dyDescent="0.25">
      <c r="A61" s="21" t="s">
        <v>1126</v>
      </c>
      <c r="B61" s="7">
        <v>452</v>
      </c>
      <c r="C61" s="7">
        <v>25</v>
      </c>
      <c r="D61" s="7">
        <v>100</v>
      </c>
      <c r="E61" s="7">
        <v>1</v>
      </c>
      <c r="F61" s="7">
        <v>2</v>
      </c>
      <c r="G61" s="7">
        <v>1</v>
      </c>
      <c r="H61" s="7">
        <v>79</v>
      </c>
      <c r="I61" s="7">
        <v>1</v>
      </c>
      <c r="J61" s="22">
        <v>209</v>
      </c>
      <c r="K61" s="7">
        <v>1</v>
      </c>
      <c r="L61" s="7">
        <v>0</v>
      </c>
      <c r="M61" s="7">
        <v>0</v>
      </c>
      <c r="N61" s="37">
        <f t="shared" si="0"/>
        <v>0.46238938053097345</v>
      </c>
    </row>
    <row r="62" spans="1:14" s="34" customFormat="1" x14ac:dyDescent="0.25">
      <c r="A62" s="21" t="s">
        <v>1127</v>
      </c>
      <c r="B62" s="7">
        <v>374</v>
      </c>
      <c r="C62" s="7">
        <v>19</v>
      </c>
      <c r="D62" s="7">
        <v>83</v>
      </c>
      <c r="E62" s="7">
        <v>1</v>
      </c>
      <c r="F62" s="7">
        <v>0</v>
      </c>
      <c r="G62" s="7">
        <v>1</v>
      </c>
      <c r="H62" s="7">
        <v>70</v>
      </c>
      <c r="I62" s="7">
        <v>4</v>
      </c>
      <c r="J62" s="22">
        <v>178</v>
      </c>
      <c r="K62" s="7">
        <v>0</v>
      </c>
      <c r="L62" s="7">
        <v>0</v>
      </c>
      <c r="M62" s="7">
        <v>0</v>
      </c>
      <c r="N62" s="37">
        <f t="shared" si="0"/>
        <v>0.47593582887700536</v>
      </c>
    </row>
    <row r="63" spans="1:14" s="34" customFormat="1" x14ac:dyDescent="0.25">
      <c r="A63" s="21" t="s">
        <v>1128</v>
      </c>
      <c r="B63" s="7">
        <v>434</v>
      </c>
      <c r="C63" s="7">
        <v>14</v>
      </c>
      <c r="D63" s="7">
        <v>116</v>
      </c>
      <c r="E63" s="7">
        <v>0</v>
      </c>
      <c r="F63" s="7">
        <v>3</v>
      </c>
      <c r="G63" s="7">
        <v>0</v>
      </c>
      <c r="H63" s="7">
        <v>39</v>
      </c>
      <c r="I63" s="7">
        <v>2</v>
      </c>
      <c r="J63" s="22">
        <v>174</v>
      </c>
      <c r="K63" s="7">
        <v>0</v>
      </c>
      <c r="L63" s="7">
        <v>0</v>
      </c>
      <c r="M63" s="7">
        <v>0</v>
      </c>
      <c r="N63" s="37">
        <f t="shared" si="0"/>
        <v>0.4009216589861751</v>
      </c>
    </row>
    <row r="64" spans="1:14" s="34" customFormat="1" x14ac:dyDescent="0.25">
      <c r="A64" s="21" t="s">
        <v>1129</v>
      </c>
      <c r="B64" s="7">
        <v>396</v>
      </c>
      <c r="C64" s="7">
        <v>12</v>
      </c>
      <c r="D64" s="7">
        <v>81</v>
      </c>
      <c r="E64" s="7">
        <v>0</v>
      </c>
      <c r="F64" s="7">
        <v>1</v>
      </c>
      <c r="G64" s="7">
        <v>0</v>
      </c>
      <c r="H64" s="7">
        <v>63</v>
      </c>
      <c r="I64" s="7">
        <v>0</v>
      </c>
      <c r="J64" s="22">
        <v>157</v>
      </c>
      <c r="K64" s="7">
        <v>0</v>
      </c>
      <c r="L64" s="7">
        <v>0</v>
      </c>
      <c r="M64" s="7">
        <v>0</v>
      </c>
      <c r="N64" s="37">
        <f t="shared" si="0"/>
        <v>0.39646464646464646</v>
      </c>
    </row>
    <row r="65" spans="1:14" s="34" customFormat="1" x14ac:dyDescent="0.25">
      <c r="A65" s="21" t="s">
        <v>1130</v>
      </c>
      <c r="B65" s="7">
        <v>422</v>
      </c>
      <c r="C65" s="7">
        <v>16</v>
      </c>
      <c r="D65" s="7">
        <v>86</v>
      </c>
      <c r="E65" s="7">
        <v>1</v>
      </c>
      <c r="F65" s="7">
        <v>2</v>
      </c>
      <c r="G65" s="7">
        <v>2</v>
      </c>
      <c r="H65" s="7">
        <v>44</v>
      </c>
      <c r="I65" s="7">
        <v>3</v>
      </c>
      <c r="J65" s="22">
        <v>154</v>
      </c>
      <c r="K65" s="7">
        <v>0</v>
      </c>
      <c r="L65" s="7">
        <v>0</v>
      </c>
      <c r="M65" s="7">
        <v>1</v>
      </c>
      <c r="N65" s="37">
        <f t="shared" si="0"/>
        <v>0.36729857819905215</v>
      </c>
    </row>
    <row r="66" spans="1:14" s="34" customFormat="1" x14ac:dyDescent="0.25">
      <c r="A66" s="21" t="s">
        <v>1131</v>
      </c>
      <c r="B66" s="7">
        <v>384</v>
      </c>
      <c r="C66" s="7">
        <v>16</v>
      </c>
      <c r="D66" s="7">
        <v>65</v>
      </c>
      <c r="E66" s="7">
        <v>0</v>
      </c>
      <c r="F66" s="7">
        <v>5</v>
      </c>
      <c r="G66" s="7">
        <v>0</v>
      </c>
      <c r="H66" s="7">
        <v>67</v>
      </c>
      <c r="I66" s="7">
        <v>3</v>
      </c>
      <c r="J66" s="22">
        <v>156</v>
      </c>
      <c r="K66" s="7">
        <v>0</v>
      </c>
      <c r="L66" s="7">
        <v>0</v>
      </c>
      <c r="M66" s="7">
        <v>0</v>
      </c>
      <c r="N66" s="37">
        <f t="shared" ref="N66:N89" si="1">(M66+L66+J66)/B66</f>
        <v>0.40625</v>
      </c>
    </row>
    <row r="67" spans="1:14" s="34" customFormat="1" x14ac:dyDescent="0.25">
      <c r="A67" s="21" t="s">
        <v>1132</v>
      </c>
      <c r="B67" s="7">
        <v>352</v>
      </c>
      <c r="C67" s="7">
        <v>13</v>
      </c>
      <c r="D67" s="7">
        <v>76</v>
      </c>
      <c r="E67" s="7">
        <v>0</v>
      </c>
      <c r="F67" s="7">
        <v>1</v>
      </c>
      <c r="G67" s="7">
        <v>1</v>
      </c>
      <c r="H67" s="7">
        <v>40</v>
      </c>
      <c r="I67" s="7">
        <v>2</v>
      </c>
      <c r="J67" s="22">
        <v>133</v>
      </c>
      <c r="K67" s="7">
        <v>0</v>
      </c>
      <c r="L67" s="7">
        <v>0</v>
      </c>
      <c r="M67" s="7">
        <v>0</v>
      </c>
      <c r="N67" s="37">
        <f t="shared" si="1"/>
        <v>0.37784090909090912</v>
      </c>
    </row>
    <row r="68" spans="1:14" s="34" customFormat="1" x14ac:dyDescent="0.25">
      <c r="A68" s="21" t="s">
        <v>1133</v>
      </c>
      <c r="B68" s="7">
        <v>518</v>
      </c>
      <c r="C68" s="7">
        <v>20</v>
      </c>
      <c r="D68" s="7">
        <v>118</v>
      </c>
      <c r="E68" s="7">
        <v>1</v>
      </c>
      <c r="F68" s="7">
        <v>3</v>
      </c>
      <c r="G68" s="7">
        <v>0</v>
      </c>
      <c r="H68" s="7">
        <v>48</v>
      </c>
      <c r="I68" s="7">
        <v>0</v>
      </c>
      <c r="J68" s="22">
        <v>190</v>
      </c>
      <c r="K68" s="7">
        <v>1</v>
      </c>
      <c r="L68" s="7">
        <v>0</v>
      </c>
      <c r="M68" s="7">
        <v>1</v>
      </c>
      <c r="N68" s="37">
        <f t="shared" si="1"/>
        <v>0.36872586872586871</v>
      </c>
    </row>
    <row r="69" spans="1:14" s="34" customFormat="1" x14ac:dyDescent="0.25">
      <c r="A69" s="21" t="s">
        <v>1134</v>
      </c>
      <c r="B69" s="7">
        <v>438</v>
      </c>
      <c r="C69" s="7">
        <v>11</v>
      </c>
      <c r="D69" s="7">
        <v>86</v>
      </c>
      <c r="E69" s="7">
        <v>0</v>
      </c>
      <c r="F69" s="7">
        <v>2</v>
      </c>
      <c r="G69" s="7">
        <v>0</v>
      </c>
      <c r="H69" s="7">
        <v>67</v>
      </c>
      <c r="I69" s="7">
        <v>1</v>
      </c>
      <c r="J69" s="22">
        <v>167</v>
      </c>
      <c r="K69" s="7">
        <v>0</v>
      </c>
      <c r="L69" s="7">
        <v>0</v>
      </c>
      <c r="M69" s="7">
        <v>0</v>
      </c>
      <c r="N69" s="37">
        <f t="shared" si="1"/>
        <v>0.38127853881278539</v>
      </c>
    </row>
    <row r="70" spans="1:14" s="34" customFormat="1" x14ac:dyDescent="0.25">
      <c r="A70" s="21" t="s">
        <v>1135</v>
      </c>
      <c r="B70" s="7">
        <v>248</v>
      </c>
      <c r="C70" s="7">
        <v>3</v>
      </c>
      <c r="D70" s="7">
        <v>27</v>
      </c>
      <c r="E70" s="7">
        <v>0</v>
      </c>
      <c r="F70" s="7">
        <v>0</v>
      </c>
      <c r="G70" s="7">
        <v>0</v>
      </c>
      <c r="H70" s="7">
        <v>35</v>
      </c>
      <c r="I70" s="7">
        <v>0</v>
      </c>
      <c r="J70" s="22">
        <v>65</v>
      </c>
      <c r="K70" s="7">
        <v>0</v>
      </c>
      <c r="L70" s="7">
        <v>0</v>
      </c>
      <c r="M70" s="7">
        <v>0</v>
      </c>
      <c r="N70" s="37">
        <f t="shared" si="1"/>
        <v>0.26209677419354838</v>
      </c>
    </row>
    <row r="71" spans="1:14" s="34" customFormat="1" x14ac:dyDescent="0.25">
      <c r="A71" s="21" t="s">
        <v>1136</v>
      </c>
      <c r="B71" s="7">
        <v>626</v>
      </c>
      <c r="C71" s="7">
        <v>12</v>
      </c>
      <c r="D71" s="7">
        <v>117</v>
      </c>
      <c r="E71" s="7">
        <v>4</v>
      </c>
      <c r="F71" s="7">
        <v>5</v>
      </c>
      <c r="G71" s="7">
        <v>4</v>
      </c>
      <c r="H71" s="7">
        <v>57</v>
      </c>
      <c r="I71" s="7">
        <v>1</v>
      </c>
      <c r="J71" s="22">
        <v>200</v>
      </c>
      <c r="K71" s="7">
        <v>0</v>
      </c>
      <c r="L71" s="7">
        <v>1</v>
      </c>
      <c r="M71" s="7">
        <v>0</v>
      </c>
      <c r="N71" s="37">
        <f t="shared" si="1"/>
        <v>0.32108626198083068</v>
      </c>
    </row>
    <row r="72" spans="1:14" s="34" customFormat="1" x14ac:dyDescent="0.25">
      <c r="A72" s="21" t="s">
        <v>1137</v>
      </c>
      <c r="B72" s="7">
        <v>472</v>
      </c>
      <c r="C72" s="7">
        <v>5</v>
      </c>
      <c r="D72" s="7">
        <v>151</v>
      </c>
      <c r="E72" s="7">
        <v>1</v>
      </c>
      <c r="F72" s="7">
        <v>3</v>
      </c>
      <c r="G72" s="7">
        <v>0</v>
      </c>
      <c r="H72" s="7">
        <v>61</v>
      </c>
      <c r="I72" s="7">
        <v>1</v>
      </c>
      <c r="J72" s="22">
        <v>222</v>
      </c>
      <c r="K72" s="7">
        <v>0</v>
      </c>
      <c r="L72" s="7">
        <v>0</v>
      </c>
      <c r="M72" s="7">
        <v>0</v>
      </c>
      <c r="N72" s="37">
        <f t="shared" si="1"/>
        <v>0.47033898305084748</v>
      </c>
    </row>
    <row r="73" spans="1:14" s="34" customFormat="1" x14ac:dyDescent="0.25">
      <c r="A73" s="21" t="s">
        <v>1138</v>
      </c>
      <c r="B73" s="7">
        <v>544</v>
      </c>
      <c r="C73" s="7">
        <v>16</v>
      </c>
      <c r="D73" s="7">
        <v>128</v>
      </c>
      <c r="E73" s="7">
        <v>0</v>
      </c>
      <c r="F73" s="7">
        <v>2</v>
      </c>
      <c r="G73" s="7">
        <v>0</v>
      </c>
      <c r="H73" s="7">
        <v>77</v>
      </c>
      <c r="I73" s="7">
        <v>1</v>
      </c>
      <c r="J73" s="22">
        <v>224</v>
      </c>
      <c r="K73" s="7">
        <v>0</v>
      </c>
      <c r="L73" s="7">
        <v>0</v>
      </c>
      <c r="M73" s="7">
        <v>0</v>
      </c>
      <c r="N73" s="37">
        <f t="shared" si="1"/>
        <v>0.41176470588235292</v>
      </c>
    </row>
    <row r="74" spans="1:14" s="34" customFormat="1" x14ac:dyDescent="0.25">
      <c r="A74" s="21" t="s">
        <v>1139</v>
      </c>
      <c r="B74" s="7">
        <v>487</v>
      </c>
      <c r="C74" s="7">
        <v>29</v>
      </c>
      <c r="D74" s="7">
        <v>121</v>
      </c>
      <c r="E74" s="7">
        <v>0</v>
      </c>
      <c r="F74" s="7">
        <v>3</v>
      </c>
      <c r="G74" s="7">
        <v>0</v>
      </c>
      <c r="H74" s="7">
        <v>86</v>
      </c>
      <c r="I74" s="7">
        <v>1</v>
      </c>
      <c r="J74" s="22">
        <v>240</v>
      </c>
      <c r="K74" s="7">
        <v>0</v>
      </c>
      <c r="L74" s="7">
        <v>0</v>
      </c>
      <c r="M74" s="7">
        <v>0</v>
      </c>
      <c r="N74" s="37">
        <f t="shared" si="1"/>
        <v>0.49281314168377821</v>
      </c>
    </row>
    <row r="75" spans="1:14" s="34" customFormat="1" x14ac:dyDescent="0.25">
      <c r="A75" s="21" t="s">
        <v>1140</v>
      </c>
      <c r="B75" s="7">
        <v>340</v>
      </c>
      <c r="C75" s="7">
        <v>19</v>
      </c>
      <c r="D75" s="7">
        <v>121</v>
      </c>
      <c r="E75" s="7">
        <v>0</v>
      </c>
      <c r="F75" s="7">
        <v>2</v>
      </c>
      <c r="G75" s="7">
        <v>0</v>
      </c>
      <c r="H75" s="7">
        <v>41</v>
      </c>
      <c r="I75" s="7">
        <v>2</v>
      </c>
      <c r="J75" s="22">
        <v>185</v>
      </c>
      <c r="K75" s="7">
        <v>1</v>
      </c>
      <c r="L75" s="7">
        <v>0</v>
      </c>
      <c r="M75" s="7">
        <v>0</v>
      </c>
      <c r="N75" s="37">
        <f t="shared" si="1"/>
        <v>0.54411764705882348</v>
      </c>
    </row>
    <row r="76" spans="1:14" s="34" customFormat="1" x14ac:dyDescent="0.25">
      <c r="A76" s="21" t="s">
        <v>1141</v>
      </c>
      <c r="B76" s="7">
        <v>501</v>
      </c>
      <c r="C76" s="7">
        <v>11</v>
      </c>
      <c r="D76" s="7">
        <v>53</v>
      </c>
      <c r="E76" s="7">
        <v>0</v>
      </c>
      <c r="F76" s="7">
        <v>2</v>
      </c>
      <c r="G76" s="7">
        <v>2</v>
      </c>
      <c r="H76" s="7">
        <v>37</v>
      </c>
      <c r="I76" s="7">
        <v>1</v>
      </c>
      <c r="J76" s="22">
        <v>106</v>
      </c>
      <c r="K76" s="7">
        <v>0</v>
      </c>
      <c r="L76" s="7">
        <v>0</v>
      </c>
      <c r="M76" s="7">
        <v>0</v>
      </c>
      <c r="N76" s="37">
        <f t="shared" si="1"/>
        <v>0.21157684630738524</v>
      </c>
    </row>
    <row r="77" spans="1:14" s="34" customFormat="1" x14ac:dyDescent="0.25">
      <c r="A77" s="21" t="s">
        <v>1142</v>
      </c>
      <c r="B77" s="7">
        <v>392</v>
      </c>
      <c r="C77" s="7">
        <v>8</v>
      </c>
      <c r="D77" s="7">
        <v>12</v>
      </c>
      <c r="E77" s="7">
        <v>0</v>
      </c>
      <c r="F77" s="7">
        <v>0</v>
      </c>
      <c r="G77" s="7">
        <v>4</v>
      </c>
      <c r="H77" s="7">
        <v>32</v>
      </c>
      <c r="I77" s="7">
        <v>2</v>
      </c>
      <c r="J77" s="22">
        <v>58</v>
      </c>
      <c r="K77" s="7">
        <v>0</v>
      </c>
      <c r="L77" s="7">
        <v>0</v>
      </c>
      <c r="M77" s="7">
        <v>0</v>
      </c>
      <c r="N77" s="37">
        <f t="shared" si="1"/>
        <v>0.14795918367346939</v>
      </c>
    </row>
    <row r="78" spans="1:14" s="34" customFormat="1" x14ac:dyDescent="0.25">
      <c r="A78" s="21" t="s">
        <v>1143</v>
      </c>
      <c r="B78" s="7">
        <v>420</v>
      </c>
      <c r="C78" s="7">
        <v>22</v>
      </c>
      <c r="D78" s="7">
        <v>125</v>
      </c>
      <c r="E78" s="7">
        <v>1</v>
      </c>
      <c r="F78" s="7">
        <v>4</v>
      </c>
      <c r="G78" s="7">
        <v>1</v>
      </c>
      <c r="H78" s="7">
        <v>47</v>
      </c>
      <c r="I78" s="7">
        <v>1</v>
      </c>
      <c r="J78" s="22">
        <v>201</v>
      </c>
      <c r="K78" s="7">
        <v>0</v>
      </c>
      <c r="L78" s="7">
        <v>0</v>
      </c>
      <c r="M78" s="7">
        <v>0</v>
      </c>
      <c r="N78" s="37">
        <f t="shared" si="1"/>
        <v>0.47857142857142859</v>
      </c>
    </row>
    <row r="79" spans="1:14" s="34" customFormat="1" x14ac:dyDescent="0.25">
      <c r="A79" s="21" t="s">
        <v>1144</v>
      </c>
      <c r="B79" s="7">
        <v>344</v>
      </c>
      <c r="C79" s="7">
        <v>21</v>
      </c>
      <c r="D79" s="7">
        <v>117</v>
      </c>
      <c r="E79" s="7">
        <v>2</v>
      </c>
      <c r="F79" s="7">
        <v>2</v>
      </c>
      <c r="G79" s="7">
        <v>0</v>
      </c>
      <c r="H79" s="7">
        <v>41</v>
      </c>
      <c r="I79" s="7">
        <v>2</v>
      </c>
      <c r="J79" s="22">
        <v>185</v>
      </c>
      <c r="K79" s="7">
        <v>1</v>
      </c>
      <c r="L79" s="7">
        <v>0</v>
      </c>
      <c r="M79" s="7">
        <v>0</v>
      </c>
      <c r="N79" s="37">
        <f t="shared" si="1"/>
        <v>0.53779069767441856</v>
      </c>
    </row>
    <row r="80" spans="1:14" s="34" customFormat="1" x14ac:dyDescent="0.25">
      <c r="A80" s="21" t="s">
        <v>1145</v>
      </c>
      <c r="B80" s="7">
        <v>402</v>
      </c>
      <c r="C80" s="7">
        <v>23</v>
      </c>
      <c r="D80" s="7">
        <v>131</v>
      </c>
      <c r="E80" s="7">
        <v>1</v>
      </c>
      <c r="F80" s="7">
        <v>2</v>
      </c>
      <c r="G80" s="7">
        <v>0</v>
      </c>
      <c r="H80" s="7">
        <v>53</v>
      </c>
      <c r="I80" s="7">
        <v>1</v>
      </c>
      <c r="J80" s="22">
        <v>211</v>
      </c>
      <c r="K80" s="7">
        <v>0</v>
      </c>
      <c r="L80" s="7">
        <v>0</v>
      </c>
      <c r="M80" s="7">
        <v>1</v>
      </c>
      <c r="N80" s="37">
        <f t="shared" si="1"/>
        <v>0.52736318407960203</v>
      </c>
    </row>
    <row r="81" spans="1:14" s="34" customFormat="1" x14ac:dyDescent="0.25">
      <c r="A81" s="21" t="s">
        <v>1146</v>
      </c>
      <c r="B81" s="7">
        <v>447</v>
      </c>
      <c r="C81" s="7">
        <v>33</v>
      </c>
      <c r="D81" s="7">
        <v>111</v>
      </c>
      <c r="E81" s="7">
        <v>1</v>
      </c>
      <c r="F81" s="7">
        <v>4</v>
      </c>
      <c r="G81" s="7">
        <v>1</v>
      </c>
      <c r="H81" s="7">
        <v>86</v>
      </c>
      <c r="I81" s="7">
        <v>4</v>
      </c>
      <c r="J81" s="22">
        <v>240</v>
      </c>
      <c r="K81" s="7">
        <v>0</v>
      </c>
      <c r="L81" s="7">
        <v>0</v>
      </c>
      <c r="M81" s="7">
        <v>0</v>
      </c>
      <c r="N81" s="37">
        <f t="shared" si="1"/>
        <v>0.53691275167785235</v>
      </c>
    </row>
    <row r="82" spans="1:14" s="34" customFormat="1" x14ac:dyDescent="0.25">
      <c r="A82" s="21" t="s">
        <v>1147</v>
      </c>
      <c r="B82" s="7">
        <v>422</v>
      </c>
      <c r="C82" s="7">
        <v>34</v>
      </c>
      <c r="D82" s="7">
        <v>124</v>
      </c>
      <c r="E82" s="7">
        <v>0</v>
      </c>
      <c r="F82" s="7">
        <v>3</v>
      </c>
      <c r="G82" s="7">
        <v>4</v>
      </c>
      <c r="H82" s="7">
        <v>82</v>
      </c>
      <c r="I82" s="7">
        <v>1</v>
      </c>
      <c r="J82" s="22">
        <v>248</v>
      </c>
      <c r="K82" s="7">
        <v>0</v>
      </c>
      <c r="L82" s="7">
        <v>0</v>
      </c>
      <c r="M82" s="7">
        <v>0</v>
      </c>
      <c r="N82" s="37">
        <f t="shared" si="1"/>
        <v>0.58767772511848337</v>
      </c>
    </row>
    <row r="83" spans="1:14" s="34" customFormat="1" x14ac:dyDescent="0.25">
      <c r="A83" s="21" t="s">
        <v>1148</v>
      </c>
      <c r="B83" s="7">
        <v>326</v>
      </c>
      <c r="C83" s="7">
        <v>31</v>
      </c>
      <c r="D83" s="7">
        <v>72</v>
      </c>
      <c r="E83" s="7">
        <v>0</v>
      </c>
      <c r="F83" s="7">
        <v>4</v>
      </c>
      <c r="G83" s="7">
        <v>1</v>
      </c>
      <c r="H83" s="7">
        <v>68</v>
      </c>
      <c r="I83" s="7">
        <v>5</v>
      </c>
      <c r="J83" s="22">
        <v>181</v>
      </c>
      <c r="K83" s="7">
        <v>0</v>
      </c>
      <c r="L83" s="7">
        <v>0</v>
      </c>
      <c r="M83" s="7">
        <v>1</v>
      </c>
      <c r="N83" s="37">
        <f t="shared" si="1"/>
        <v>0.55828220858895705</v>
      </c>
    </row>
    <row r="84" spans="1:14" s="34" customFormat="1" x14ac:dyDescent="0.25">
      <c r="A84" s="21" t="s">
        <v>1149</v>
      </c>
      <c r="B84" s="7">
        <v>360</v>
      </c>
      <c r="C84" s="7">
        <v>32</v>
      </c>
      <c r="D84" s="7">
        <v>95</v>
      </c>
      <c r="E84" s="7">
        <v>0</v>
      </c>
      <c r="F84" s="7">
        <v>2</v>
      </c>
      <c r="G84" s="7">
        <v>0</v>
      </c>
      <c r="H84" s="7">
        <v>61</v>
      </c>
      <c r="I84" s="7">
        <v>3</v>
      </c>
      <c r="J84" s="22">
        <v>193</v>
      </c>
      <c r="K84" s="7">
        <v>0</v>
      </c>
      <c r="L84" s="7">
        <v>0</v>
      </c>
      <c r="M84" s="7">
        <v>0</v>
      </c>
      <c r="N84" s="37">
        <f t="shared" si="1"/>
        <v>0.53611111111111109</v>
      </c>
    </row>
    <row r="85" spans="1:14" s="34" customFormat="1" x14ac:dyDescent="0.25">
      <c r="A85" s="21" t="s">
        <v>1150</v>
      </c>
      <c r="B85" s="7">
        <v>336</v>
      </c>
      <c r="C85" s="7">
        <v>15</v>
      </c>
      <c r="D85" s="7">
        <v>86</v>
      </c>
      <c r="E85" s="7">
        <v>0</v>
      </c>
      <c r="F85" s="7">
        <v>3</v>
      </c>
      <c r="G85" s="7">
        <v>2</v>
      </c>
      <c r="H85" s="7">
        <v>58</v>
      </c>
      <c r="I85" s="7">
        <v>10</v>
      </c>
      <c r="J85" s="22">
        <v>174</v>
      </c>
      <c r="K85" s="7">
        <v>1</v>
      </c>
      <c r="L85" s="7">
        <v>0</v>
      </c>
      <c r="M85" s="7">
        <v>0</v>
      </c>
      <c r="N85" s="37">
        <f t="shared" si="1"/>
        <v>0.5178571428571429</v>
      </c>
    </row>
    <row r="86" spans="1:14" s="34" customFormat="1" x14ac:dyDescent="0.25">
      <c r="A86" s="21" t="s">
        <v>1151</v>
      </c>
      <c r="B86" s="7">
        <v>404</v>
      </c>
      <c r="C86" s="7">
        <v>35</v>
      </c>
      <c r="D86" s="7">
        <v>97</v>
      </c>
      <c r="E86" s="7">
        <v>0</v>
      </c>
      <c r="F86" s="7">
        <v>4</v>
      </c>
      <c r="G86" s="7">
        <v>0</v>
      </c>
      <c r="H86" s="7">
        <v>73</v>
      </c>
      <c r="I86" s="7">
        <v>2</v>
      </c>
      <c r="J86" s="22">
        <v>211</v>
      </c>
      <c r="K86" s="7">
        <v>0</v>
      </c>
      <c r="L86" s="7">
        <v>0</v>
      </c>
      <c r="M86" s="7">
        <v>1</v>
      </c>
      <c r="N86" s="37">
        <f t="shared" si="1"/>
        <v>0.52475247524752477</v>
      </c>
    </row>
    <row r="87" spans="1:14" s="34" customFormat="1" x14ac:dyDescent="0.25">
      <c r="A87" s="21" t="s">
        <v>1152</v>
      </c>
      <c r="B87" s="7">
        <v>432</v>
      </c>
      <c r="C87" s="7">
        <v>32</v>
      </c>
      <c r="D87" s="7">
        <v>106</v>
      </c>
      <c r="E87" s="7">
        <v>0</v>
      </c>
      <c r="F87" s="7">
        <v>6</v>
      </c>
      <c r="G87" s="7">
        <v>1</v>
      </c>
      <c r="H87" s="7">
        <v>76</v>
      </c>
      <c r="I87" s="7">
        <v>8</v>
      </c>
      <c r="J87" s="22">
        <v>229</v>
      </c>
      <c r="K87" s="7">
        <v>0</v>
      </c>
      <c r="L87" s="7">
        <v>0</v>
      </c>
      <c r="M87" s="7">
        <v>0</v>
      </c>
      <c r="N87" s="37">
        <f t="shared" si="1"/>
        <v>0.53009259259259256</v>
      </c>
    </row>
    <row r="88" spans="1:14" s="34" customFormat="1" x14ac:dyDescent="0.25">
      <c r="A88" s="21" t="s">
        <v>1153</v>
      </c>
      <c r="B88" s="7">
        <v>366</v>
      </c>
      <c r="C88" s="7">
        <v>24</v>
      </c>
      <c r="D88" s="7">
        <v>112</v>
      </c>
      <c r="E88" s="7">
        <v>0</v>
      </c>
      <c r="F88" s="7">
        <v>2</v>
      </c>
      <c r="G88" s="7">
        <v>3</v>
      </c>
      <c r="H88" s="7">
        <v>63</v>
      </c>
      <c r="I88" s="7">
        <v>1</v>
      </c>
      <c r="J88" s="22">
        <v>205</v>
      </c>
      <c r="K88" s="7">
        <v>0</v>
      </c>
      <c r="L88" s="7">
        <v>0</v>
      </c>
      <c r="M88" s="7">
        <v>0</v>
      </c>
      <c r="N88" s="37">
        <f t="shared" si="1"/>
        <v>0.56010928961748629</v>
      </c>
    </row>
    <row r="89" spans="1:14" s="34" customFormat="1" x14ac:dyDescent="0.25">
      <c r="A89" s="21" t="s">
        <v>1154</v>
      </c>
      <c r="B89" s="7">
        <v>404</v>
      </c>
      <c r="C89" s="7">
        <v>21</v>
      </c>
      <c r="D89" s="7">
        <v>61</v>
      </c>
      <c r="E89" s="7">
        <v>0</v>
      </c>
      <c r="F89" s="7">
        <v>2</v>
      </c>
      <c r="G89" s="7">
        <v>0</v>
      </c>
      <c r="H89" s="7">
        <v>51</v>
      </c>
      <c r="I89" s="7">
        <v>3</v>
      </c>
      <c r="J89" s="22">
        <v>138</v>
      </c>
      <c r="K89" s="7">
        <v>2</v>
      </c>
      <c r="L89" s="7">
        <v>0</v>
      </c>
      <c r="M89" s="7">
        <v>0</v>
      </c>
      <c r="N89" s="37">
        <f t="shared" si="1"/>
        <v>0.34158415841584161</v>
      </c>
    </row>
    <row r="90" spans="1:14" s="34" customFormat="1" x14ac:dyDescent="0.25">
      <c r="A90" s="21" t="s">
        <v>1155</v>
      </c>
      <c r="B90" s="7">
        <v>0</v>
      </c>
      <c r="C90" s="7">
        <v>34</v>
      </c>
      <c r="D90" s="7">
        <v>372</v>
      </c>
      <c r="E90" s="7">
        <v>1</v>
      </c>
      <c r="F90" s="7">
        <v>5</v>
      </c>
      <c r="G90" s="7">
        <v>0</v>
      </c>
      <c r="H90" s="7">
        <v>158</v>
      </c>
      <c r="I90" s="7">
        <v>12</v>
      </c>
      <c r="J90" s="22">
        <v>582</v>
      </c>
      <c r="K90" s="7">
        <v>3</v>
      </c>
      <c r="L90" s="7">
        <v>0</v>
      </c>
      <c r="M90" s="7">
        <v>35</v>
      </c>
      <c r="N90" s="37"/>
    </row>
    <row r="91" spans="1:14" s="34" customFormat="1" x14ac:dyDescent="0.25">
      <c r="A91" s="21" t="s">
        <v>1156</v>
      </c>
      <c r="B91" s="7">
        <v>0</v>
      </c>
      <c r="C91" s="7">
        <v>7</v>
      </c>
      <c r="D91" s="7">
        <v>25</v>
      </c>
      <c r="E91" s="7">
        <v>0</v>
      </c>
      <c r="F91" s="7">
        <v>5</v>
      </c>
      <c r="G91" s="7">
        <v>0</v>
      </c>
      <c r="H91" s="7">
        <v>15</v>
      </c>
      <c r="I91" s="7">
        <v>0</v>
      </c>
      <c r="J91" s="22">
        <v>52</v>
      </c>
      <c r="K91" s="7">
        <v>0</v>
      </c>
      <c r="L91" s="7">
        <v>0</v>
      </c>
      <c r="M91" s="7">
        <v>1</v>
      </c>
      <c r="N91" s="37"/>
    </row>
    <row r="92" spans="1:14" s="34" customFormat="1" x14ac:dyDescent="0.25">
      <c r="A92" s="21" t="s">
        <v>1157</v>
      </c>
      <c r="B92" s="7">
        <v>0</v>
      </c>
      <c r="C92" s="7">
        <v>3</v>
      </c>
      <c r="D92" s="7">
        <v>23</v>
      </c>
      <c r="E92" s="7">
        <v>2</v>
      </c>
      <c r="F92" s="7">
        <v>4</v>
      </c>
      <c r="G92" s="7">
        <v>3</v>
      </c>
      <c r="H92" s="7">
        <v>23</v>
      </c>
      <c r="I92" s="7">
        <v>2</v>
      </c>
      <c r="J92" s="22">
        <v>60</v>
      </c>
      <c r="K92" s="7">
        <v>0</v>
      </c>
      <c r="L92" s="7">
        <v>0</v>
      </c>
      <c r="M92" s="7">
        <v>1</v>
      </c>
      <c r="N92" s="37"/>
    </row>
    <row r="93" spans="1:14" s="34" customFormat="1" x14ac:dyDescent="0.25">
      <c r="A93" s="21" t="s">
        <v>1158</v>
      </c>
      <c r="B93" s="7">
        <v>0</v>
      </c>
      <c r="C93" s="7">
        <v>2</v>
      </c>
      <c r="D93" s="7">
        <v>33</v>
      </c>
      <c r="E93" s="7">
        <v>0</v>
      </c>
      <c r="F93" s="7">
        <v>6</v>
      </c>
      <c r="G93" s="7">
        <v>3</v>
      </c>
      <c r="H93" s="7">
        <v>14</v>
      </c>
      <c r="I93" s="7">
        <v>2</v>
      </c>
      <c r="J93" s="22">
        <v>60</v>
      </c>
      <c r="K93" s="7">
        <v>0</v>
      </c>
      <c r="L93" s="7">
        <v>0</v>
      </c>
      <c r="M93" s="7">
        <v>0</v>
      </c>
      <c r="N93" s="37"/>
    </row>
    <row r="94" spans="1:14" s="34" customFormat="1" x14ac:dyDescent="0.25">
      <c r="A94" s="21" t="s">
        <v>1159</v>
      </c>
      <c r="B94" s="7">
        <v>0</v>
      </c>
      <c r="C94" s="7">
        <v>6</v>
      </c>
      <c r="D94" s="7">
        <v>29</v>
      </c>
      <c r="E94" s="7">
        <v>2</v>
      </c>
      <c r="F94" s="7">
        <v>3</v>
      </c>
      <c r="G94" s="7">
        <v>0</v>
      </c>
      <c r="H94" s="7">
        <v>20</v>
      </c>
      <c r="I94" s="7">
        <v>2</v>
      </c>
      <c r="J94" s="22">
        <v>62</v>
      </c>
      <c r="K94" s="7">
        <v>0</v>
      </c>
      <c r="L94" s="7">
        <v>0</v>
      </c>
      <c r="M94" s="7">
        <v>1</v>
      </c>
      <c r="N94" s="37"/>
    </row>
    <row r="95" spans="1:14" s="34" customFormat="1" x14ac:dyDescent="0.25">
      <c r="A95" s="21" t="s">
        <v>1160</v>
      </c>
      <c r="B95" s="7">
        <v>0</v>
      </c>
      <c r="C95" s="7">
        <v>8</v>
      </c>
      <c r="D95" s="7">
        <v>71</v>
      </c>
      <c r="E95" s="7">
        <v>1</v>
      </c>
      <c r="F95" s="7">
        <v>5</v>
      </c>
      <c r="G95" s="7">
        <v>3</v>
      </c>
      <c r="H95" s="7">
        <v>35</v>
      </c>
      <c r="I95" s="7">
        <v>3</v>
      </c>
      <c r="J95" s="22">
        <v>126</v>
      </c>
      <c r="K95" s="7">
        <v>0</v>
      </c>
      <c r="L95" s="7">
        <v>1</v>
      </c>
      <c r="M95" s="7">
        <v>4</v>
      </c>
      <c r="N95" s="37"/>
    </row>
    <row r="96" spans="1:14" s="34" customFormat="1" x14ac:dyDescent="0.25">
      <c r="A96" s="21" t="s">
        <v>1161</v>
      </c>
      <c r="B96" s="7">
        <v>0</v>
      </c>
      <c r="C96" s="7">
        <v>1</v>
      </c>
      <c r="D96" s="7">
        <v>38</v>
      </c>
      <c r="E96" s="7">
        <v>0</v>
      </c>
      <c r="F96" s="7">
        <v>8</v>
      </c>
      <c r="G96" s="7">
        <v>1</v>
      </c>
      <c r="H96" s="7">
        <v>12</v>
      </c>
      <c r="I96" s="7">
        <v>0</v>
      </c>
      <c r="J96" s="22">
        <v>60</v>
      </c>
      <c r="K96" s="7">
        <v>0</v>
      </c>
      <c r="L96" s="7">
        <v>1</v>
      </c>
      <c r="M96" s="7">
        <v>1</v>
      </c>
      <c r="N96" s="37"/>
    </row>
    <row r="97" spans="1:14" s="34" customFormat="1" x14ac:dyDescent="0.25">
      <c r="A97" s="21" t="s">
        <v>1162</v>
      </c>
      <c r="B97" s="7">
        <v>0</v>
      </c>
      <c r="C97" s="7">
        <v>8</v>
      </c>
      <c r="D97" s="7">
        <v>77</v>
      </c>
      <c r="E97" s="7">
        <v>1</v>
      </c>
      <c r="F97" s="7">
        <v>7</v>
      </c>
      <c r="G97" s="7">
        <v>0</v>
      </c>
      <c r="H97" s="7">
        <v>31</v>
      </c>
      <c r="I97" s="7">
        <v>2</v>
      </c>
      <c r="J97" s="22">
        <v>126</v>
      </c>
      <c r="K97" s="7">
        <v>1</v>
      </c>
      <c r="L97" s="7">
        <v>0</v>
      </c>
      <c r="M97" s="7">
        <v>3</v>
      </c>
      <c r="N97" s="37"/>
    </row>
    <row r="98" spans="1:14" s="34" customFormat="1" x14ac:dyDescent="0.25">
      <c r="A98" s="21" t="s">
        <v>1163</v>
      </c>
      <c r="B98" s="7">
        <v>0</v>
      </c>
      <c r="C98" s="7">
        <v>454</v>
      </c>
      <c r="D98" s="7">
        <v>4760</v>
      </c>
      <c r="E98" s="7">
        <v>26</v>
      </c>
      <c r="F98" s="7">
        <v>87</v>
      </c>
      <c r="G98" s="7">
        <v>35</v>
      </c>
      <c r="H98" s="7">
        <v>2250</v>
      </c>
      <c r="I98" s="7">
        <v>73</v>
      </c>
      <c r="J98" s="22">
        <v>7685</v>
      </c>
      <c r="K98" s="7">
        <v>19</v>
      </c>
      <c r="L98" s="7">
        <v>0</v>
      </c>
      <c r="M98" s="7">
        <v>13</v>
      </c>
      <c r="N98" s="37"/>
    </row>
    <row r="99" spans="1:14" s="34" customFormat="1" x14ac:dyDescent="0.25">
      <c r="A99" s="21" t="s">
        <v>102</v>
      </c>
      <c r="B99" s="7">
        <v>0</v>
      </c>
      <c r="C99" s="7">
        <v>111</v>
      </c>
      <c r="D99" s="7">
        <v>701</v>
      </c>
      <c r="E99" s="7">
        <v>6</v>
      </c>
      <c r="F99" s="7">
        <v>23</v>
      </c>
      <c r="G99" s="7">
        <v>12</v>
      </c>
      <c r="H99" s="7">
        <v>495</v>
      </c>
      <c r="I99" s="7">
        <v>21</v>
      </c>
      <c r="J99" s="22">
        <v>1369</v>
      </c>
      <c r="K99" s="7">
        <v>5</v>
      </c>
      <c r="L99" s="7">
        <v>0</v>
      </c>
      <c r="M99" s="7">
        <v>0</v>
      </c>
      <c r="N99" s="37"/>
    </row>
    <row r="100" spans="1:14" s="34" customFormat="1" x14ac:dyDescent="0.25">
      <c r="A100" s="21" t="s">
        <v>103</v>
      </c>
      <c r="B100" s="7">
        <v>0</v>
      </c>
      <c r="C100" s="7">
        <v>81</v>
      </c>
      <c r="D100" s="7">
        <v>533</v>
      </c>
      <c r="E100" s="7">
        <v>4</v>
      </c>
      <c r="F100" s="7">
        <v>19</v>
      </c>
      <c r="G100" s="7">
        <v>7</v>
      </c>
      <c r="H100" s="7">
        <v>364</v>
      </c>
      <c r="I100" s="7">
        <v>15</v>
      </c>
      <c r="J100" s="22">
        <v>1023</v>
      </c>
      <c r="K100" s="7">
        <v>2</v>
      </c>
      <c r="L100" s="7">
        <v>0</v>
      </c>
      <c r="M100" s="7">
        <v>0</v>
      </c>
      <c r="N100" s="46"/>
    </row>
    <row r="101" spans="1:14" s="34" customFormat="1" x14ac:dyDescent="0.25">
      <c r="A101" s="21" t="s">
        <v>104</v>
      </c>
      <c r="B101" s="7"/>
      <c r="C101" s="7">
        <f t="shared" ref="C101:M101" si="2">SUM(C2:C97)</f>
        <v>1571</v>
      </c>
      <c r="D101" s="7">
        <f t="shared" si="2"/>
        <v>8571</v>
      </c>
      <c r="E101" s="7">
        <f t="shared" si="2"/>
        <v>87</v>
      </c>
      <c r="F101" s="7">
        <f t="shared" si="2"/>
        <v>295</v>
      </c>
      <c r="G101" s="7">
        <f t="shared" si="2"/>
        <v>105</v>
      </c>
      <c r="H101" s="7">
        <f t="shared" si="2"/>
        <v>5270</v>
      </c>
      <c r="I101" s="7">
        <f t="shared" si="2"/>
        <v>202</v>
      </c>
      <c r="J101" s="7">
        <f t="shared" si="2"/>
        <v>16101</v>
      </c>
      <c r="K101" s="7">
        <f t="shared" si="2"/>
        <v>31</v>
      </c>
      <c r="L101" s="7">
        <f t="shared" si="2"/>
        <v>7</v>
      </c>
      <c r="M101" s="7">
        <f t="shared" si="2"/>
        <v>73</v>
      </c>
      <c r="N101" s="37"/>
    </row>
    <row r="102" spans="1:14" s="34" customFormat="1" x14ac:dyDescent="0.25">
      <c r="A102" s="21" t="s">
        <v>105</v>
      </c>
      <c r="B102" s="7"/>
      <c r="C102" s="7">
        <f t="shared" ref="C102:M102" si="3">SUM(C98:C100)</f>
        <v>646</v>
      </c>
      <c r="D102" s="7">
        <f t="shared" si="3"/>
        <v>5994</v>
      </c>
      <c r="E102" s="7">
        <f t="shared" si="3"/>
        <v>36</v>
      </c>
      <c r="F102" s="7">
        <f t="shared" si="3"/>
        <v>129</v>
      </c>
      <c r="G102" s="7">
        <f t="shared" si="3"/>
        <v>54</v>
      </c>
      <c r="H102" s="7">
        <f t="shared" si="3"/>
        <v>3109</v>
      </c>
      <c r="I102" s="7">
        <f t="shared" si="3"/>
        <v>109</v>
      </c>
      <c r="J102" s="7">
        <f t="shared" si="3"/>
        <v>10077</v>
      </c>
      <c r="K102" s="7">
        <f t="shared" si="3"/>
        <v>26</v>
      </c>
      <c r="L102" s="7">
        <f t="shared" si="3"/>
        <v>0</v>
      </c>
      <c r="M102" s="7">
        <f t="shared" si="3"/>
        <v>13</v>
      </c>
      <c r="N102" s="37"/>
    </row>
    <row r="103" spans="1:14" s="34" customFormat="1" x14ac:dyDescent="0.25">
      <c r="A103" s="21" t="s">
        <v>106</v>
      </c>
      <c r="B103" s="7">
        <f>SUM(B2:B100)</f>
        <v>36691</v>
      </c>
      <c r="C103" s="7">
        <f t="shared" ref="C103:M103" si="4">SUM(C101:C102)</f>
        <v>2217</v>
      </c>
      <c r="D103" s="7">
        <f t="shared" si="4"/>
        <v>14565</v>
      </c>
      <c r="E103" s="7">
        <f t="shared" si="4"/>
        <v>123</v>
      </c>
      <c r="F103" s="7">
        <f t="shared" si="4"/>
        <v>424</v>
      </c>
      <c r="G103" s="7">
        <f t="shared" si="4"/>
        <v>159</v>
      </c>
      <c r="H103" s="7">
        <f t="shared" si="4"/>
        <v>8379</v>
      </c>
      <c r="I103" s="7">
        <f t="shared" si="4"/>
        <v>311</v>
      </c>
      <c r="J103" s="7">
        <f t="shared" si="4"/>
        <v>26178</v>
      </c>
      <c r="K103" s="7">
        <f t="shared" si="4"/>
        <v>57</v>
      </c>
      <c r="L103" s="7">
        <f t="shared" si="4"/>
        <v>7</v>
      </c>
      <c r="M103" s="7">
        <f t="shared" si="4"/>
        <v>86</v>
      </c>
      <c r="N103" s="37">
        <f>(M103+L103+J103)/B103</f>
        <v>0.71600665013218501</v>
      </c>
    </row>
    <row r="104" spans="1:14" s="34" customFormat="1" x14ac:dyDescent="0.25">
      <c r="A104" s="36" t="s">
        <v>107</v>
      </c>
      <c r="B104" s="7"/>
      <c r="C104" s="37">
        <f t="shared" ref="C104:I104" si="5">C103/$J$103</f>
        <v>8.4689433875773545E-2</v>
      </c>
      <c r="D104" s="37">
        <f t="shared" si="5"/>
        <v>0.55638322255328898</v>
      </c>
      <c r="E104" s="37">
        <f t="shared" si="5"/>
        <v>4.6986018794407522E-3</v>
      </c>
      <c r="F104" s="37">
        <f t="shared" si="5"/>
        <v>1.619680647872259E-2</v>
      </c>
      <c r="G104" s="37">
        <f t="shared" si="5"/>
        <v>6.0738024295209714E-3</v>
      </c>
      <c r="H104" s="37">
        <f t="shared" si="5"/>
        <v>0.32007792803117119</v>
      </c>
      <c r="I104" s="37">
        <f t="shared" si="5"/>
        <v>1.18802047520819E-2</v>
      </c>
      <c r="J104" s="7"/>
      <c r="K104" s="7"/>
      <c r="L104" s="7"/>
      <c r="M104" s="7"/>
      <c r="N104" s="37"/>
    </row>
  </sheetData>
  <printOptions horizontalCentered="1"/>
  <pageMargins left="0.59055118110236227" right="0.23622047244094491" top="0.74803149606299213" bottom="0.74803149606299213" header="0.31496062992125984" footer="0.31496062992125984"/>
  <pageSetup scale="83" fitToHeight="0" orientation="landscape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2696F-889D-406A-9890-A1D31772874E}">
  <sheetPr codeName="Sheet15">
    <pageSetUpPr fitToPage="1"/>
  </sheetPr>
  <dimension ref="A1:O80"/>
  <sheetViews>
    <sheetView workbookViewId="0">
      <pane xSplit="1" ySplit="1" topLeftCell="B62" activePane="bottomRight" state="frozen"/>
      <selection pane="topRight" activeCell="C1" sqref="C1"/>
      <selection pane="bottomLeft" activeCell="A2" sqref="A2"/>
      <selection pane="bottomRight" activeCell="C79" sqref="C79:G79"/>
    </sheetView>
  </sheetViews>
  <sheetFormatPr defaultColWidth="0" defaultRowHeight="15" customHeight="1" zeroHeight="1" x14ac:dyDescent="0.25"/>
  <cols>
    <col min="1" max="1" width="35.7109375" style="30" customWidth="1"/>
    <col min="2" max="2" width="8.7109375" style="31" customWidth="1"/>
    <col min="3" max="7" width="11.7109375" style="31" customWidth="1"/>
    <col min="8" max="8" width="8.7109375" style="31" customWidth="1"/>
    <col min="9" max="11" width="3.7109375" style="31" customWidth="1"/>
    <col min="12" max="12" width="8.7109375" style="38" customWidth="1"/>
    <col min="13" max="13" width="1.7109375" style="33" customWidth="1"/>
    <col min="14" max="14" width="9" style="33" hidden="1" customWidth="1"/>
    <col min="15" max="15" width="0" style="33" hidden="1" customWidth="1"/>
    <col min="16" max="16384" width="9.140625" style="33" hidden="1"/>
  </cols>
  <sheetData>
    <row r="1" spans="1:12" ht="60" customHeight="1" thickBot="1" x14ac:dyDescent="0.3">
      <c r="A1" s="1" t="s">
        <v>0</v>
      </c>
      <c r="B1" s="2" t="s">
        <v>1</v>
      </c>
      <c r="C1" s="3" t="s">
        <v>1164</v>
      </c>
      <c r="D1" s="3" t="s">
        <v>1165</v>
      </c>
      <c r="E1" s="3" t="s">
        <v>1166</v>
      </c>
      <c r="F1" s="3" t="s">
        <v>1167</v>
      </c>
      <c r="G1" s="3" t="s">
        <v>1168</v>
      </c>
      <c r="H1" s="3" t="s">
        <v>8</v>
      </c>
      <c r="I1" s="3" t="s">
        <v>9</v>
      </c>
      <c r="J1" s="3" t="s">
        <v>10</v>
      </c>
      <c r="K1" s="3" t="s">
        <v>11</v>
      </c>
      <c r="L1" s="32" t="s">
        <v>12</v>
      </c>
    </row>
    <row r="2" spans="1:12" s="34" customFormat="1" ht="15.75" thickTop="1" x14ac:dyDescent="0.25">
      <c r="A2" s="21" t="s">
        <v>1169</v>
      </c>
      <c r="B2" s="7">
        <v>564</v>
      </c>
      <c r="C2" s="22">
        <v>183</v>
      </c>
      <c r="D2" s="22">
        <v>4</v>
      </c>
      <c r="E2" s="22">
        <v>26</v>
      </c>
      <c r="F2" s="22">
        <v>49</v>
      </c>
      <c r="G2" s="22">
        <v>3</v>
      </c>
      <c r="H2" s="22">
        <v>265</v>
      </c>
      <c r="I2" s="22">
        <v>0</v>
      </c>
      <c r="J2" s="22">
        <v>0</v>
      </c>
      <c r="K2" s="22">
        <v>1</v>
      </c>
      <c r="L2" s="28">
        <f t="shared" ref="L2:L65" si="0">(K2+J2+H2)/B2</f>
        <v>0.47163120567375888</v>
      </c>
    </row>
    <row r="3" spans="1:12" s="34" customFormat="1" x14ac:dyDescent="0.25">
      <c r="A3" s="21" t="s">
        <v>1170</v>
      </c>
      <c r="B3" s="7">
        <v>530</v>
      </c>
      <c r="C3" s="22">
        <v>141</v>
      </c>
      <c r="D3" s="22">
        <v>4</v>
      </c>
      <c r="E3" s="22">
        <v>15</v>
      </c>
      <c r="F3" s="22">
        <v>62</v>
      </c>
      <c r="G3" s="22">
        <v>1</v>
      </c>
      <c r="H3" s="22">
        <v>223</v>
      </c>
      <c r="I3" s="22">
        <v>0</v>
      </c>
      <c r="J3" s="22">
        <v>0</v>
      </c>
      <c r="K3" s="22">
        <v>1</v>
      </c>
      <c r="L3" s="28">
        <f t="shared" si="0"/>
        <v>0.42264150943396228</v>
      </c>
    </row>
    <row r="4" spans="1:12" s="34" customFormat="1" x14ac:dyDescent="0.25">
      <c r="A4" s="21" t="s">
        <v>1171</v>
      </c>
      <c r="B4" s="7">
        <v>553</v>
      </c>
      <c r="C4" s="22">
        <v>158</v>
      </c>
      <c r="D4" s="22">
        <v>4</v>
      </c>
      <c r="E4" s="22">
        <v>5</v>
      </c>
      <c r="F4" s="22">
        <v>57</v>
      </c>
      <c r="G4" s="22">
        <v>0</v>
      </c>
      <c r="H4" s="22">
        <v>224</v>
      </c>
      <c r="I4" s="22">
        <v>0</v>
      </c>
      <c r="J4" s="22">
        <v>0</v>
      </c>
      <c r="K4" s="22">
        <v>1</v>
      </c>
      <c r="L4" s="28">
        <f t="shared" si="0"/>
        <v>0.40687160940325495</v>
      </c>
    </row>
    <row r="5" spans="1:12" s="34" customFormat="1" x14ac:dyDescent="0.25">
      <c r="A5" s="21" t="s">
        <v>1172</v>
      </c>
      <c r="B5" s="7">
        <v>448</v>
      </c>
      <c r="C5" s="22">
        <v>123</v>
      </c>
      <c r="D5" s="22">
        <v>0</v>
      </c>
      <c r="E5" s="22">
        <v>8</v>
      </c>
      <c r="F5" s="22">
        <v>53</v>
      </c>
      <c r="G5" s="22">
        <v>5</v>
      </c>
      <c r="H5" s="22">
        <v>189</v>
      </c>
      <c r="I5" s="22">
        <v>0</v>
      </c>
      <c r="J5" s="22">
        <v>0</v>
      </c>
      <c r="K5" s="22">
        <v>0</v>
      </c>
      <c r="L5" s="28">
        <f t="shared" si="0"/>
        <v>0.421875</v>
      </c>
    </row>
    <row r="6" spans="1:12" s="34" customFormat="1" x14ac:dyDescent="0.25">
      <c r="A6" s="21" t="s">
        <v>1173</v>
      </c>
      <c r="B6" s="7">
        <v>475</v>
      </c>
      <c r="C6" s="22">
        <v>159</v>
      </c>
      <c r="D6" s="22">
        <v>0</v>
      </c>
      <c r="E6" s="22">
        <v>18</v>
      </c>
      <c r="F6" s="22">
        <v>47</v>
      </c>
      <c r="G6" s="22">
        <v>2</v>
      </c>
      <c r="H6" s="22">
        <v>226</v>
      </c>
      <c r="I6" s="22">
        <v>0</v>
      </c>
      <c r="J6" s="22">
        <v>0</v>
      </c>
      <c r="K6" s="22">
        <v>0</v>
      </c>
      <c r="L6" s="28">
        <f t="shared" si="0"/>
        <v>0.47578947368421054</v>
      </c>
    </row>
    <row r="7" spans="1:12" s="34" customFormat="1" x14ac:dyDescent="0.25">
      <c r="A7" s="21" t="s">
        <v>1174</v>
      </c>
      <c r="B7" s="7">
        <v>547</v>
      </c>
      <c r="C7" s="22">
        <v>174</v>
      </c>
      <c r="D7" s="22">
        <v>1</v>
      </c>
      <c r="E7" s="22">
        <v>23</v>
      </c>
      <c r="F7" s="22">
        <v>70</v>
      </c>
      <c r="G7" s="22">
        <v>6</v>
      </c>
      <c r="H7" s="22">
        <v>274</v>
      </c>
      <c r="I7" s="22">
        <v>1</v>
      </c>
      <c r="J7" s="22">
        <v>0</v>
      </c>
      <c r="K7" s="22">
        <v>2</v>
      </c>
      <c r="L7" s="28">
        <f t="shared" si="0"/>
        <v>0.50457038391224862</v>
      </c>
    </row>
    <row r="8" spans="1:12" s="34" customFormat="1" x14ac:dyDescent="0.25">
      <c r="A8" s="21" t="s">
        <v>1175</v>
      </c>
      <c r="B8" s="7">
        <v>493</v>
      </c>
      <c r="C8" s="22">
        <v>132</v>
      </c>
      <c r="D8" s="22">
        <v>5</v>
      </c>
      <c r="E8" s="22">
        <v>20</v>
      </c>
      <c r="F8" s="22">
        <v>62</v>
      </c>
      <c r="G8" s="22">
        <v>4</v>
      </c>
      <c r="H8" s="22">
        <v>223</v>
      </c>
      <c r="I8" s="22">
        <v>2</v>
      </c>
      <c r="J8" s="22">
        <v>0</v>
      </c>
      <c r="K8" s="22">
        <v>0</v>
      </c>
      <c r="L8" s="28">
        <f t="shared" si="0"/>
        <v>0.45233265720081134</v>
      </c>
    </row>
    <row r="9" spans="1:12" s="34" customFormat="1" x14ac:dyDescent="0.25">
      <c r="A9" s="21" t="s">
        <v>1176</v>
      </c>
      <c r="B9" s="7">
        <v>497</v>
      </c>
      <c r="C9" s="22">
        <v>136</v>
      </c>
      <c r="D9" s="22">
        <v>3</v>
      </c>
      <c r="E9" s="22">
        <v>20</v>
      </c>
      <c r="F9" s="22">
        <v>61</v>
      </c>
      <c r="G9" s="22">
        <v>7</v>
      </c>
      <c r="H9" s="22">
        <v>227</v>
      </c>
      <c r="I9" s="22">
        <v>0</v>
      </c>
      <c r="J9" s="22">
        <v>0</v>
      </c>
      <c r="K9" s="22">
        <v>0</v>
      </c>
      <c r="L9" s="28">
        <f t="shared" si="0"/>
        <v>0.45674044265593561</v>
      </c>
    </row>
    <row r="10" spans="1:12" s="34" customFormat="1" x14ac:dyDescent="0.25">
      <c r="A10" s="21" t="s">
        <v>1177</v>
      </c>
      <c r="B10" s="7">
        <v>556</v>
      </c>
      <c r="C10" s="22">
        <v>190</v>
      </c>
      <c r="D10" s="22">
        <v>2</v>
      </c>
      <c r="E10" s="22">
        <v>14</v>
      </c>
      <c r="F10" s="22">
        <v>44</v>
      </c>
      <c r="G10" s="22">
        <v>4</v>
      </c>
      <c r="H10" s="22">
        <v>254</v>
      </c>
      <c r="I10" s="22">
        <v>0</v>
      </c>
      <c r="J10" s="22">
        <v>0</v>
      </c>
      <c r="K10" s="22">
        <v>0</v>
      </c>
      <c r="L10" s="28">
        <f t="shared" si="0"/>
        <v>0.45683453237410071</v>
      </c>
    </row>
    <row r="11" spans="1:12" s="34" customFormat="1" x14ac:dyDescent="0.25">
      <c r="A11" s="21" t="s">
        <v>1178</v>
      </c>
      <c r="B11" s="7">
        <v>558</v>
      </c>
      <c r="C11" s="22">
        <v>155</v>
      </c>
      <c r="D11" s="22">
        <v>3</v>
      </c>
      <c r="E11" s="22">
        <v>6</v>
      </c>
      <c r="F11" s="22">
        <v>52</v>
      </c>
      <c r="G11" s="22">
        <v>1</v>
      </c>
      <c r="H11" s="22">
        <v>217</v>
      </c>
      <c r="I11" s="22">
        <v>0</v>
      </c>
      <c r="J11" s="22">
        <v>0</v>
      </c>
      <c r="K11" s="22">
        <v>0</v>
      </c>
      <c r="L11" s="28">
        <f t="shared" si="0"/>
        <v>0.3888888888888889</v>
      </c>
    </row>
    <row r="12" spans="1:12" s="34" customFormat="1" x14ac:dyDescent="0.25">
      <c r="A12" s="21" t="s">
        <v>1179</v>
      </c>
      <c r="B12" s="7">
        <v>459</v>
      </c>
      <c r="C12" s="22">
        <v>94</v>
      </c>
      <c r="D12" s="22">
        <v>0</v>
      </c>
      <c r="E12" s="22">
        <v>11</v>
      </c>
      <c r="F12" s="22">
        <v>53</v>
      </c>
      <c r="G12" s="22">
        <v>1</v>
      </c>
      <c r="H12" s="22">
        <v>159</v>
      </c>
      <c r="I12" s="22">
        <v>0</v>
      </c>
      <c r="J12" s="22">
        <v>0</v>
      </c>
      <c r="K12" s="22">
        <v>0</v>
      </c>
      <c r="L12" s="28">
        <f t="shared" si="0"/>
        <v>0.34640522875816993</v>
      </c>
    </row>
    <row r="13" spans="1:12" s="34" customFormat="1" x14ac:dyDescent="0.25">
      <c r="A13" s="21" t="s">
        <v>1180</v>
      </c>
      <c r="B13" s="7">
        <v>438</v>
      </c>
      <c r="C13" s="22">
        <v>125</v>
      </c>
      <c r="D13" s="22">
        <v>3</v>
      </c>
      <c r="E13" s="22">
        <v>19</v>
      </c>
      <c r="F13" s="22">
        <v>56</v>
      </c>
      <c r="G13" s="22">
        <v>5</v>
      </c>
      <c r="H13" s="22">
        <v>208</v>
      </c>
      <c r="I13" s="22">
        <v>0</v>
      </c>
      <c r="J13" s="22">
        <v>0</v>
      </c>
      <c r="K13" s="22">
        <v>0</v>
      </c>
      <c r="L13" s="28">
        <f t="shared" si="0"/>
        <v>0.47488584474885842</v>
      </c>
    </row>
    <row r="14" spans="1:12" s="34" customFormat="1" x14ac:dyDescent="0.25">
      <c r="A14" s="21" t="s">
        <v>1181</v>
      </c>
      <c r="B14" s="7">
        <v>571</v>
      </c>
      <c r="C14" s="22">
        <v>135</v>
      </c>
      <c r="D14" s="22">
        <v>3</v>
      </c>
      <c r="E14" s="22">
        <v>21</v>
      </c>
      <c r="F14" s="22">
        <v>65</v>
      </c>
      <c r="G14" s="22">
        <v>6</v>
      </c>
      <c r="H14" s="22">
        <v>230</v>
      </c>
      <c r="I14" s="22">
        <v>0</v>
      </c>
      <c r="J14" s="22">
        <v>0</v>
      </c>
      <c r="K14" s="22">
        <v>0</v>
      </c>
      <c r="L14" s="28">
        <f t="shared" si="0"/>
        <v>0.40280210157618213</v>
      </c>
    </row>
    <row r="15" spans="1:12" s="34" customFormat="1" x14ac:dyDescent="0.25">
      <c r="A15" s="21" t="s">
        <v>1182</v>
      </c>
      <c r="B15" s="7">
        <v>642</v>
      </c>
      <c r="C15" s="22">
        <v>162</v>
      </c>
      <c r="D15" s="22">
        <v>3</v>
      </c>
      <c r="E15" s="22">
        <v>28</v>
      </c>
      <c r="F15" s="22">
        <v>69</v>
      </c>
      <c r="G15" s="22">
        <v>7</v>
      </c>
      <c r="H15" s="22">
        <v>269</v>
      </c>
      <c r="I15" s="22">
        <v>0</v>
      </c>
      <c r="J15" s="22">
        <v>0</v>
      </c>
      <c r="K15" s="22">
        <v>0</v>
      </c>
      <c r="L15" s="28">
        <f t="shared" si="0"/>
        <v>0.4190031152647975</v>
      </c>
    </row>
    <row r="16" spans="1:12" s="34" customFormat="1" x14ac:dyDescent="0.25">
      <c r="A16" s="21" t="s">
        <v>1183</v>
      </c>
      <c r="B16" s="22">
        <v>724</v>
      </c>
      <c r="C16" s="22">
        <v>168</v>
      </c>
      <c r="D16" s="22">
        <v>5</v>
      </c>
      <c r="E16" s="22">
        <v>25</v>
      </c>
      <c r="F16" s="22">
        <v>81</v>
      </c>
      <c r="G16" s="22">
        <v>2</v>
      </c>
      <c r="H16" s="22">
        <v>281</v>
      </c>
      <c r="I16" s="22">
        <v>0</v>
      </c>
      <c r="J16" s="22">
        <v>0</v>
      </c>
      <c r="K16" s="22">
        <v>0</v>
      </c>
      <c r="L16" s="28">
        <f t="shared" si="0"/>
        <v>0.38812154696132595</v>
      </c>
    </row>
    <row r="17" spans="1:12" s="34" customFormat="1" x14ac:dyDescent="0.25">
      <c r="A17" s="21" t="s">
        <v>1184</v>
      </c>
      <c r="B17" s="7">
        <v>610</v>
      </c>
      <c r="C17" s="22">
        <v>124</v>
      </c>
      <c r="D17" s="22">
        <v>2</v>
      </c>
      <c r="E17" s="22">
        <v>31</v>
      </c>
      <c r="F17" s="22">
        <v>70</v>
      </c>
      <c r="G17" s="22">
        <v>7</v>
      </c>
      <c r="H17" s="22">
        <v>234</v>
      </c>
      <c r="I17" s="22">
        <v>2</v>
      </c>
      <c r="J17" s="22">
        <v>0</v>
      </c>
      <c r="K17" s="22">
        <v>0</v>
      </c>
      <c r="L17" s="28">
        <f t="shared" si="0"/>
        <v>0.38360655737704918</v>
      </c>
    </row>
    <row r="18" spans="1:12" s="34" customFormat="1" x14ac:dyDescent="0.25">
      <c r="A18" s="21" t="s">
        <v>1185</v>
      </c>
      <c r="B18" s="7">
        <v>690</v>
      </c>
      <c r="C18" s="22">
        <v>112</v>
      </c>
      <c r="D18" s="22">
        <v>3</v>
      </c>
      <c r="E18" s="22">
        <v>32</v>
      </c>
      <c r="F18" s="22">
        <v>76</v>
      </c>
      <c r="G18" s="22">
        <v>3</v>
      </c>
      <c r="H18" s="22">
        <v>226</v>
      </c>
      <c r="I18" s="22">
        <v>0</v>
      </c>
      <c r="J18" s="22">
        <v>1</v>
      </c>
      <c r="K18" s="22">
        <v>0</v>
      </c>
      <c r="L18" s="28">
        <f t="shared" si="0"/>
        <v>0.32898550724637682</v>
      </c>
    </row>
    <row r="19" spans="1:12" s="34" customFormat="1" x14ac:dyDescent="0.25">
      <c r="A19" s="21" t="s">
        <v>1186</v>
      </c>
      <c r="B19" s="7">
        <v>444</v>
      </c>
      <c r="C19" s="22">
        <v>117</v>
      </c>
      <c r="D19" s="22">
        <v>1</v>
      </c>
      <c r="E19" s="22">
        <v>9</v>
      </c>
      <c r="F19" s="22">
        <v>53</v>
      </c>
      <c r="G19" s="22">
        <v>1</v>
      </c>
      <c r="H19" s="22">
        <v>181</v>
      </c>
      <c r="I19" s="22">
        <v>0</v>
      </c>
      <c r="J19" s="22">
        <v>0</v>
      </c>
      <c r="K19" s="22">
        <v>0</v>
      </c>
      <c r="L19" s="28">
        <f t="shared" si="0"/>
        <v>0.40765765765765766</v>
      </c>
    </row>
    <row r="20" spans="1:12" s="34" customFormat="1" x14ac:dyDescent="0.25">
      <c r="A20" s="21" t="s">
        <v>1187</v>
      </c>
      <c r="B20" s="7">
        <v>577</v>
      </c>
      <c r="C20" s="22">
        <v>186</v>
      </c>
      <c r="D20" s="22">
        <v>5</v>
      </c>
      <c r="E20" s="22">
        <v>25</v>
      </c>
      <c r="F20" s="22">
        <v>65</v>
      </c>
      <c r="G20" s="22">
        <v>3</v>
      </c>
      <c r="H20" s="22">
        <v>284</v>
      </c>
      <c r="I20" s="22">
        <v>5</v>
      </c>
      <c r="J20" s="22">
        <v>0</v>
      </c>
      <c r="K20" s="22">
        <v>0</v>
      </c>
      <c r="L20" s="28">
        <f t="shared" si="0"/>
        <v>0.49220103986135183</v>
      </c>
    </row>
    <row r="21" spans="1:12" s="34" customFormat="1" x14ac:dyDescent="0.25">
      <c r="A21" s="21" t="s">
        <v>1188</v>
      </c>
      <c r="B21" s="7">
        <v>433</v>
      </c>
      <c r="C21" s="22">
        <v>106</v>
      </c>
      <c r="D21" s="22">
        <v>0</v>
      </c>
      <c r="E21" s="22">
        <v>24</v>
      </c>
      <c r="F21" s="22">
        <v>68</v>
      </c>
      <c r="G21" s="22">
        <v>3</v>
      </c>
      <c r="H21" s="22">
        <v>201</v>
      </c>
      <c r="I21" s="22">
        <v>0</v>
      </c>
      <c r="J21" s="22">
        <v>2</v>
      </c>
      <c r="K21" s="22">
        <v>0</v>
      </c>
      <c r="L21" s="28">
        <f t="shared" si="0"/>
        <v>0.46882217090069284</v>
      </c>
    </row>
    <row r="22" spans="1:12" s="34" customFormat="1" x14ac:dyDescent="0.25">
      <c r="A22" s="21" t="s">
        <v>1189</v>
      </c>
      <c r="B22" s="7">
        <v>471</v>
      </c>
      <c r="C22" s="22">
        <v>122</v>
      </c>
      <c r="D22" s="22">
        <v>1</v>
      </c>
      <c r="E22" s="22">
        <v>38</v>
      </c>
      <c r="F22" s="22">
        <v>57</v>
      </c>
      <c r="G22" s="22">
        <v>1</v>
      </c>
      <c r="H22" s="22">
        <v>219</v>
      </c>
      <c r="I22" s="22">
        <v>0</v>
      </c>
      <c r="J22" s="22">
        <v>0</v>
      </c>
      <c r="K22" s="22">
        <v>1</v>
      </c>
      <c r="L22" s="28">
        <f t="shared" si="0"/>
        <v>0.46709129511677283</v>
      </c>
    </row>
    <row r="23" spans="1:12" s="34" customFormat="1" x14ac:dyDescent="0.25">
      <c r="A23" s="21" t="s">
        <v>1190</v>
      </c>
      <c r="B23" s="7">
        <v>540</v>
      </c>
      <c r="C23" s="22">
        <v>127</v>
      </c>
      <c r="D23" s="22">
        <v>0</v>
      </c>
      <c r="E23" s="22">
        <v>20</v>
      </c>
      <c r="F23" s="22">
        <v>57</v>
      </c>
      <c r="G23" s="22">
        <v>4</v>
      </c>
      <c r="H23" s="22">
        <v>208</v>
      </c>
      <c r="I23" s="22">
        <v>1</v>
      </c>
      <c r="J23" s="22">
        <v>0</v>
      </c>
      <c r="K23" s="22">
        <v>0</v>
      </c>
      <c r="L23" s="28">
        <f t="shared" si="0"/>
        <v>0.38518518518518519</v>
      </c>
    </row>
    <row r="24" spans="1:12" s="34" customFormat="1" x14ac:dyDescent="0.25">
      <c r="A24" s="21" t="s">
        <v>1191</v>
      </c>
      <c r="B24" s="7">
        <v>738</v>
      </c>
      <c r="C24" s="22">
        <v>136</v>
      </c>
      <c r="D24" s="22">
        <v>0</v>
      </c>
      <c r="E24" s="22">
        <v>20</v>
      </c>
      <c r="F24" s="22">
        <v>58</v>
      </c>
      <c r="G24" s="22">
        <v>2</v>
      </c>
      <c r="H24" s="22">
        <v>216</v>
      </c>
      <c r="I24" s="22">
        <v>0</v>
      </c>
      <c r="J24" s="22">
        <v>0</v>
      </c>
      <c r="K24" s="22">
        <v>0</v>
      </c>
      <c r="L24" s="28">
        <f t="shared" si="0"/>
        <v>0.29268292682926828</v>
      </c>
    </row>
    <row r="25" spans="1:12" s="34" customFormat="1" x14ac:dyDescent="0.25">
      <c r="A25" s="21" t="s">
        <v>1192</v>
      </c>
      <c r="B25" s="7">
        <v>395</v>
      </c>
      <c r="C25" s="22">
        <v>95</v>
      </c>
      <c r="D25" s="22">
        <v>2</v>
      </c>
      <c r="E25" s="22">
        <v>13</v>
      </c>
      <c r="F25" s="22">
        <v>48</v>
      </c>
      <c r="G25" s="22">
        <v>0</v>
      </c>
      <c r="H25" s="22">
        <v>158</v>
      </c>
      <c r="I25" s="22">
        <v>0</v>
      </c>
      <c r="J25" s="22">
        <v>1</v>
      </c>
      <c r="K25" s="22">
        <v>0</v>
      </c>
      <c r="L25" s="28">
        <f t="shared" si="0"/>
        <v>0.40253164556962023</v>
      </c>
    </row>
    <row r="26" spans="1:12" s="34" customFormat="1" x14ac:dyDescent="0.25">
      <c r="A26" s="21" t="s">
        <v>1193</v>
      </c>
      <c r="B26" s="7">
        <v>547</v>
      </c>
      <c r="C26" s="22">
        <v>136</v>
      </c>
      <c r="D26" s="22">
        <v>2</v>
      </c>
      <c r="E26" s="22">
        <v>20</v>
      </c>
      <c r="F26" s="22">
        <v>68</v>
      </c>
      <c r="G26" s="22">
        <v>1</v>
      </c>
      <c r="H26" s="22">
        <v>227</v>
      </c>
      <c r="I26" s="22">
        <v>0</v>
      </c>
      <c r="J26" s="22">
        <v>0</v>
      </c>
      <c r="K26" s="22">
        <v>0</v>
      </c>
      <c r="L26" s="28">
        <f t="shared" si="0"/>
        <v>0.41499085923217549</v>
      </c>
    </row>
    <row r="27" spans="1:12" s="34" customFormat="1" x14ac:dyDescent="0.25">
      <c r="A27" s="21" t="s">
        <v>1194</v>
      </c>
      <c r="B27" s="7">
        <v>598</v>
      </c>
      <c r="C27" s="22">
        <v>171</v>
      </c>
      <c r="D27" s="22">
        <v>2</v>
      </c>
      <c r="E27" s="22">
        <v>32</v>
      </c>
      <c r="F27" s="22">
        <v>83</v>
      </c>
      <c r="G27" s="22">
        <v>3</v>
      </c>
      <c r="H27" s="22">
        <v>291</v>
      </c>
      <c r="I27" s="22">
        <v>0</v>
      </c>
      <c r="J27" s="22">
        <v>0</v>
      </c>
      <c r="K27" s="22">
        <v>0</v>
      </c>
      <c r="L27" s="28">
        <f t="shared" si="0"/>
        <v>0.48662207357859533</v>
      </c>
    </row>
    <row r="28" spans="1:12" s="34" customFormat="1" x14ac:dyDescent="0.25">
      <c r="A28" s="21" t="s">
        <v>1195</v>
      </c>
      <c r="B28" s="7">
        <v>540</v>
      </c>
      <c r="C28" s="22">
        <v>133</v>
      </c>
      <c r="D28" s="22">
        <v>2</v>
      </c>
      <c r="E28" s="22">
        <v>30</v>
      </c>
      <c r="F28" s="22">
        <v>74</v>
      </c>
      <c r="G28" s="22">
        <v>5</v>
      </c>
      <c r="H28" s="22">
        <v>244</v>
      </c>
      <c r="I28" s="22">
        <v>0</v>
      </c>
      <c r="J28" s="22">
        <v>0</v>
      </c>
      <c r="K28" s="22">
        <v>0</v>
      </c>
      <c r="L28" s="28">
        <f t="shared" si="0"/>
        <v>0.45185185185185184</v>
      </c>
    </row>
    <row r="29" spans="1:12" s="34" customFormat="1" x14ac:dyDescent="0.25">
      <c r="A29" s="21" t="s">
        <v>1196</v>
      </c>
      <c r="B29" s="7">
        <v>449</v>
      </c>
      <c r="C29" s="22">
        <v>95</v>
      </c>
      <c r="D29" s="22">
        <v>1</v>
      </c>
      <c r="E29" s="22">
        <v>17</v>
      </c>
      <c r="F29" s="22">
        <v>44</v>
      </c>
      <c r="G29" s="22">
        <v>3</v>
      </c>
      <c r="H29" s="22">
        <v>160</v>
      </c>
      <c r="I29" s="22">
        <v>2</v>
      </c>
      <c r="J29" s="22">
        <v>0</v>
      </c>
      <c r="K29" s="22">
        <v>0</v>
      </c>
      <c r="L29" s="28">
        <f t="shared" si="0"/>
        <v>0.35634743875278396</v>
      </c>
    </row>
    <row r="30" spans="1:12" s="34" customFormat="1" x14ac:dyDescent="0.25">
      <c r="A30" s="21" t="s">
        <v>1197</v>
      </c>
      <c r="B30" s="7">
        <v>467</v>
      </c>
      <c r="C30" s="22">
        <v>149</v>
      </c>
      <c r="D30" s="22">
        <v>0</v>
      </c>
      <c r="E30" s="22">
        <v>21</v>
      </c>
      <c r="F30" s="22">
        <v>42</v>
      </c>
      <c r="G30" s="22">
        <v>2</v>
      </c>
      <c r="H30" s="22">
        <v>214</v>
      </c>
      <c r="I30" s="22">
        <v>0</v>
      </c>
      <c r="J30" s="22">
        <v>0</v>
      </c>
      <c r="K30" s="22">
        <v>0</v>
      </c>
      <c r="L30" s="28">
        <f t="shared" si="0"/>
        <v>0.45824411134903642</v>
      </c>
    </row>
    <row r="31" spans="1:12" s="34" customFormat="1" x14ac:dyDescent="0.25">
      <c r="A31" s="21" t="s">
        <v>1198</v>
      </c>
      <c r="B31" s="7">
        <v>543</v>
      </c>
      <c r="C31" s="22">
        <v>150</v>
      </c>
      <c r="D31" s="22">
        <v>3</v>
      </c>
      <c r="E31" s="22">
        <v>17</v>
      </c>
      <c r="F31" s="22">
        <v>57</v>
      </c>
      <c r="G31" s="22">
        <v>4</v>
      </c>
      <c r="H31" s="22">
        <v>231</v>
      </c>
      <c r="I31" s="22">
        <v>1</v>
      </c>
      <c r="J31" s="22">
        <v>0</v>
      </c>
      <c r="K31" s="22">
        <v>2</v>
      </c>
      <c r="L31" s="28">
        <f t="shared" si="0"/>
        <v>0.42909760589318602</v>
      </c>
    </row>
    <row r="32" spans="1:12" s="34" customFormat="1" x14ac:dyDescent="0.25">
      <c r="A32" s="21" t="s">
        <v>1199</v>
      </c>
      <c r="B32" s="7">
        <v>518</v>
      </c>
      <c r="C32" s="22">
        <v>155</v>
      </c>
      <c r="D32" s="22">
        <v>3</v>
      </c>
      <c r="E32" s="22">
        <v>18</v>
      </c>
      <c r="F32" s="22">
        <v>70</v>
      </c>
      <c r="G32" s="22">
        <v>3</v>
      </c>
      <c r="H32" s="22">
        <v>249</v>
      </c>
      <c r="I32" s="22">
        <v>0</v>
      </c>
      <c r="J32" s="22">
        <v>0</v>
      </c>
      <c r="K32" s="22">
        <v>0</v>
      </c>
      <c r="L32" s="28">
        <f t="shared" si="0"/>
        <v>0.48069498069498068</v>
      </c>
    </row>
    <row r="33" spans="1:12" s="34" customFormat="1" x14ac:dyDescent="0.25">
      <c r="A33" s="21" t="s">
        <v>1200</v>
      </c>
      <c r="B33" s="7">
        <v>350</v>
      </c>
      <c r="C33" s="22">
        <v>75</v>
      </c>
      <c r="D33" s="22">
        <v>2</v>
      </c>
      <c r="E33" s="22">
        <v>8</v>
      </c>
      <c r="F33" s="22">
        <v>23</v>
      </c>
      <c r="G33" s="22">
        <v>1</v>
      </c>
      <c r="H33" s="22">
        <v>109</v>
      </c>
      <c r="I33" s="22">
        <v>0</v>
      </c>
      <c r="J33" s="22">
        <v>0</v>
      </c>
      <c r="K33" s="22">
        <v>0</v>
      </c>
      <c r="L33" s="28">
        <f t="shared" si="0"/>
        <v>0.31142857142857144</v>
      </c>
    </row>
    <row r="34" spans="1:12" s="34" customFormat="1" x14ac:dyDescent="0.25">
      <c r="A34" s="21" t="s">
        <v>1201</v>
      </c>
      <c r="B34" s="7">
        <v>356</v>
      </c>
      <c r="C34" s="22">
        <v>97</v>
      </c>
      <c r="D34" s="22">
        <v>2</v>
      </c>
      <c r="E34" s="22">
        <v>9</v>
      </c>
      <c r="F34" s="22">
        <v>53</v>
      </c>
      <c r="G34" s="22">
        <v>2</v>
      </c>
      <c r="H34" s="22">
        <v>163</v>
      </c>
      <c r="I34" s="22">
        <v>0</v>
      </c>
      <c r="J34" s="22">
        <v>0</v>
      </c>
      <c r="K34" s="22">
        <v>1</v>
      </c>
      <c r="L34" s="28">
        <f t="shared" si="0"/>
        <v>0.4606741573033708</v>
      </c>
    </row>
    <row r="35" spans="1:12" s="34" customFormat="1" x14ac:dyDescent="0.25">
      <c r="A35" s="21" t="s">
        <v>1202</v>
      </c>
      <c r="B35" s="7">
        <v>456</v>
      </c>
      <c r="C35" s="22">
        <v>93</v>
      </c>
      <c r="D35" s="22">
        <v>2</v>
      </c>
      <c r="E35" s="22">
        <v>10</v>
      </c>
      <c r="F35" s="22">
        <v>73</v>
      </c>
      <c r="G35" s="22">
        <v>1</v>
      </c>
      <c r="H35" s="22">
        <v>179</v>
      </c>
      <c r="I35" s="22">
        <v>3</v>
      </c>
      <c r="J35" s="22">
        <v>0</v>
      </c>
      <c r="K35" s="22">
        <v>1</v>
      </c>
      <c r="L35" s="28">
        <f t="shared" si="0"/>
        <v>0.39473684210526316</v>
      </c>
    </row>
    <row r="36" spans="1:12" s="34" customFormat="1" x14ac:dyDescent="0.25">
      <c r="A36" s="21" t="s">
        <v>1203</v>
      </c>
      <c r="B36" s="7">
        <v>469</v>
      </c>
      <c r="C36" s="22">
        <v>76</v>
      </c>
      <c r="D36" s="22">
        <v>4</v>
      </c>
      <c r="E36" s="22">
        <v>9</v>
      </c>
      <c r="F36" s="22">
        <v>43</v>
      </c>
      <c r="G36" s="22">
        <v>2</v>
      </c>
      <c r="H36" s="22">
        <v>134</v>
      </c>
      <c r="I36" s="22">
        <v>0</v>
      </c>
      <c r="J36" s="22">
        <v>0</v>
      </c>
      <c r="K36" s="22">
        <v>0</v>
      </c>
      <c r="L36" s="28">
        <f t="shared" si="0"/>
        <v>0.2857142857142857</v>
      </c>
    </row>
    <row r="37" spans="1:12" s="34" customFormat="1" x14ac:dyDescent="0.25">
      <c r="A37" s="21" t="s">
        <v>1204</v>
      </c>
      <c r="B37" s="7">
        <v>429</v>
      </c>
      <c r="C37" s="22">
        <v>88</v>
      </c>
      <c r="D37" s="22">
        <v>3</v>
      </c>
      <c r="E37" s="22">
        <v>11</v>
      </c>
      <c r="F37" s="22">
        <v>50</v>
      </c>
      <c r="G37" s="22">
        <v>3</v>
      </c>
      <c r="H37" s="22">
        <v>155</v>
      </c>
      <c r="I37" s="22">
        <v>1</v>
      </c>
      <c r="J37" s="22">
        <v>0</v>
      </c>
      <c r="K37" s="22">
        <v>1</v>
      </c>
      <c r="L37" s="28">
        <f t="shared" si="0"/>
        <v>0.36363636363636365</v>
      </c>
    </row>
    <row r="38" spans="1:12" s="34" customFormat="1" x14ac:dyDescent="0.25">
      <c r="A38" s="21" t="s">
        <v>1205</v>
      </c>
      <c r="B38" s="7">
        <v>469</v>
      </c>
      <c r="C38" s="22">
        <v>89</v>
      </c>
      <c r="D38" s="22">
        <v>1</v>
      </c>
      <c r="E38" s="22">
        <v>17</v>
      </c>
      <c r="F38" s="22">
        <v>47</v>
      </c>
      <c r="G38" s="22">
        <v>1</v>
      </c>
      <c r="H38" s="22">
        <v>155</v>
      </c>
      <c r="I38" s="22">
        <v>0</v>
      </c>
      <c r="J38" s="22">
        <v>0</v>
      </c>
      <c r="K38" s="22">
        <v>0</v>
      </c>
      <c r="L38" s="28">
        <f t="shared" si="0"/>
        <v>0.33049040511727079</v>
      </c>
    </row>
    <row r="39" spans="1:12" s="34" customFormat="1" ht="30" x14ac:dyDescent="0.25">
      <c r="A39" s="6" t="s">
        <v>1206</v>
      </c>
      <c r="B39" s="22">
        <v>653</v>
      </c>
      <c r="C39" s="22">
        <v>135</v>
      </c>
      <c r="D39" s="22">
        <v>5</v>
      </c>
      <c r="E39" s="22">
        <v>27</v>
      </c>
      <c r="F39" s="22">
        <v>66</v>
      </c>
      <c r="G39" s="22">
        <v>3</v>
      </c>
      <c r="H39" s="22">
        <v>236</v>
      </c>
      <c r="I39" s="22">
        <v>5</v>
      </c>
      <c r="J39" s="22">
        <v>0</v>
      </c>
      <c r="K39" s="22">
        <v>0</v>
      </c>
      <c r="L39" s="28">
        <f t="shared" si="0"/>
        <v>0.36140888208269523</v>
      </c>
    </row>
    <row r="40" spans="1:12" s="34" customFormat="1" x14ac:dyDescent="0.25">
      <c r="A40" s="21" t="s">
        <v>1207</v>
      </c>
      <c r="B40" s="7">
        <v>449</v>
      </c>
      <c r="C40" s="22">
        <v>95</v>
      </c>
      <c r="D40" s="22">
        <v>5</v>
      </c>
      <c r="E40" s="22">
        <v>10</v>
      </c>
      <c r="F40" s="22">
        <v>43</v>
      </c>
      <c r="G40" s="22">
        <v>2</v>
      </c>
      <c r="H40" s="22">
        <v>155</v>
      </c>
      <c r="I40" s="22">
        <v>0</v>
      </c>
      <c r="J40" s="22">
        <v>0</v>
      </c>
      <c r="K40" s="22">
        <v>0</v>
      </c>
      <c r="L40" s="28">
        <f t="shared" si="0"/>
        <v>0.34521158129175944</v>
      </c>
    </row>
    <row r="41" spans="1:12" s="34" customFormat="1" x14ac:dyDescent="0.25">
      <c r="A41" s="21" t="s">
        <v>1208</v>
      </c>
      <c r="B41" s="7">
        <v>495</v>
      </c>
      <c r="C41" s="22">
        <v>88</v>
      </c>
      <c r="D41" s="22">
        <v>1</v>
      </c>
      <c r="E41" s="22">
        <v>12</v>
      </c>
      <c r="F41" s="22">
        <v>61</v>
      </c>
      <c r="G41" s="22">
        <v>6</v>
      </c>
      <c r="H41" s="22">
        <v>168</v>
      </c>
      <c r="I41" s="22">
        <v>1</v>
      </c>
      <c r="J41" s="22">
        <v>0</v>
      </c>
      <c r="K41" s="22">
        <v>1</v>
      </c>
      <c r="L41" s="28">
        <f t="shared" si="0"/>
        <v>0.34141414141414139</v>
      </c>
    </row>
    <row r="42" spans="1:12" s="34" customFormat="1" x14ac:dyDescent="0.25">
      <c r="A42" s="21" t="s">
        <v>1209</v>
      </c>
      <c r="B42" s="7">
        <v>325</v>
      </c>
      <c r="C42" s="22">
        <v>64</v>
      </c>
      <c r="D42" s="22">
        <v>0</v>
      </c>
      <c r="E42" s="22">
        <v>8</v>
      </c>
      <c r="F42" s="22">
        <v>41</v>
      </c>
      <c r="G42" s="22">
        <v>1</v>
      </c>
      <c r="H42" s="22">
        <v>114</v>
      </c>
      <c r="I42" s="22">
        <v>0</v>
      </c>
      <c r="J42" s="22">
        <v>0</v>
      </c>
      <c r="K42" s="22">
        <v>4</v>
      </c>
      <c r="L42" s="28">
        <f t="shared" si="0"/>
        <v>0.36307692307692307</v>
      </c>
    </row>
    <row r="43" spans="1:12" s="34" customFormat="1" x14ac:dyDescent="0.25">
      <c r="A43" s="21" t="s">
        <v>1210</v>
      </c>
      <c r="B43" s="7">
        <v>662</v>
      </c>
      <c r="C43" s="22">
        <v>155</v>
      </c>
      <c r="D43" s="22">
        <v>2</v>
      </c>
      <c r="E43" s="22">
        <v>24</v>
      </c>
      <c r="F43" s="22">
        <v>40</v>
      </c>
      <c r="G43" s="22">
        <v>6</v>
      </c>
      <c r="H43" s="22">
        <v>227</v>
      </c>
      <c r="I43" s="22">
        <v>1</v>
      </c>
      <c r="J43" s="22">
        <v>0</v>
      </c>
      <c r="K43" s="22">
        <v>1</v>
      </c>
      <c r="L43" s="28">
        <f t="shared" si="0"/>
        <v>0.34441087613293053</v>
      </c>
    </row>
    <row r="44" spans="1:12" s="34" customFormat="1" x14ac:dyDescent="0.25">
      <c r="A44" s="21" t="s">
        <v>1211</v>
      </c>
      <c r="B44" s="7">
        <v>544</v>
      </c>
      <c r="C44" s="22">
        <v>117</v>
      </c>
      <c r="D44" s="22">
        <v>1</v>
      </c>
      <c r="E44" s="22">
        <v>24</v>
      </c>
      <c r="F44" s="22">
        <v>61</v>
      </c>
      <c r="G44" s="22">
        <v>6</v>
      </c>
      <c r="H44" s="22">
        <v>209</v>
      </c>
      <c r="I44" s="22">
        <v>0</v>
      </c>
      <c r="J44" s="22">
        <v>0</v>
      </c>
      <c r="K44" s="22">
        <v>1</v>
      </c>
      <c r="L44" s="28">
        <f t="shared" si="0"/>
        <v>0.3860294117647059</v>
      </c>
    </row>
    <row r="45" spans="1:12" s="34" customFormat="1" x14ac:dyDescent="0.25">
      <c r="A45" s="21" t="s">
        <v>1212</v>
      </c>
      <c r="B45" s="7">
        <v>501</v>
      </c>
      <c r="C45" s="22">
        <v>138</v>
      </c>
      <c r="D45" s="22">
        <v>3</v>
      </c>
      <c r="E45" s="22">
        <v>20</v>
      </c>
      <c r="F45" s="22">
        <v>41</v>
      </c>
      <c r="G45" s="22">
        <v>5</v>
      </c>
      <c r="H45" s="22">
        <v>207</v>
      </c>
      <c r="I45" s="22">
        <v>0</v>
      </c>
      <c r="J45" s="22">
        <v>0</v>
      </c>
      <c r="K45" s="22">
        <v>0</v>
      </c>
      <c r="L45" s="28">
        <f t="shared" si="0"/>
        <v>0.41317365269461076</v>
      </c>
    </row>
    <row r="46" spans="1:12" s="34" customFormat="1" x14ac:dyDescent="0.25">
      <c r="A46" s="21" t="s">
        <v>1213</v>
      </c>
      <c r="B46" s="7">
        <v>505</v>
      </c>
      <c r="C46" s="22">
        <v>127</v>
      </c>
      <c r="D46" s="22">
        <v>0</v>
      </c>
      <c r="E46" s="22">
        <v>19</v>
      </c>
      <c r="F46" s="22">
        <v>45</v>
      </c>
      <c r="G46" s="22">
        <v>8</v>
      </c>
      <c r="H46" s="22">
        <v>199</v>
      </c>
      <c r="I46" s="22">
        <v>0</v>
      </c>
      <c r="J46" s="22">
        <v>0</v>
      </c>
      <c r="K46" s="22">
        <v>0</v>
      </c>
      <c r="L46" s="28">
        <f t="shared" si="0"/>
        <v>0.39405940594059408</v>
      </c>
    </row>
    <row r="47" spans="1:12" s="34" customFormat="1" x14ac:dyDescent="0.25">
      <c r="A47" s="21" t="s">
        <v>1214</v>
      </c>
      <c r="B47" s="7">
        <v>509</v>
      </c>
      <c r="C47" s="22">
        <v>99</v>
      </c>
      <c r="D47" s="22">
        <v>3</v>
      </c>
      <c r="E47" s="22">
        <v>16</v>
      </c>
      <c r="F47" s="22">
        <v>33</v>
      </c>
      <c r="G47" s="22">
        <v>5</v>
      </c>
      <c r="H47" s="22">
        <v>156</v>
      </c>
      <c r="I47" s="22">
        <v>0</v>
      </c>
      <c r="J47" s="22">
        <v>0</v>
      </c>
      <c r="K47" s="22">
        <v>1</v>
      </c>
      <c r="L47" s="28">
        <f t="shared" si="0"/>
        <v>0.30844793713163066</v>
      </c>
    </row>
    <row r="48" spans="1:12" s="34" customFormat="1" x14ac:dyDescent="0.25">
      <c r="A48" s="21" t="s">
        <v>1215</v>
      </c>
      <c r="B48" s="7">
        <v>505</v>
      </c>
      <c r="C48" s="22">
        <v>108</v>
      </c>
      <c r="D48" s="22">
        <v>1</v>
      </c>
      <c r="E48" s="22">
        <v>31</v>
      </c>
      <c r="F48" s="22">
        <v>40</v>
      </c>
      <c r="G48" s="22">
        <v>3</v>
      </c>
      <c r="H48" s="22">
        <v>183</v>
      </c>
      <c r="I48" s="22">
        <v>0</v>
      </c>
      <c r="J48" s="22">
        <v>0</v>
      </c>
      <c r="K48" s="22">
        <v>0</v>
      </c>
      <c r="L48" s="28">
        <f t="shared" si="0"/>
        <v>0.36237623762376237</v>
      </c>
    </row>
    <row r="49" spans="1:12" s="34" customFormat="1" x14ac:dyDescent="0.25">
      <c r="A49" s="21" t="s">
        <v>1216</v>
      </c>
      <c r="B49" s="7">
        <v>369</v>
      </c>
      <c r="C49" s="22">
        <v>86</v>
      </c>
      <c r="D49" s="22">
        <v>2</v>
      </c>
      <c r="E49" s="22">
        <v>11</v>
      </c>
      <c r="F49" s="22">
        <v>32</v>
      </c>
      <c r="G49" s="22">
        <v>1</v>
      </c>
      <c r="H49" s="22">
        <v>132</v>
      </c>
      <c r="I49" s="22">
        <v>1</v>
      </c>
      <c r="J49" s="22">
        <v>0</v>
      </c>
      <c r="K49" s="22">
        <v>0</v>
      </c>
      <c r="L49" s="28">
        <f t="shared" si="0"/>
        <v>0.35772357723577236</v>
      </c>
    </row>
    <row r="50" spans="1:12" s="34" customFormat="1" x14ac:dyDescent="0.25">
      <c r="A50" s="21" t="s">
        <v>1217</v>
      </c>
      <c r="B50" s="7">
        <v>693</v>
      </c>
      <c r="C50" s="22">
        <v>140</v>
      </c>
      <c r="D50" s="22">
        <v>4</v>
      </c>
      <c r="E50" s="22">
        <v>27</v>
      </c>
      <c r="F50" s="22">
        <v>65</v>
      </c>
      <c r="G50" s="22">
        <v>5</v>
      </c>
      <c r="H50" s="22">
        <v>241</v>
      </c>
      <c r="I50" s="22">
        <v>0</v>
      </c>
      <c r="J50" s="22">
        <v>0</v>
      </c>
      <c r="K50" s="22">
        <v>1</v>
      </c>
      <c r="L50" s="28">
        <f t="shared" si="0"/>
        <v>0.34920634920634919</v>
      </c>
    </row>
    <row r="51" spans="1:12" s="34" customFormat="1" x14ac:dyDescent="0.25">
      <c r="A51" s="21" t="s">
        <v>1218</v>
      </c>
      <c r="B51" s="7">
        <v>441</v>
      </c>
      <c r="C51" s="22">
        <v>95</v>
      </c>
      <c r="D51" s="22">
        <v>1</v>
      </c>
      <c r="E51" s="22">
        <v>15</v>
      </c>
      <c r="F51" s="22">
        <v>49</v>
      </c>
      <c r="G51" s="22">
        <v>4</v>
      </c>
      <c r="H51" s="22">
        <v>164</v>
      </c>
      <c r="I51" s="22">
        <v>0</v>
      </c>
      <c r="J51" s="22">
        <v>0</v>
      </c>
      <c r="K51" s="22">
        <v>0</v>
      </c>
      <c r="L51" s="28">
        <f t="shared" si="0"/>
        <v>0.37188208616780044</v>
      </c>
    </row>
    <row r="52" spans="1:12" s="34" customFormat="1" x14ac:dyDescent="0.25">
      <c r="A52" s="21" t="s">
        <v>1219</v>
      </c>
      <c r="B52" s="7">
        <v>372</v>
      </c>
      <c r="C52" s="22">
        <v>72</v>
      </c>
      <c r="D52" s="22">
        <v>1</v>
      </c>
      <c r="E52" s="22">
        <v>18</v>
      </c>
      <c r="F52" s="22">
        <v>33</v>
      </c>
      <c r="G52" s="22">
        <v>0</v>
      </c>
      <c r="H52" s="22">
        <v>124</v>
      </c>
      <c r="I52" s="22">
        <v>3</v>
      </c>
      <c r="J52" s="22">
        <v>0</v>
      </c>
      <c r="K52" s="22">
        <v>0</v>
      </c>
      <c r="L52" s="28">
        <f t="shared" si="0"/>
        <v>0.33333333333333331</v>
      </c>
    </row>
    <row r="53" spans="1:12" s="34" customFormat="1" x14ac:dyDescent="0.25">
      <c r="A53" s="21" t="s">
        <v>1220</v>
      </c>
      <c r="B53" s="7">
        <v>390</v>
      </c>
      <c r="C53" s="22">
        <v>80</v>
      </c>
      <c r="D53" s="22">
        <v>1</v>
      </c>
      <c r="E53" s="22">
        <v>13</v>
      </c>
      <c r="F53" s="22">
        <v>37</v>
      </c>
      <c r="G53" s="22">
        <v>2</v>
      </c>
      <c r="H53" s="22">
        <v>133</v>
      </c>
      <c r="I53" s="22">
        <v>0</v>
      </c>
      <c r="J53" s="22">
        <v>0</v>
      </c>
      <c r="K53" s="22">
        <v>0</v>
      </c>
      <c r="L53" s="28">
        <f t="shared" si="0"/>
        <v>0.34102564102564104</v>
      </c>
    </row>
    <row r="54" spans="1:12" s="34" customFormat="1" x14ac:dyDescent="0.25">
      <c r="A54" s="21" t="s">
        <v>1221</v>
      </c>
      <c r="B54" s="7">
        <v>368</v>
      </c>
      <c r="C54" s="22">
        <v>92</v>
      </c>
      <c r="D54" s="22">
        <v>2</v>
      </c>
      <c r="E54" s="22">
        <v>11</v>
      </c>
      <c r="F54" s="22">
        <v>43</v>
      </c>
      <c r="G54" s="22">
        <v>0</v>
      </c>
      <c r="H54" s="22">
        <v>148</v>
      </c>
      <c r="I54" s="22">
        <v>0</v>
      </c>
      <c r="J54" s="22">
        <v>0</v>
      </c>
      <c r="K54" s="22">
        <v>0</v>
      </c>
      <c r="L54" s="28">
        <f t="shared" si="0"/>
        <v>0.40217391304347827</v>
      </c>
    </row>
    <row r="55" spans="1:12" s="34" customFormat="1" x14ac:dyDescent="0.25">
      <c r="A55" s="21" t="s">
        <v>1222</v>
      </c>
      <c r="B55" s="7">
        <v>398</v>
      </c>
      <c r="C55" s="22">
        <v>110</v>
      </c>
      <c r="D55" s="22">
        <v>1</v>
      </c>
      <c r="E55" s="22">
        <v>22</v>
      </c>
      <c r="F55" s="22">
        <v>51</v>
      </c>
      <c r="G55" s="22">
        <v>1</v>
      </c>
      <c r="H55" s="22">
        <v>185</v>
      </c>
      <c r="I55" s="22">
        <v>0</v>
      </c>
      <c r="J55" s="22">
        <v>0</v>
      </c>
      <c r="K55" s="22">
        <v>0</v>
      </c>
      <c r="L55" s="28">
        <f t="shared" si="0"/>
        <v>0.46482412060301509</v>
      </c>
    </row>
    <row r="56" spans="1:12" s="34" customFormat="1" x14ac:dyDescent="0.25">
      <c r="A56" s="21" t="s">
        <v>1223</v>
      </c>
      <c r="B56" s="7">
        <v>483</v>
      </c>
      <c r="C56" s="22">
        <v>116</v>
      </c>
      <c r="D56" s="22">
        <v>2</v>
      </c>
      <c r="E56" s="22">
        <v>17</v>
      </c>
      <c r="F56" s="22">
        <v>50</v>
      </c>
      <c r="G56" s="22">
        <v>2</v>
      </c>
      <c r="H56" s="22">
        <v>187</v>
      </c>
      <c r="I56" s="22">
        <v>1</v>
      </c>
      <c r="J56" s="22">
        <v>0</v>
      </c>
      <c r="K56" s="22">
        <v>0</v>
      </c>
      <c r="L56" s="28">
        <f t="shared" si="0"/>
        <v>0.38716356107660455</v>
      </c>
    </row>
    <row r="57" spans="1:12" s="34" customFormat="1" x14ac:dyDescent="0.25">
      <c r="A57" s="21" t="s">
        <v>1224</v>
      </c>
      <c r="B57" s="7">
        <v>371</v>
      </c>
      <c r="C57" s="22">
        <v>92</v>
      </c>
      <c r="D57" s="22">
        <v>1</v>
      </c>
      <c r="E57" s="22">
        <v>15</v>
      </c>
      <c r="F57" s="22">
        <v>47</v>
      </c>
      <c r="G57" s="22">
        <v>4</v>
      </c>
      <c r="H57" s="22">
        <v>159</v>
      </c>
      <c r="I57" s="22">
        <v>0</v>
      </c>
      <c r="J57" s="22">
        <v>0</v>
      </c>
      <c r="K57" s="22">
        <v>0</v>
      </c>
      <c r="L57" s="28">
        <f t="shared" si="0"/>
        <v>0.42857142857142855</v>
      </c>
    </row>
    <row r="58" spans="1:12" s="34" customFormat="1" x14ac:dyDescent="0.25">
      <c r="A58" s="21" t="s">
        <v>1225</v>
      </c>
      <c r="B58" s="7">
        <v>450</v>
      </c>
      <c r="C58" s="22">
        <v>125</v>
      </c>
      <c r="D58" s="22">
        <v>2</v>
      </c>
      <c r="E58" s="22">
        <v>19</v>
      </c>
      <c r="F58" s="22">
        <v>40</v>
      </c>
      <c r="G58" s="22">
        <v>3</v>
      </c>
      <c r="H58" s="22">
        <v>189</v>
      </c>
      <c r="I58" s="22">
        <v>0</v>
      </c>
      <c r="J58" s="22">
        <v>0</v>
      </c>
      <c r="K58" s="22">
        <v>1</v>
      </c>
      <c r="L58" s="28">
        <f t="shared" si="0"/>
        <v>0.42222222222222222</v>
      </c>
    </row>
    <row r="59" spans="1:12" s="34" customFormat="1" x14ac:dyDescent="0.25">
      <c r="A59" s="21" t="s">
        <v>1226</v>
      </c>
      <c r="B59" s="7">
        <v>432</v>
      </c>
      <c r="C59" s="22">
        <v>107</v>
      </c>
      <c r="D59" s="22">
        <v>2</v>
      </c>
      <c r="E59" s="22">
        <v>16</v>
      </c>
      <c r="F59" s="22">
        <v>38</v>
      </c>
      <c r="G59" s="22">
        <v>1</v>
      </c>
      <c r="H59" s="22">
        <v>164</v>
      </c>
      <c r="I59" s="22">
        <v>0</v>
      </c>
      <c r="J59" s="22">
        <v>0</v>
      </c>
      <c r="K59" s="22">
        <v>0</v>
      </c>
      <c r="L59" s="28">
        <f t="shared" si="0"/>
        <v>0.37962962962962965</v>
      </c>
    </row>
    <row r="60" spans="1:12" s="34" customFormat="1" x14ac:dyDescent="0.25">
      <c r="A60" s="21" t="s">
        <v>1227</v>
      </c>
      <c r="B60" s="7">
        <v>364</v>
      </c>
      <c r="C60" s="22">
        <v>104</v>
      </c>
      <c r="D60" s="22">
        <v>3</v>
      </c>
      <c r="E60" s="22">
        <v>3</v>
      </c>
      <c r="F60" s="22">
        <v>29</v>
      </c>
      <c r="G60" s="22">
        <v>3</v>
      </c>
      <c r="H60" s="22">
        <v>142</v>
      </c>
      <c r="I60" s="22">
        <v>0</v>
      </c>
      <c r="J60" s="22">
        <v>0</v>
      </c>
      <c r="K60" s="22">
        <v>0</v>
      </c>
      <c r="L60" s="28">
        <f t="shared" si="0"/>
        <v>0.39010989010989011</v>
      </c>
    </row>
    <row r="61" spans="1:12" s="34" customFormat="1" x14ac:dyDescent="0.25">
      <c r="A61" s="21" t="s">
        <v>1228</v>
      </c>
      <c r="B61" s="7">
        <v>388</v>
      </c>
      <c r="C61" s="22">
        <v>84</v>
      </c>
      <c r="D61" s="22">
        <v>1</v>
      </c>
      <c r="E61" s="22">
        <v>20</v>
      </c>
      <c r="F61" s="22">
        <v>41</v>
      </c>
      <c r="G61" s="22">
        <v>2</v>
      </c>
      <c r="H61" s="22">
        <v>148</v>
      </c>
      <c r="I61" s="22">
        <v>0</v>
      </c>
      <c r="J61" s="22">
        <v>0</v>
      </c>
      <c r="K61" s="22">
        <v>0</v>
      </c>
      <c r="L61" s="28">
        <f t="shared" si="0"/>
        <v>0.38144329896907214</v>
      </c>
    </row>
    <row r="62" spans="1:12" s="34" customFormat="1" x14ac:dyDescent="0.25">
      <c r="A62" s="21" t="s">
        <v>1229</v>
      </c>
      <c r="B62" s="7">
        <v>492</v>
      </c>
      <c r="C62" s="22">
        <v>143</v>
      </c>
      <c r="D62" s="22">
        <v>0</v>
      </c>
      <c r="E62" s="22">
        <v>26</v>
      </c>
      <c r="F62" s="22">
        <v>49</v>
      </c>
      <c r="G62" s="22">
        <v>4</v>
      </c>
      <c r="H62" s="22">
        <v>222</v>
      </c>
      <c r="I62" s="22">
        <v>1</v>
      </c>
      <c r="J62" s="22">
        <v>0</v>
      </c>
      <c r="K62" s="22">
        <v>1</v>
      </c>
      <c r="L62" s="28">
        <f t="shared" si="0"/>
        <v>0.4532520325203252</v>
      </c>
    </row>
    <row r="63" spans="1:12" s="34" customFormat="1" x14ac:dyDescent="0.25">
      <c r="A63" s="21" t="s">
        <v>1230</v>
      </c>
      <c r="B63" s="7">
        <v>413</v>
      </c>
      <c r="C63" s="22">
        <v>78</v>
      </c>
      <c r="D63" s="22">
        <v>3</v>
      </c>
      <c r="E63" s="22">
        <v>17</v>
      </c>
      <c r="F63" s="22">
        <v>36</v>
      </c>
      <c r="G63" s="22">
        <v>3</v>
      </c>
      <c r="H63" s="22">
        <v>137</v>
      </c>
      <c r="I63" s="22">
        <v>0</v>
      </c>
      <c r="J63" s="22">
        <v>0</v>
      </c>
      <c r="K63" s="22">
        <v>1</v>
      </c>
      <c r="L63" s="28">
        <f t="shared" si="0"/>
        <v>0.33414043583535108</v>
      </c>
    </row>
    <row r="64" spans="1:12" s="34" customFormat="1" ht="30" x14ac:dyDescent="0.25">
      <c r="A64" s="6" t="s">
        <v>1231</v>
      </c>
      <c r="B64" s="22">
        <v>485</v>
      </c>
      <c r="C64" s="22">
        <v>108</v>
      </c>
      <c r="D64" s="22">
        <v>3</v>
      </c>
      <c r="E64" s="22">
        <v>24</v>
      </c>
      <c r="F64" s="22">
        <v>40</v>
      </c>
      <c r="G64" s="22">
        <v>2</v>
      </c>
      <c r="H64" s="22">
        <v>177</v>
      </c>
      <c r="I64" s="22">
        <v>0</v>
      </c>
      <c r="J64" s="22">
        <v>0</v>
      </c>
      <c r="K64" s="22">
        <v>0</v>
      </c>
      <c r="L64" s="28">
        <f t="shared" si="0"/>
        <v>0.3649484536082474</v>
      </c>
    </row>
    <row r="65" spans="1:12" s="34" customFormat="1" x14ac:dyDescent="0.25">
      <c r="A65" s="21" t="s">
        <v>1232</v>
      </c>
      <c r="B65" s="7">
        <v>464</v>
      </c>
      <c r="C65" s="22">
        <v>107</v>
      </c>
      <c r="D65" s="22">
        <v>1</v>
      </c>
      <c r="E65" s="22">
        <v>19</v>
      </c>
      <c r="F65" s="22">
        <v>34</v>
      </c>
      <c r="G65" s="22">
        <v>1</v>
      </c>
      <c r="H65" s="22">
        <v>162</v>
      </c>
      <c r="I65" s="22">
        <v>1</v>
      </c>
      <c r="J65" s="22">
        <v>0</v>
      </c>
      <c r="K65" s="22">
        <v>0</v>
      </c>
      <c r="L65" s="28">
        <f t="shared" si="0"/>
        <v>0.34913793103448276</v>
      </c>
    </row>
    <row r="66" spans="1:12" s="34" customFormat="1" x14ac:dyDescent="0.25">
      <c r="A66" s="21" t="s">
        <v>1233</v>
      </c>
      <c r="B66" s="7">
        <v>476</v>
      </c>
      <c r="C66" s="22">
        <v>81</v>
      </c>
      <c r="D66" s="22">
        <v>5</v>
      </c>
      <c r="E66" s="22">
        <v>33</v>
      </c>
      <c r="F66" s="22">
        <v>49</v>
      </c>
      <c r="G66" s="22">
        <v>8</v>
      </c>
      <c r="H66" s="22">
        <v>176</v>
      </c>
      <c r="I66" s="22">
        <v>3</v>
      </c>
      <c r="J66" s="22">
        <v>1</v>
      </c>
      <c r="K66" s="22">
        <v>0</v>
      </c>
      <c r="L66" s="28">
        <f t="shared" ref="L66:L70" si="1">(K66+J66+H66)/B66</f>
        <v>0.37184873949579833</v>
      </c>
    </row>
    <row r="67" spans="1:12" s="34" customFormat="1" x14ac:dyDescent="0.25">
      <c r="A67" s="21" t="s">
        <v>1234</v>
      </c>
      <c r="B67" s="7">
        <v>347</v>
      </c>
      <c r="C67" s="22">
        <v>73</v>
      </c>
      <c r="D67" s="22">
        <v>2</v>
      </c>
      <c r="E67" s="22">
        <v>13</v>
      </c>
      <c r="F67" s="22">
        <v>32</v>
      </c>
      <c r="G67" s="22">
        <v>2</v>
      </c>
      <c r="H67" s="22">
        <v>122</v>
      </c>
      <c r="I67" s="22">
        <v>1</v>
      </c>
      <c r="J67" s="22">
        <v>0</v>
      </c>
      <c r="K67" s="22">
        <v>1</v>
      </c>
      <c r="L67" s="28">
        <f t="shared" si="1"/>
        <v>0.35446685878962536</v>
      </c>
    </row>
    <row r="68" spans="1:12" s="34" customFormat="1" x14ac:dyDescent="0.25">
      <c r="A68" s="21" t="s">
        <v>1235</v>
      </c>
      <c r="B68" s="7">
        <v>485</v>
      </c>
      <c r="C68" s="22">
        <v>93</v>
      </c>
      <c r="D68" s="22">
        <v>2</v>
      </c>
      <c r="E68" s="22">
        <v>25</v>
      </c>
      <c r="F68" s="22">
        <v>47</v>
      </c>
      <c r="G68" s="22">
        <v>0</v>
      </c>
      <c r="H68" s="22">
        <v>167</v>
      </c>
      <c r="I68" s="22">
        <v>1</v>
      </c>
      <c r="J68" s="22">
        <v>0</v>
      </c>
      <c r="K68" s="22">
        <v>0</v>
      </c>
      <c r="L68" s="28">
        <f t="shared" si="1"/>
        <v>0.34432989690721649</v>
      </c>
    </row>
    <row r="69" spans="1:12" s="34" customFormat="1" x14ac:dyDescent="0.25">
      <c r="A69" s="21" t="s">
        <v>1236</v>
      </c>
      <c r="B69" s="22">
        <v>634</v>
      </c>
      <c r="C69" s="22">
        <v>139</v>
      </c>
      <c r="D69" s="22">
        <v>3</v>
      </c>
      <c r="E69" s="22">
        <v>28</v>
      </c>
      <c r="F69" s="22">
        <v>58</v>
      </c>
      <c r="G69" s="22">
        <v>4</v>
      </c>
      <c r="H69" s="22">
        <v>232</v>
      </c>
      <c r="I69" s="22">
        <v>0</v>
      </c>
      <c r="J69" s="22">
        <v>0</v>
      </c>
      <c r="K69" s="22">
        <v>0</v>
      </c>
      <c r="L69" s="28">
        <f t="shared" si="1"/>
        <v>0.36593059936908517</v>
      </c>
    </row>
    <row r="70" spans="1:12" s="34" customFormat="1" x14ac:dyDescent="0.25">
      <c r="A70" s="21" t="s">
        <v>1237</v>
      </c>
      <c r="B70" s="22">
        <v>623</v>
      </c>
      <c r="C70" s="22">
        <v>106</v>
      </c>
      <c r="D70" s="22">
        <v>2</v>
      </c>
      <c r="E70" s="22">
        <v>28</v>
      </c>
      <c r="F70" s="22">
        <v>56</v>
      </c>
      <c r="G70" s="22">
        <v>2</v>
      </c>
      <c r="H70" s="22">
        <v>194</v>
      </c>
      <c r="I70" s="22">
        <v>0</v>
      </c>
      <c r="J70" s="22">
        <v>0</v>
      </c>
      <c r="K70" s="22">
        <v>0</v>
      </c>
      <c r="L70" s="28">
        <f t="shared" si="1"/>
        <v>0.3113964686998395</v>
      </c>
    </row>
    <row r="71" spans="1:12" s="34" customFormat="1" x14ac:dyDescent="0.25">
      <c r="A71" s="21" t="s">
        <v>1238</v>
      </c>
      <c r="B71" s="22">
        <v>0</v>
      </c>
      <c r="C71" s="22">
        <v>146</v>
      </c>
      <c r="D71" s="22">
        <v>1</v>
      </c>
      <c r="E71" s="22">
        <v>5</v>
      </c>
      <c r="F71" s="22">
        <v>49</v>
      </c>
      <c r="G71" s="22">
        <v>1</v>
      </c>
      <c r="H71" s="22">
        <v>202</v>
      </c>
      <c r="I71" s="22">
        <v>0</v>
      </c>
      <c r="J71" s="22">
        <v>0</v>
      </c>
      <c r="K71" s="22">
        <v>96</v>
      </c>
      <c r="L71" s="28"/>
    </row>
    <row r="72" spans="1:12" s="34" customFormat="1" x14ac:dyDescent="0.25">
      <c r="A72" s="21" t="s">
        <v>1239</v>
      </c>
      <c r="B72" s="22">
        <v>0</v>
      </c>
      <c r="C72" s="22">
        <v>60</v>
      </c>
      <c r="D72" s="22">
        <v>2</v>
      </c>
      <c r="E72" s="22">
        <v>11</v>
      </c>
      <c r="F72" s="22">
        <v>19</v>
      </c>
      <c r="G72" s="22">
        <v>6</v>
      </c>
      <c r="H72" s="22">
        <v>98</v>
      </c>
      <c r="I72" s="22">
        <v>2</v>
      </c>
      <c r="J72" s="22">
        <v>0</v>
      </c>
      <c r="K72" s="22">
        <v>1</v>
      </c>
      <c r="L72" s="28"/>
    </row>
    <row r="73" spans="1:12" s="34" customFormat="1" x14ac:dyDescent="0.25">
      <c r="A73" s="21" t="s">
        <v>1240</v>
      </c>
      <c r="B73" s="22">
        <v>0</v>
      </c>
      <c r="C73" s="22">
        <v>2848</v>
      </c>
      <c r="D73" s="22">
        <v>43</v>
      </c>
      <c r="E73" s="22">
        <v>367</v>
      </c>
      <c r="F73" s="22">
        <v>957</v>
      </c>
      <c r="G73" s="22">
        <v>33</v>
      </c>
      <c r="H73" s="22">
        <v>4248</v>
      </c>
      <c r="I73" s="22">
        <v>8</v>
      </c>
      <c r="J73" s="22">
        <v>0</v>
      </c>
      <c r="K73" s="22">
        <v>4</v>
      </c>
      <c r="L73" s="28"/>
    </row>
    <row r="74" spans="1:12" s="34" customFormat="1" x14ac:dyDescent="0.25">
      <c r="A74" s="21" t="s">
        <v>102</v>
      </c>
      <c r="B74" s="22">
        <v>0</v>
      </c>
      <c r="C74" s="22">
        <v>2288</v>
      </c>
      <c r="D74" s="22">
        <v>14</v>
      </c>
      <c r="E74" s="22">
        <v>283</v>
      </c>
      <c r="F74" s="22">
        <v>829</v>
      </c>
      <c r="G74" s="22">
        <v>32</v>
      </c>
      <c r="H74" s="22">
        <v>3446</v>
      </c>
      <c r="I74" s="22">
        <v>3</v>
      </c>
      <c r="J74" s="22">
        <v>0</v>
      </c>
      <c r="K74" s="22">
        <v>3</v>
      </c>
      <c r="L74" s="28"/>
    </row>
    <row r="75" spans="1:12" s="34" customFormat="1" x14ac:dyDescent="0.25">
      <c r="A75" s="21" t="s">
        <v>103</v>
      </c>
      <c r="B75" s="22">
        <v>0</v>
      </c>
      <c r="C75" s="22">
        <v>620</v>
      </c>
      <c r="D75" s="22">
        <v>5</v>
      </c>
      <c r="E75" s="22">
        <v>85</v>
      </c>
      <c r="F75" s="22">
        <v>265</v>
      </c>
      <c r="G75" s="22">
        <v>13</v>
      </c>
      <c r="H75" s="22">
        <v>988</v>
      </c>
      <c r="I75" s="22">
        <v>3</v>
      </c>
      <c r="J75" s="22">
        <v>1</v>
      </c>
      <c r="K75" s="22">
        <v>1</v>
      </c>
      <c r="L75" s="41"/>
    </row>
    <row r="76" spans="1:12" s="34" customFormat="1" x14ac:dyDescent="0.25">
      <c r="A76" s="21" t="s">
        <v>104</v>
      </c>
      <c r="B76" s="22"/>
      <c r="C76" s="22">
        <f t="shared" ref="C76:K76" si="2">SUM(C2:C72)</f>
        <v>8430</v>
      </c>
      <c r="D76" s="22">
        <f t="shared" si="2"/>
        <v>149</v>
      </c>
      <c r="E76" s="22">
        <f t="shared" si="2"/>
        <v>1317</v>
      </c>
      <c r="F76" s="22">
        <f t="shared" si="2"/>
        <v>3655</v>
      </c>
      <c r="G76" s="22">
        <f t="shared" si="2"/>
        <v>215</v>
      </c>
      <c r="H76" s="22">
        <f t="shared" si="2"/>
        <v>13766</v>
      </c>
      <c r="I76" s="22">
        <f t="shared" si="2"/>
        <v>39</v>
      </c>
      <c r="J76" s="22">
        <f t="shared" si="2"/>
        <v>5</v>
      </c>
      <c r="K76" s="22">
        <f t="shared" si="2"/>
        <v>121</v>
      </c>
      <c r="L76" s="28"/>
    </row>
    <row r="77" spans="1:12" s="34" customFormat="1" x14ac:dyDescent="0.25">
      <c r="A77" s="21" t="s">
        <v>105</v>
      </c>
      <c r="B77" s="22"/>
      <c r="C77" s="22">
        <f t="shared" ref="C77:K77" si="3">SUM(C73:C75)</f>
        <v>5756</v>
      </c>
      <c r="D77" s="22">
        <f t="shared" si="3"/>
        <v>62</v>
      </c>
      <c r="E77" s="22">
        <f t="shared" si="3"/>
        <v>735</v>
      </c>
      <c r="F77" s="22">
        <f t="shared" si="3"/>
        <v>2051</v>
      </c>
      <c r="G77" s="22">
        <f t="shared" si="3"/>
        <v>78</v>
      </c>
      <c r="H77" s="22">
        <f t="shared" si="3"/>
        <v>8682</v>
      </c>
      <c r="I77" s="22">
        <f t="shared" si="3"/>
        <v>14</v>
      </c>
      <c r="J77" s="22">
        <f t="shared" si="3"/>
        <v>1</v>
      </c>
      <c r="K77" s="22">
        <f t="shared" si="3"/>
        <v>8</v>
      </c>
      <c r="L77" s="28"/>
    </row>
    <row r="78" spans="1:12" s="34" customFormat="1" x14ac:dyDescent="0.25">
      <c r="A78" s="21" t="s">
        <v>106</v>
      </c>
      <c r="B78" s="22">
        <f>SUM(B2:B75)</f>
        <v>34230</v>
      </c>
      <c r="C78" s="22">
        <f t="shared" ref="C78:K78" si="4">SUM(C76:C77)</f>
        <v>14186</v>
      </c>
      <c r="D78" s="22">
        <f t="shared" si="4"/>
        <v>211</v>
      </c>
      <c r="E78" s="22">
        <f t="shared" si="4"/>
        <v>2052</v>
      </c>
      <c r="F78" s="22">
        <f t="shared" si="4"/>
        <v>5706</v>
      </c>
      <c r="G78" s="22">
        <f t="shared" si="4"/>
        <v>293</v>
      </c>
      <c r="H78" s="22">
        <f t="shared" si="4"/>
        <v>22448</v>
      </c>
      <c r="I78" s="22">
        <f t="shared" si="4"/>
        <v>53</v>
      </c>
      <c r="J78" s="22">
        <f t="shared" si="4"/>
        <v>6</v>
      </c>
      <c r="K78" s="22">
        <f t="shared" si="4"/>
        <v>129</v>
      </c>
      <c r="L78" s="28">
        <f>(K78+J78+H78)/B78</f>
        <v>0.6597429155711364</v>
      </c>
    </row>
    <row r="79" spans="1:12" s="34" customFormat="1" x14ac:dyDescent="0.25">
      <c r="A79" s="36" t="s">
        <v>107</v>
      </c>
      <c r="B79" s="22"/>
      <c r="C79" s="28">
        <f>C78/$H$78</f>
        <v>0.63194939415538132</v>
      </c>
      <c r="D79" s="28">
        <f>D78/$H$78</f>
        <v>9.3995010691375631E-3</v>
      </c>
      <c r="E79" s="28">
        <f>E78/$H$78</f>
        <v>9.1411261582323586E-2</v>
      </c>
      <c r="F79" s="28">
        <f>F78/$H$78</f>
        <v>0.25418745545260157</v>
      </c>
      <c r="G79" s="28">
        <f>G78/$H$78</f>
        <v>1.3052387740555952E-2</v>
      </c>
      <c r="H79" s="28"/>
      <c r="I79" s="28"/>
      <c r="J79" s="28"/>
      <c r="K79" s="28"/>
      <c r="L79" s="28"/>
    </row>
    <row r="80" spans="1:12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98" fitToHeight="0" orientation="landscape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A7D77-C58A-4BB8-BDEC-FE9B581C0FD8}">
  <sheetPr codeName="Sheet16">
    <pageSetUpPr fitToPage="1"/>
  </sheetPr>
  <dimension ref="A1:P99"/>
  <sheetViews>
    <sheetView workbookViewId="0">
      <pane xSplit="1" ySplit="1" topLeftCell="B83" activePane="bottomRight" state="frozen"/>
      <selection pane="topRight" activeCell="B1" sqref="B1"/>
      <selection pane="bottomLeft" activeCell="A2" sqref="A2"/>
      <selection pane="bottomRight" activeCell="G97" sqref="G97"/>
    </sheetView>
  </sheetViews>
  <sheetFormatPr defaultColWidth="0" defaultRowHeight="15" customHeight="1" zeroHeight="1" x14ac:dyDescent="0.25"/>
  <cols>
    <col min="1" max="1" width="37.7109375" style="30" customWidth="1"/>
    <col min="2" max="2" width="8.7109375" style="40" customWidth="1"/>
    <col min="3" max="8" width="11.7109375" style="40" customWidth="1"/>
    <col min="9" max="9" width="8.7109375" style="40" customWidth="1"/>
    <col min="10" max="12" width="3.7109375" style="40" customWidth="1"/>
    <col min="13" max="13" width="8.7109375" style="47" customWidth="1"/>
    <col min="14" max="14" width="1.7109375" style="33" customWidth="1"/>
    <col min="15" max="15" width="9.140625" style="33" hidden="1" customWidth="1"/>
    <col min="16" max="16" width="0" style="33" hidden="1" customWidth="1"/>
    <col min="17" max="16384" width="9.140625" style="33" hidden="1"/>
  </cols>
  <sheetData>
    <row r="1" spans="1:13" ht="50.1" customHeight="1" thickBot="1" x14ac:dyDescent="0.3">
      <c r="A1" s="49" t="s">
        <v>0</v>
      </c>
      <c r="B1" s="2" t="s">
        <v>1</v>
      </c>
      <c r="C1" s="2" t="s">
        <v>1241</v>
      </c>
      <c r="D1" s="2" t="s">
        <v>1242</v>
      </c>
      <c r="E1" s="2" t="s">
        <v>1243</v>
      </c>
      <c r="F1" s="2" t="s">
        <v>1244</v>
      </c>
      <c r="G1" s="2" t="s">
        <v>1245</v>
      </c>
      <c r="H1" s="2" t="s">
        <v>1246</v>
      </c>
      <c r="I1" s="2" t="s">
        <v>8</v>
      </c>
      <c r="J1" s="2" t="s">
        <v>9</v>
      </c>
      <c r="K1" s="2" t="s">
        <v>10</v>
      </c>
      <c r="L1" s="2" t="s">
        <v>11</v>
      </c>
      <c r="M1" s="32" t="s">
        <v>12</v>
      </c>
    </row>
    <row r="2" spans="1:13" s="34" customFormat="1" ht="15.75" thickTop="1" x14ac:dyDescent="0.25">
      <c r="A2" s="21" t="s">
        <v>1247</v>
      </c>
      <c r="B2" s="7">
        <v>460</v>
      </c>
      <c r="C2" s="7">
        <v>3</v>
      </c>
      <c r="D2" s="7">
        <v>53</v>
      </c>
      <c r="E2" s="7">
        <v>9</v>
      </c>
      <c r="F2" s="7">
        <v>3</v>
      </c>
      <c r="G2" s="7">
        <v>49</v>
      </c>
      <c r="H2" s="7">
        <v>8</v>
      </c>
      <c r="I2" s="22">
        <v>125</v>
      </c>
      <c r="J2" s="7">
        <v>0</v>
      </c>
      <c r="K2" s="7">
        <v>0</v>
      </c>
      <c r="L2" s="7">
        <v>0</v>
      </c>
      <c r="M2" s="37">
        <f t="shared" ref="M2:M65" si="0">(L2+K2+I2)/B2</f>
        <v>0.27173913043478259</v>
      </c>
    </row>
    <row r="3" spans="1:13" s="34" customFormat="1" x14ac:dyDescent="0.25">
      <c r="A3" s="21" t="s">
        <v>1248</v>
      </c>
      <c r="B3" s="7">
        <v>338</v>
      </c>
      <c r="C3" s="7">
        <v>3</v>
      </c>
      <c r="D3" s="7">
        <v>21</v>
      </c>
      <c r="E3" s="7">
        <v>9</v>
      </c>
      <c r="F3" s="7">
        <v>5</v>
      </c>
      <c r="G3" s="7">
        <v>68</v>
      </c>
      <c r="H3" s="7">
        <v>1</v>
      </c>
      <c r="I3" s="22">
        <v>107</v>
      </c>
      <c r="J3" s="7">
        <v>0</v>
      </c>
      <c r="K3" s="7">
        <v>0</v>
      </c>
      <c r="L3" s="7">
        <v>0</v>
      </c>
      <c r="M3" s="37">
        <f t="shared" si="0"/>
        <v>0.31656804733727811</v>
      </c>
    </row>
    <row r="4" spans="1:13" s="34" customFormat="1" x14ac:dyDescent="0.25">
      <c r="A4" s="21" t="s">
        <v>1249</v>
      </c>
      <c r="B4" s="7">
        <v>404</v>
      </c>
      <c r="C4" s="7">
        <v>1</v>
      </c>
      <c r="D4" s="7">
        <v>50</v>
      </c>
      <c r="E4" s="7">
        <v>8</v>
      </c>
      <c r="F4" s="7">
        <v>3</v>
      </c>
      <c r="G4" s="7">
        <v>50</v>
      </c>
      <c r="H4" s="7">
        <v>2</v>
      </c>
      <c r="I4" s="22">
        <v>114</v>
      </c>
      <c r="J4" s="7">
        <v>0</v>
      </c>
      <c r="K4" s="7">
        <v>0</v>
      </c>
      <c r="L4" s="7">
        <v>1</v>
      </c>
      <c r="M4" s="37">
        <f t="shared" si="0"/>
        <v>0.28465346534653463</v>
      </c>
    </row>
    <row r="5" spans="1:13" s="34" customFormat="1" x14ac:dyDescent="0.25">
      <c r="A5" s="21" t="s">
        <v>1250</v>
      </c>
      <c r="B5" s="7">
        <v>331</v>
      </c>
      <c r="C5" s="7">
        <v>2</v>
      </c>
      <c r="D5" s="7">
        <v>66</v>
      </c>
      <c r="E5" s="7">
        <v>15</v>
      </c>
      <c r="F5" s="7">
        <v>2</v>
      </c>
      <c r="G5" s="7">
        <v>22</v>
      </c>
      <c r="H5" s="7">
        <v>3</v>
      </c>
      <c r="I5" s="22">
        <v>110</v>
      </c>
      <c r="J5" s="7">
        <v>1</v>
      </c>
      <c r="K5" s="7">
        <v>0</v>
      </c>
      <c r="L5" s="7">
        <v>0</v>
      </c>
      <c r="M5" s="37">
        <f t="shared" si="0"/>
        <v>0.33232628398791542</v>
      </c>
    </row>
    <row r="6" spans="1:13" s="34" customFormat="1" x14ac:dyDescent="0.25">
      <c r="A6" s="21" t="s">
        <v>1251</v>
      </c>
      <c r="B6" s="7">
        <v>288</v>
      </c>
      <c r="C6" s="7">
        <v>2</v>
      </c>
      <c r="D6" s="7">
        <v>20</v>
      </c>
      <c r="E6" s="7">
        <v>12</v>
      </c>
      <c r="F6" s="7">
        <v>2</v>
      </c>
      <c r="G6" s="7">
        <v>39</v>
      </c>
      <c r="H6" s="7">
        <v>0</v>
      </c>
      <c r="I6" s="22">
        <v>75</v>
      </c>
      <c r="J6" s="7">
        <v>0</v>
      </c>
      <c r="K6" s="7">
        <v>0</v>
      </c>
      <c r="L6" s="7">
        <v>0</v>
      </c>
      <c r="M6" s="37">
        <f t="shared" si="0"/>
        <v>0.26041666666666669</v>
      </c>
    </row>
    <row r="7" spans="1:13" s="34" customFormat="1" x14ac:dyDescent="0.25">
      <c r="A7" s="21" t="s">
        <v>1252</v>
      </c>
      <c r="B7" s="7">
        <v>405</v>
      </c>
      <c r="C7" s="7">
        <v>2</v>
      </c>
      <c r="D7" s="7">
        <v>53</v>
      </c>
      <c r="E7" s="7">
        <v>12</v>
      </c>
      <c r="F7" s="7">
        <v>4</v>
      </c>
      <c r="G7" s="7">
        <v>75</v>
      </c>
      <c r="H7" s="7">
        <v>5</v>
      </c>
      <c r="I7" s="22">
        <v>151</v>
      </c>
      <c r="J7" s="7">
        <v>0</v>
      </c>
      <c r="K7" s="7">
        <v>0</v>
      </c>
      <c r="L7" s="7">
        <v>0</v>
      </c>
      <c r="M7" s="37">
        <f t="shared" si="0"/>
        <v>0.37283950617283951</v>
      </c>
    </row>
    <row r="8" spans="1:13" s="34" customFormat="1" x14ac:dyDescent="0.25">
      <c r="A8" s="21" t="s">
        <v>1253</v>
      </c>
      <c r="B8" s="7">
        <v>346</v>
      </c>
      <c r="C8" s="7">
        <v>2</v>
      </c>
      <c r="D8" s="7">
        <v>32</v>
      </c>
      <c r="E8" s="7">
        <v>14</v>
      </c>
      <c r="F8" s="7">
        <v>1</v>
      </c>
      <c r="G8" s="7">
        <v>46</v>
      </c>
      <c r="H8" s="7">
        <v>1</v>
      </c>
      <c r="I8" s="22">
        <v>96</v>
      </c>
      <c r="J8" s="7">
        <v>0</v>
      </c>
      <c r="K8" s="7">
        <v>0</v>
      </c>
      <c r="L8" s="7">
        <v>0</v>
      </c>
      <c r="M8" s="37">
        <f t="shared" si="0"/>
        <v>0.2774566473988439</v>
      </c>
    </row>
    <row r="9" spans="1:13" s="34" customFormat="1" x14ac:dyDescent="0.25">
      <c r="A9" s="21" t="s">
        <v>1254</v>
      </c>
      <c r="B9" s="7">
        <v>385</v>
      </c>
      <c r="C9" s="7">
        <v>2</v>
      </c>
      <c r="D9" s="7">
        <v>42</v>
      </c>
      <c r="E9" s="7">
        <v>11</v>
      </c>
      <c r="F9" s="7">
        <v>2</v>
      </c>
      <c r="G9" s="7">
        <v>69</v>
      </c>
      <c r="H9" s="7">
        <v>3</v>
      </c>
      <c r="I9" s="22">
        <v>129</v>
      </c>
      <c r="J9" s="7">
        <v>0</v>
      </c>
      <c r="K9" s="7">
        <v>1</v>
      </c>
      <c r="L9" s="7">
        <v>0</v>
      </c>
      <c r="M9" s="37">
        <f t="shared" si="0"/>
        <v>0.33766233766233766</v>
      </c>
    </row>
    <row r="10" spans="1:13" s="34" customFormat="1" x14ac:dyDescent="0.25">
      <c r="A10" s="21" t="s">
        <v>1255</v>
      </c>
      <c r="B10" s="7">
        <v>374</v>
      </c>
      <c r="C10" s="7">
        <v>1</v>
      </c>
      <c r="D10" s="7">
        <v>46</v>
      </c>
      <c r="E10" s="7">
        <v>14</v>
      </c>
      <c r="F10" s="7">
        <v>2</v>
      </c>
      <c r="G10" s="7">
        <v>57</v>
      </c>
      <c r="H10" s="7">
        <v>1</v>
      </c>
      <c r="I10" s="22">
        <v>121</v>
      </c>
      <c r="J10" s="7">
        <v>0</v>
      </c>
      <c r="K10" s="7">
        <v>0</v>
      </c>
      <c r="L10" s="7">
        <v>2</v>
      </c>
      <c r="M10" s="37">
        <f t="shared" si="0"/>
        <v>0.32887700534759357</v>
      </c>
    </row>
    <row r="11" spans="1:13" s="34" customFormat="1" x14ac:dyDescent="0.25">
      <c r="A11" s="21" t="s">
        <v>1256</v>
      </c>
      <c r="B11" s="7">
        <v>368</v>
      </c>
      <c r="C11" s="7">
        <v>0</v>
      </c>
      <c r="D11" s="7">
        <v>52</v>
      </c>
      <c r="E11" s="7">
        <v>20</v>
      </c>
      <c r="F11" s="7">
        <v>4</v>
      </c>
      <c r="G11" s="7">
        <v>65</v>
      </c>
      <c r="H11" s="7">
        <v>0</v>
      </c>
      <c r="I11" s="22">
        <v>141</v>
      </c>
      <c r="J11" s="7">
        <v>1</v>
      </c>
      <c r="K11" s="7">
        <v>0</v>
      </c>
      <c r="L11" s="7">
        <v>0</v>
      </c>
      <c r="M11" s="37">
        <f t="shared" si="0"/>
        <v>0.38315217391304346</v>
      </c>
    </row>
    <row r="12" spans="1:13" s="34" customFormat="1" x14ac:dyDescent="0.25">
      <c r="A12" s="21" t="s">
        <v>1257</v>
      </c>
      <c r="B12" s="7">
        <v>417</v>
      </c>
      <c r="C12" s="7">
        <v>2</v>
      </c>
      <c r="D12" s="7">
        <v>42</v>
      </c>
      <c r="E12" s="7">
        <v>14</v>
      </c>
      <c r="F12" s="7">
        <v>1</v>
      </c>
      <c r="G12" s="7">
        <v>94</v>
      </c>
      <c r="H12" s="7">
        <v>1</v>
      </c>
      <c r="I12" s="22">
        <v>154</v>
      </c>
      <c r="J12" s="7">
        <v>0</v>
      </c>
      <c r="K12" s="7">
        <v>0</v>
      </c>
      <c r="L12" s="7">
        <v>0</v>
      </c>
      <c r="M12" s="37">
        <f t="shared" si="0"/>
        <v>0.36930455635491605</v>
      </c>
    </row>
    <row r="13" spans="1:13" s="34" customFormat="1" x14ac:dyDescent="0.25">
      <c r="A13" s="21" t="s">
        <v>1258</v>
      </c>
      <c r="B13" s="7">
        <v>441</v>
      </c>
      <c r="C13" s="7">
        <v>3</v>
      </c>
      <c r="D13" s="7">
        <v>77</v>
      </c>
      <c r="E13" s="7">
        <v>13</v>
      </c>
      <c r="F13" s="7">
        <v>1</v>
      </c>
      <c r="G13" s="7">
        <v>129</v>
      </c>
      <c r="H13" s="7">
        <v>0</v>
      </c>
      <c r="I13" s="22">
        <v>223</v>
      </c>
      <c r="J13" s="7">
        <v>0</v>
      </c>
      <c r="K13" s="7">
        <v>0</v>
      </c>
      <c r="L13" s="7">
        <v>0</v>
      </c>
      <c r="M13" s="37">
        <f t="shared" si="0"/>
        <v>0.50566893424036286</v>
      </c>
    </row>
    <row r="14" spans="1:13" s="34" customFormat="1" x14ac:dyDescent="0.25">
      <c r="A14" s="21" t="s">
        <v>1259</v>
      </c>
      <c r="B14" s="7">
        <v>404</v>
      </c>
      <c r="C14" s="7">
        <v>0</v>
      </c>
      <c r="D14" s="7">
        <v>83</v>
      </c>
      <c r="E14" s="7">
        <v>15</v>
      </c>
      <c r="F14" s="7">
        <v>1</v>
      </c>
      <c r="G14" s="7">
        <v>108</v>
      </c>
      <c r="H14" s="7">
        <v>1</v>
      </c>
      <c r="I14" s="22">
        <v>208</v>
      </c>
      <c r="J14" s="7">
        <v>1</v>
      </c>
      <c r="K14" s="7">
        <v>0</v>
      </c>
      <c r="L14" s="7">
        <v>1</v>
      </c>
      <c r="M14" s="37">
        <f t="shared" si="0"/>
        <v>0.51732673267326734</v>
      </c>
    </row>
    <row r="15" spans="1:13" s="34" customFormat="1" x14ac:dyDescent="0.25">
      <c r="A15" s="21" t="s">
        <v>1260</v>
      </c>
      <c r="B15" s="7">
        <v>402</v>
      </c>
      <c r="C15" s="7">
        <v>0</v>
      </c>
      <c r="D15" s="7">
        <v>105</v>
      </c>
      <c r="E15" s="7">
        <v>17</v>
      </c>
      <c r="F15" s="7">
        <v>5</v>
      </c>
      <c r="G15" s="7">
        <v>78</v>
      </c>
      <c r="H15" s="7">
        <v>4</v>
      </c>
      <c r="I15" s="22">
        <v>209</v>
      </c>
      <c r="J15" s="7">
        <v>0</v>
      </c>
      <c r="K15" s="7">
        <v>0</v>
      </c>
      <c r="L15" s="7">
        <v>0</v>
      </c>
      <c r="M15" s="37">
        <f t="shared" si="0"/>
        <v>0.51990049751243783</v>
      </c>
    </row>
    <row r="16" spans="1:13" s="34" customFormat="1" x14ac:dyDescent="0.25">
      <c r="A16" s="21" t="s">
        <v>1261</v>
      </c>
      <c r="B16" s="7">
        <v>490</v>
      </c>
      <c r="C16" s="7">
        <v>2</v>
      </c>
      <c r="D16" s="7">
        <v>104</v>
      </c>
      <c r="E16" s="7">
        <v>18</v>
      </c>
      <c r="F16" s="7">
        <v>4</v>
      </c>
      <c r="G16" s="7">
        <v>118</v>
      </c>
      <c r="H16" s="7">
        <v>1</v>
      </c>
      <c r="I16" s="22">
        <v>247</v>
      </c>
      <c r="J16" s="7">
        <v>0</v>
      </c>
      <c r="K16" s="7">
        <v>0</v>
      </c>
      <c r="L16" s="7">
        <v>1</v>
      </c>
      <c r="M16" s="37">
        <f t="shared" si="0"/>
        <v>0.5061224489795918</v>
      </c>
    </row>
    <row r="17" spans="1:13" s="34" customFormat="1" x14ac:dyDescent="0.25">
      <c r="A17" s="21" t="s">
        <v>1262</v>
      </c>
      <c r="B17" s="7">
        <v>470</v>
      </c>
      <c r="C17" s="7">
        <v>1</v>
      </c>
      <c r="D17" s="7">
        <v>87</v>
      </c>
      <c r="E17" s="7">
        <v>17</v>
      </c>
      <c r="F17" s="7">
        <v>2</v>
      </c>
      <c r="G17" s="7">
        <v>101</v>
      </c>
      <c r="H17" s="7">
        <v>3</v>
      </c>
      <c r="I17" s="22">
        <v>211</v>
      </c>
      <c r="J17" s="7">
        <v>0</v>
      </c>
      <c r="K17" s="7">
        <v>0</v>
      </c>
      <c r="L17" s="7">
        <v>1</v>
      </c>
      <c r="M17" s="37">
        <f t="shared" si="0"/>
        <v>0.45106382978723403</v>
      </c>
    </row>
    <row r="18" spans="1:13" s="34" customFormat="1" x14ac:dyDescent="0.25">
      <c r="A18" s="21" t="s">
        <v>1263</v>
      </c>
      <c r="B18" s="7">
        <v>448</v>
      </c>
      <c r="C18" s="7">
        <v>1</v>
      </c>
      <c r="D18" s="7">
        <v>78</v>
      </c>
      <c r="E18" s="7">
        <v>10</v>
      </c>
      <c r="F18" s="7">
        <v>4</v>
      </c>
      <c r="G18" s="7">
        <v>78</v>
      </c>
      <c r="H18" s="7">
        <v>2</v>
      </c>
      <c r="I18" s="22">
        <v>173</v>
      </c>
      <c r="J18" s="7">
        <v>0</v>
      </c>
      <c r="K18" s="7">
        <v>0</v>
      </c>
      <c r="L18" s="7">
        <v>2</v>
      </c>
      <c r="M18" s="37">
        <f t="shared" si="0"/>
        <v>0.390625</v>
      </c>
    </row>
    <row r="19" spans="1:13" s="34" customFormat="1" x14ac:dyDescent="0.25">
      <c r="A19" s="21" t="s">
        <v>1264</v>
      </c>
      <c r="B19" s="7">
        <v>322</v>
      </c>
      <c r="C19" s="7">
        <v>0</v>
      </c>
      <c r="D19" s="7">
        <v>52</v>
      </c>
      <c r="E19" s="7">
        <v>13</v>
      </c>
      <c r="F19" s="7">
        <v>1</v>
      </c>
      <c r="G19" s="7">
        <v>61</v>
      </c>
      <c r="H19" s="7">
        <v>2</v>
      </c>
      <c r="I19" s="22">
        <v>129</v>
      </c>
      <c r="J19" s="7">
        <v>0</v>
      </c>
      <c r="K19" s="7">
        <v>0</v>
      </c>
      <c r="L19" s="7">
        <v>0</v>
      </c>
      <c r="M19" s="37">
        <f t="shared" si="0"/>
        <v>0.40062111801242234</v>
      </c>
    </row>
    <row r="20" spans="1:13" s="34" customFormat="1" x14ac:dyDescent="0.25">
      <c r="A20" s="21" t="s">
        <v>1265</v>
      </c>
      <c r="B20" s="7">
        <v>299</v>
      </c>
      <c r="C20" s="7">
        <v>3</v>
      </c>
      <c r="D20" s="7">
        <v>25</v>
      </c>
      <c r="E20" s="7">
        <v>12</v>
      </c>
      <c r="F20" s="7">
        <v>3</v>
      </c>
      <c r="G20" s="7">
        <v>67</v>
      </c>
      <c r="H20" s="7">
        <v>1</v>
      </c>
      <c r="I20" s="22">
        <v>111</v>
      </c>
      <c r="J20" s="7">
        <v>0</v>
      </c>
      <c r="K20" s="7">
        <v>0</v>
      </c>
      <c r="L20" s="7">
        <v>0</v>
      </c>
      <c r="M20" s="37">
        <f t="shared" si="0"/>
        <v>0.37123745819397991</v>
      </c>
    </row>
    <row r="21" spans="1:13" s="34" customFormat="1" x14ac:dyDescent="0.25">
      <c r="A21" s="21" t="s">
        <v>1266</v>
      </c>
      <c r="B21" s="7">
        <v>382</v>
      </c>
      <c r="C21" s="7">
        <v>0</v>
      </c>
      <c r="D21" s="7">
        <v>38</v>
      </c>
      <c r="E21" s="7">
        <v>13</v>
      </c>
      <c r="F21" s="7">
        <v>5</v>
      </c>
      <c r="G21" s="7">
        <v>75</v>
      </c>
      <c r="H21" s="7">
        <v>2</v>
      </c>
      <c r="I21" s="22">
        <v>133</v>
      </c>
      <c r="J21" s="7">
        <v>1</v>
      </c>
      <c r="K21" s="7">
        <v>0</v>
      </c>
      <c r="L21" s="7">
        <v>0</v>
      </c>
      <c r="M21" s="37">
        <f t="shared" si="0"/>
        <v>0.34816753926701571</v>
      </c>
    </row>
    <row r="22" spans="1:13" s="34" customFormat="1" x14ac:dyDescent="0.25">
      <c r="A22" s="21" t="s">
        <v>1267</v>
      </c>
      <c r="B22" s="7">
        <v>355</v>
      </c>
      <c r="C22" s="7">
        <v>2</v>
      </c>
      <c r="D22" s="7">
        <v>42</v>
      </c>
      <c r="E22" s="7">
        <v>6</v>
      </c>
      <c r="F22" s="7">
        <v>1</v>
      </c>
      <c r="G22" s="7">
        <v>77</v>
      </c>
      <c r="H22" s="7">
        <v>1</v>
      </c>
      <c r="I22" s="22">
        <v>129</v>
      </c>
      <c r="J22" s="7">
        <v>0</v>
      </c>
      <c r="K22" s="7">
        <v>0</v>
      </c>
      <c r="L22" s="7">
        <v>2</v>
      </c>
      <c r="M22" s="37">
        <f t="shared" si="0"/>
        <v>0.36901408450704226</v>
      </c>
    </row>
    <row r="23" spans="1:13" s="34" customFormat="1" x14ac:dyDescent="0.25">
      <c r="A23" s="21" t="s">
        <v>1268</v>
      </c>
      <c r="B23" s="7">
        <v>360</v>
      </c>
      <c r="C23" s="7">
        <v>1</v>
      </c>
      <c r="D23" s="7">
        <v>48</v>
      </c>
      <c r="E23" s="7">
        <v>10</v>
      </c>
      <c r="F23" s="7">
        <v>3</v>
      </c>
      <c r="G23" s="7">
        <v>35</v>
      </c>
      <c r="H23" s="7">
        <v>0</v>
      </c>
      <c r="I23" s="22">
        <v>97</v>
      </c>
      <c r="J23" s="7">
        <v>0</v>
      </c>
      <c r="K23" s="7">
        <v>0</v>
      </c>
      <c r="L23" s="7">
        <v>0</v>
      </c>
      <c r="M23" s="37">
        <f t="shared" si="0"/>
        <v>0.26944444444444443</v>
      </c>
    </row>
    <row r="24" spans="1:13" s="34" customFormat="1" x14ac:dyDescent="0.25">
      <c r="A24" s="21" t="s">
        <v>1269</v>
      </c>
      <c r="B24" s="7">
        <v>509</v>
      </c>
      <c r="C24" s="7">
        <v>3</v>
      </c>
      <c r="D24" s="7">
        <v>48</v>
      </c>
      <c r="E24" s="7">
        <v>18</v>
      </c>
      <c r="F24" s="7">
        <v>1</v>
      </c>
      <c r="G24" s="7">
        <v>45</v>
      </c>
      <c r="H24" s="7">
        <v>3</v>
      </c>
      <c r="I24" s="22">
        <v>118</v>
      </c>
      <c r="J24" s="7">
        <v>0</v>
      </c>
      <c r="K24" s="7">
        <v>0</v>
      </c>
      <c r="L24" s="7">
        <v>3</v>
      </c>
      <c r="M24" s="37">
        <f t="shared" si="0"/>
        <v>0.23772102161100198</v>
      </c>
    </row>
    <row r="25" spans="1:13" s="34" customFormat="1" x14ac:dyDescent="0.25">
      <c r="A25" s="21" t="s">
        <v>1270</v>
      </c>
      <c r="B25" s="7">
        <v>333</v>
      </c>
      <c r="C25" s="7">
        <v>1</v>
      </c>
      <c r="D25" s="7">
        <v>36</v>
      </c>
      <c r="E25" s="7">
        <v>8</v>
      </c>
      <c r="F25" s="7">
        <v>2</v>
      </c>
      <c r="G25" s="7">
        <v>48</v>
      </c>
      <c r="H25" s="7">
        <v>1</v>
      </c>
      <c r="I25" s="22">
        <v>96</v>
      </c>
      <c r="J25" s="7">
        <v>0</v>
      </c>
      <c r="K25" s="7">
        <v>0</v>
      </c>
      <c r="L25" s="7">
        <v>0</v>
      </c>
      <c r="M25" s="37">
        <f t="shared" si="0"/>
        <v>0.28828828828828829</v>
      </c>
    </row>
    <row r="26" spans="1:13" s="34" customFormat="1" x14ac:dyDescent="0.25">
      <c r="A26" s="21" t="s">
        <v>1271</v>
      </c>
      <c r="B26" s="7">
        <v>431</v>
      </c>
      <c r="C26" s="7">
        <v>2</v>
      </c>
      <c r="D26" s="7">
        <v>56</v>
      </c>
      <c r="E26" s="7">
        <v>13</v>
      </c>
      <c r="F26" s="7">
        <v>4</v>
      </c>
      <c r="G26" s="7">
        <v>70</v>
      </c>
      <c r="H26" s="7">
        <v>2</v>
      </c>
      <c r="I26" s="22">
        <v>147</v>
      </c>
      <c r="J26" s="7">
        <v>1</v>
      </c>
      <c r="K26" s="7">
        <v>0</v>
      </c>
      <c r="L26" s="7">
        <v>0</v>
      </c>
      <c r="M26" s="37">
        <f t="shared" si="0"/>
        <v>0.34106728538283065</v>
      </c>
    </row>
    <row r="27" spans="1:13" s="34" customFormat="1" x14ac:dyDescent="0.25">
      <c r="A27" s="21" t="s">
        <v>1272</v>
      </c>
      <c r="B27" s="7">
        <v>614</v>
      </c>
      <c r="C27" s="7">
        <v>4</v>
      </c>
      <c r="D27" s="7">
        <v>77</v>
      </c>
      <c r="E27" s="7">
        <v>17</v>
      </c>
      <c r="F27" s="7">
        <v>4</v>
      </c>
      <c r="G27" s="7">
        <v>95</v>
      </c>
      <c r="H27" s="7">
        <v>4</v>
      </c>
      <c r="I27" s="22">
        <v>201</v>
      </c>
      <c r="J27" s="7">
        <v>1</v>
      </c>
      <c r="K27" s="7">
        <v>0</v>
      </c>
      <c r="L27" s="7">
        <v>0</v>
      </c>
      <c r="M27" s="37">
        <f t="shared" si="0"/>
        <v>0.32736156351791529</v>
      </c>
    </row>
    <row r="28" spans="1:13" s="34" customFormat="1" x14ac:dyDescent="0.25">
      <c r="A28" s="21" t="s">
        <v>1273</v>
      </c>
      <c r="B28" s="7">
        <v>421</v>
      </c>
      <c r="C28" s="7">
        <v>2</v>
      </c>
      <c r="D28" s="7">
        <v>80</v>
      </c>
      <c r="E28" s="7">
        <v>20</v>
      </c>
      <c r="F28" s="7">
        <v>3</v>
      </c>
      <c r="G28" s="7">
        <v>72</v>
      </c>
      <c r="H28" s="7">
        <v>0</v>
      </c>
      <c r="I28" s="22">
        <v>177</v>
      </c>
      <c r="J28" s="7">
        <v>0</v>
      </c>
      <c r="K28" s="7">
        <v>1</v>
      </c>
      <c r="L28" s="7">
        <v>0</v>
      </c>
      <c r="M28" s="37">
        <f t="shared" si="0"/>
        <v>0.42280285035629456</v>
      </c>
    </row>
    <row r="29" spans="1:13" s="34" customFormat="1" x14ac:dyDescent="0.25">
      <c r="A29" s="21" t="s">
        <v>1274</v>
      </c>
      <c r="B29" s="7">
        <v>404</v>
      </c>
      <c r="C29" s="7">
        <v>0</v>
      </c>
      <c r="D29" s="7">
        <v>81</v>
      </c>
      <c r="E29" s="7">
        <v>32</v>
      </c>
      <c r="F29" s="7">
        <v>1</v>
      </c>
      <c r="G29" s="7">
        <v>88</v>
      </c>
      <c r="H29" s="7">
        <v>2</v>
      </c>
      <c r="I29" s="22">
        <v>204</v>
      </c>
      <c r="J29" s="7">
        <v>0</v>
      </c>
      <c r="K29" s="7">
        <v>0</v>
      </c>
      <c r="L29" s="7">
        <v>0</v>
      </c>
      <c r="M29" s="37">
        <f t="shared" si="0"/>
        <v>0.50495049504950495</v>
      </c>
    </row>
    <row r="30" spans="1:13" s="34" customFormat="1" x14ac:dyDescent="0.25">
      <c r="A30" s="21" t="s">
        <v>1275</v>
      </c>
      <c r="B30" s="7">
        <v>377</v>
      </c>
      <c r="C30" s="7">
        <v>1</v>
      </c>
      <c r="D30" s="7">
        <v>76</v>
      </c>
      <c r="E30" s="7">
        <v>13</v>
      </c>
      <c r="F30" s="7">
        <v>1</v>
      </c>
      <c r="G30" s="7">
        <v>95</v>
      </c>
      <c r="H30" s="7">
        <v>7</v>
      </c>
      <c r="I30" s="22">
        <v>193</v>
      </c>
      <c r="J30" s="7">
        <v>0</v>
      </c>
      <c r="K30" s="7">
        <v>0</v>
      </c>
      <c r="L30" s="7">
        <v>0</v>
      </c>
      <c r="M30" s="37">
        <f t="shared" si="0"/>
        <v>0.51193633952254647</v>
      </c>
    </row>
    <row r="31" spans="1:13" s="34" customFormat="1" x14ac:dyDescent="0.25">
      <c r="A31" s="21" t="s">
        <v>1276</v>
      </c>
      <c r="B31" s="7">
        <v>387</v>
      </c>
      <c r="C31" s="7">
        <v>1</v>
      </c>
      <c r="D31" s="7">
        <v>74</v>
      </c>
      <c r="E31" s="7">
        <v>12</v>
      </c>
      <c r="F31" s="7">
        <v>2</v>
      </c>
      <c r="G31" s="7">
        <v>95</v>
      </c>
      <c r="H31" s="7">
        <v>0</v>
      </c>
      <c r="I31" s="22">
        <v>184</v>
      </c>
      <c r="J31" s="7">
        <v>0</v>
      </c>
      <c r="K31" s="7">
        <v>0</v>
      </c>
      <c r="L31" s="7">
        <v>0</v>
      </c>
      <c r="M31" s="37">
        <f t="shared" si="0"/>
        <v>0.47545219638242892</v>
      </c>
    </row>
    <row r="32" spans="1:13" s="34" customFormat="1" x14ac:dyDescent="0.25">
      <c r="A32" s="21" t="s">
        <v>1277</v>
      </c>
      <c r="B32" s="7">
        <v>381</v>
      </c>
      <c r="C32" s="7">
        <v>1</v>
      </c>
      <c r="D32" s="7">
        <v>86</v>
      </c>
      <c r="E32" s="7">
        <v>18</v>
      </c>
      <c r="F32" s="7">
        <v>3</v>
      </c>
      <c r="G32" s="7">
        <v>87</v>
      </c>
      <c r="H32" s="7">
        <v>4</v>
      </c>
      <c r="I32" s="22">
        <v>199</v>
      </c>
      <c r="J32" s="7">
        <v>0</v>
      </c>
      <c r="K32" s="7">
        <v>0</v>
      </c>
      <c r="L32" s="7">
        <v>0</v>
      </c>
      <c r="M32" s="37">
        <f t="shared" si="0"/>
        <v>0.52230971128608927</v>
      </c>
    </row>
    <row r="33" spans="1:13" s="34" customFormat="1" x14ac:dyDescent="0.25">
      <c r="A33" s="21" t="s">
        <v>1278</v>
      </c>
      <c r="B33" s="7">
        <v>441</v>
      </c>
      <c r="C33" s="7">
        <v>0</v>
      </c>
      <c r="D33" s="7">
        <v>69</v>
      </c>
      <c r="E33" s="7">
        <v>30</v>
      </c>
      <c r="F33" s="7">
        <v>3</v>
      </c>
      <c r="G33" s="7">
        <v>96</v>
      </c>
      <c r="H33" s="7">
        <v>0</v>
      </c>
      <c r="I33" s="22">
        <v>198</v>
      </c>
      <c r="J33" s="7">
        <v>0</v>
      </c>
      <c r="K33" s="7">
        <v>1</v>
      </c>
      <c r="L33" s="7">
        <v>0</v>
      </c>
      <c r="M33" s="37">
        <f t="shared" si="0"/>
        <v>0.4512471655328798</v>
      </c>
    </row>
    <row r="34" spans="1:13" s="34" customFormat="1" x14ac:dyDescent="0.25">
      <c r="A34" s="21" t="s">
        <v>1279</v>
      </c>
      <c r="B34" s="7">
        <v>454</v>
      </c>
      <c r="C34" s="7">
        <v>2</v>
      </c>
      <c r="D34" s="7">
        <v>82</v>
      </c>
      <c r="E34" s="7">
        <v>10</v>
      </c>
      <c r="F34" s="7">
        <v>3</v>
      </c>
      <c r="G34" s="7">
        <v>113</v>
      </c>
      <c r="H34" s="7">
        <v>5</v>
      </c>
      <c r="I34" s="22">
        <v>215</v>
      </c>
      <c r="J34" s="7">
        <v>0</v>
      </c>
      <c r="K34" s="7">
        <v>0</v>
      </c>
      <c r="L34" s="7">
        <v>1</v>
      </c>
      <c r="M34" s="37">
        <f t="shared" si="0"/>
        <v>0.47577092511013214</v>
      </c>
    </row>
    <row r="35" spans="1:13" s="34" customFormat="1" x14ac:dyDescent="0.25">
      <c r="A35" s="21" t="s">
        <v>1280</v>
      </c>
      <c r="B35" s="7">
        <v>440</v>
      </c>
      <c r="C35" s="7">
        <v>1</v>
      </c>
      <c r="D35" s="7">
        <v>106</v>
      </c>
      <c r="E35" s="7">
        <v>20</v>
      </c>
      <c r="F35" s="7">
        <v>0</v>
      </c>
      <c r="G35" s="7">
        <v>97</v>
      </c>
      <c r="H35" s="7">
        <v>2</v>
      </c>
      <c r="I35" s="22">
        <v>226</v>
      </c>
      <c r="J35" s="7">
        <v>0</v>
      </c>
      <c r="K35" s="7">
        <v>0</v>
      </c>
      <c r="L35" s="7">
        <v>0</v>
      </c>
      <c r="M35" s="37">
        <f t="shared" si="0"/>
        <v>0.51363636363636367</v>
      </c>
    </row>
    <row r="36" spans="1:13" s="34" customFormat="1" x14ac:dyDescent="0.25">
      <c r="A36" s="21" t="s">
        <v>1281</v>
      </c>
      <c r="B36" s="7">
        <v>358</v>
      </c>
      <c r="C36" s="7">
        <v>0</v>
      </c>
      <c r="D36" s="7">
        <v>70</v>
      </c>
      <c r="E36" s="7">
        <v>11</v>
      </c>
      <c r="F36" s="7">
        <v>4</v>
      </c>
      <c r="G36" s="7">
        <v>98</v>
      </c>
      <c r="H36" s="7">
        <v>4</v>
      </c>
      <c r="I36" s="22">
        <v>187</v>
      </c>
      <c r="J36" s="7">
        <v>0</v>
      </c>
      <c r="K36" s="7">
        <v>0</v>
      </c>
      <c r="L36" s="7">
        <v>1</v>
      </c>
      <c r="M36" s="37">
        <f t="shared" si="0"/>
        <v>0.52513966480446927</v>
      </c>
    </row>
    <row r="37" spans="1:13" s="34" customFormat="1" x14ac:dyDescent="0.25">
      <c r="A37" s="21" t="s">
        <v>1282</v>
      </c>
      <c r="B37" s="7">
        <v>295</v>
      </c>
      <c r="C37" s="7">
        <v>1</v>
      </c>
      <c r="D37" s="7">
        <v>70</v>
      </c>
      <c r="E37" s="7">
        <v>9</v>
      </c>
      <c r="F37" s="7">
        <v>2</v>
      </c>
      <c r="G37" s="7">
        <v>36</v>
      </c>
      <c r="H37" s="7">
        <v>2</v>
      </c>
      <c r="I37" s="22">
        <v>120</v>
      </c>
      <c r="J37" s="7">
        <v>2</v>
      </c>
      <c r="K37" s="7">
        <v>0</v>
      </c>
      <c r="L37" s="7">
        <v>0</v>
      </c>
      <c r="M37" s="37">
        <f t="shared" si="0"/>
        <v>0.40677966101694918</v>
      </c>
    </row>
    <row r="38" spans="1:13" s="34" customFormat="1" x14ac:dyDescent="0.25">
      <c r="A38" s="21" t="s">
        <v>1283</v>
      </c>
      <c r="B38" s="7">
        <v>398</v>
      </c>
      <c r="C38" s="7">
        <v>4</v>
      </c>
      <c r="D38" s="7">
        <v>70</v>
      </c>
      <c r="E38" s="7">
        <v>11</v>
      </c>
      <c r="F38" s="7">
        <v>3</v>
      </c>
      <c r="G38" s="7">
        <v>82</v>
      </c>
      <c r="H38" s="7">
        <v>0</v>
      </c>
      <c r="I38" s="22">
        <v>170</v>
      </c>
      <c r="J38" s="7">
        <v>1</v>
      </c>
      <c r="K38" s="7">
        <v>0</v>
      </c>
      <c r="L38" s="7">
        <v>0</v>
      </c>
      <c r="M38" s="37">
        <f t="shared" si="0"/>
        <v>0.42713567839195982</v>
      </c>
    </row>
    <row r="39" spans="1:13" s="34" customFormat="1" x14ac:dyDescent="0.25">
      <c r="A39" s="21" t="s">
        <v>1284</v>
      </c>
      <c r="B39" s="7">
        <v>438</v>
      </c>
      <c r="C39" s="7">
        <v>2</v>
      </c>
      <c r="D39" s="7">
        <v>91</v>
      </c>
      <c r="E39" s="7">
        <v>17</v>
      </c>
      <c r="F39" s="7">
        <v>1</v>
      </c>
      <c r="G39" s="7">
        <v>111</v>
      </c>
      <c r="H39" s="7">
        <v>4</v>
      </c>
      <c r="I39" s="22">
        <v>226</v>
      </c>
      <c r="J39" s="7">
        <v>2</v>
      </c>
      <c r="K39" s="7">
        <v>0</v>
      </c>
      <c r="L39" s="7">
        <v>0</v>
      </c>
      <c r="M39" s="37">
        <f t="shared" si="0"/>
        <v>0.51598173515981738</v>
      </c>
    </row>
    <row r="40" spans="1:13" s="34" customFormat="1" x14ac:dyDescent="0.25">
      <c r="A40" s="21" t="s">
        <v>1285</v>
      </c>
      <c r="B40" s="7">
        <v>500</v>
      </c>
      <c r="C40" s="7">
        <v>3</v>
      </c>
      <c r="D40" s="7">
        <v>96</v>
      </c>
      <c r="E40" s="7">
        <v>20</v>
      </c>
      <c r="F40" s="7">
        <v>2</v>
      </c>
      <c r="G40" s="7">
        <v>123</v>
      </c>
      <c r="H40" s="7">
        <v>2</v>
      </c>
      <c r="I40" s="22">
        <v>246</v>
      </c>
      <c r="J40" s="7">
        <v>1</v>
      </c>
      <c r="K40" s="7">
        <v>0</v>
      </c>
      <c r="L40" s="7">
        <v>0</v>
      </c>
      <c r="M40" s="37">
        <f t="shared" si="0"/>
        <v>0.49199999999999999</v>
      </c>
    </row>
    <row r="41" spans="1:13" s="34" customFormat="1" x14ac:dyDescent="0.25">
      <c r="A41" s="21" t="s">
        <v>1286</v>
      </c>
      <c r="B41" s="7">
        <v>323</v>
      </c>
      <c r="C41" s="7">
        <v>1</v>
      </c>
      <c r="D41" s="7">
        <v>56</v>
      </c>
      <c r="E41" s="7">
        <v>10</v>
      </c>
      <c r="F41" s="7">
        <v>2</v>
      </c>
      <c r="G41" s="7">
        <v>65</v>
      </c>
      <c r="H41" s="7">
        <v>3</v>
      </c>
      <c r="I41" s="22">
        <v>137</v>
      </c>
      <c r="J41" s="7">
        <v>0</v>
      </c>
      <c r="K41" s="7">
        <v>0</v>
      </c>
      <c r="L41" s="7">
        <v>0</v>
      </c>
      <c r="M41" s="37">
        <f t="shared" si="0"/>
        <v>0.42414860681114552</v>
      </c>
    </row>
    <row r="42" spans="1:13" s="34" customFormat="1" x14ac:dyDescent="0.25">
      <c r="A42" s="21" t="s">
        <v>1287</v>
      </c>
      <c r="B42" s="7">
        <v>405</v>
      </c>
      <c r="C42" s="7">
        <v>2</v>
      </c>
      <c r="D42" s="7">
        <v>58</v>
      </c>
      <c r="E42" s="7">
        <v>18</v>
      </c>
      <c r="F42" s="7">
        <v>5</v>
      </c>
      <c r="G42" s="7">
        <v>57</v>
      </c>
      <c r="H42" s="7">
        <v>3</v>
      </c>
      <c r="I42" s="22">
        <v>143</v>
      </c>
      <c r="J42" s="7">
        <v>0</v>
      </c>
      <c r="K42" s="7">
        <v>0</v>
      </c>
      <c r="L42" s="7">
        <v>0</v>
      </c>
      <c r="M42" s="37">
        <f t="shared" si="0"/>
        <v>0.35308641975308641</v>
      </c>
    </row>
    <row r="43" spans="1:13" s="34" customFormat="1" x14ac:dyDescent="0.25">
      <c r="A43" s="21" t="s">
        <v>1288</v>
      </c>
      <c r="B43" s="7">
        <v>263</v>
      </c>
      <c r="C43" s="7">
        <v>2</v>
      </c>
      <c r="D43" s="7">
        <v>42</v>
      </c>
      <c r="E43" s="7">
        <v>6</v>
      </c>
      <c r="F43" s="7">
        <v>3</v>
      </c>
      <c r="G43" s="7">
        <v>41</v>
      </c>
      <c r="H43" s="7">
        <v>3</v>
      </c>
      <c r="I43" s="22">
        <v>97</v>
      </c>
      <c r="J43" s="7">
        <v>0</v>
      </c>
      <c r="K43" s="7">
        <v>0</v>
      </c>
      <c r="L43" s="7">
        <v>0</v>
      </c>
      <c r="M43" s="37">
        <f t="shared" si="0"/>
        <v>0.36882129277566539</v>
      </c>
    </row>
    <row r="44" spans="1:13" s="34" customFormat="1" x14ac:dyDescent="0.25">
      <c r="A44" s="21" t="s">
        <v>1289</v>
      </c>
      <c r="B44" s="7">
        <v>424</v>
      </c>
      <c r="C44" s="7">
        <v>0</v>
      </c>
      <c r="D44" s="7">
        <v>62</v>
      </c>
      <c r="E44" s="7">
        <v>6</v>
      </c>
      <c r="F44" s="7">
        <v>4</v>
      </c>
      <c r="G44" s="7">
        <v>79</v>
      </c>
      <c r="H44" s="7">
        <v>3</v>
      </c>
      <c r="I44" s="22">
        <v>154</v>
      </c>
      <c r="J44" s="7">
        <v>1</v>
      </c>
      <c r="K44" s="7">
        <v>0</v>
      </c>
      <c r="L44" s="7">
        <v>0</v>
      </c>
      <c r="M44" s="37">
        <f t="shared" si="0"/>
        <v>0.3632075471698113</v>
      </c>
    </row>
    <row r="45" spans="1:13" s="34" customFormat="1" x14ac:dyDescent="0.25">
      <c r="A45" s="21" t="s">
        <v>1290</v>
      </c>
      <c r="B45" s="7">
        <v>413</v>
      </c>
      <c r="C45" s="7">
        <v>4</v>
      </c>
      <c r="D45" s="7">
        <v>81</v>
      </c>
      <c r="E45" s="7">
        <v>13</v>
      </c>
      <c r="F45" s="7">
        <v>2</v>
      </c>
      <c r="G45" s="7">
        <v>85</v>
      </c>
      <c r="H45" s="7">
        <v>4</v>
      </c>
      <c r="I45" s="22">
        <v>189</v>
      </c>
      <c r="J45" s="7">
        <v>1</v>
      </c>
      <c r="K45" s="7">
        <v>0</v>
      </c>
      <c r="L45" s="7">
        <v>0</v>
      </c>
      <c r="M45" s="37">
        <f t="shared" si="0"/>
        <v>0.4576271186440678</v>
      </c>
    </row>
    <row r="46" spans="1:13" s="34" customFormat="1" x14ac:dyDescent="0.25">
      <c r="A46" s="21" t="s">
        <v>1291</v>
      </c>
      <c r="B46" s="7">
        <v>505</v>
      </c>
      <c r="C46" s="7">
        <v>5</v>
      </c>
      <c r="D46" s="7">
        <v>62</v>
      </c>
      <c r="E46" s="7">
        <v>10</v>
      </c>
      <c r="F46" s="7">
        <v>6</v>
      </c>
      <c r="G46" s="7">
        <v>76</v>
      </c>
      <c r="H46" s="7">
        <v>5</v>
      </c>
      <c r="I46" s="22">
        <v>164</v>
      </c>
      <c r="J46" s="7">
        <v>2</v>
      </c>
      <c r="K46" s="7">
        <v>0</v>
      </c>
      <c r="L46" s="7">
        <v>1</v>
      </c>
      <c r="M46" s="37">
        <f t="shared" si="0"/>
        <v>0.32673267326732675</v>
      </c>
    </row>
    <row r="47" spans="1:13" s="34" customFormat="1" x14ac:dyDescent="0.25">
      <c r="A47" s="21" t="s">
        <v>1292</v>
      </c>
      <c r="B47" s="7">
        <v>467</v>
      </c>
      <c r="C47" s="7">
        <v>1</v>
      </c>
      <c r="D47" s="7">
        <v>50</v>
      </c>
      <c r="E47" s="7">
        <v>10</v>
      </c>
      <c r="F47" s="7">
        <v>3</v>
      </c>
      <c r="G47" s="7">
        <v>60</v>
      </c>
      <c r="H47" s="7">
        <v>3</v>
      </c>
      <c r="I47" s="22">
        <v>127</v>
      </c>
      <c r="J47" s="7">
        <v>0</v>
      </c>
      <c r="K47" s="7">
        <v>0</v>
      </c>
      <c r="L47" s="7">
        <v>0</v>
      </c>
      <c r="M47" s="37">
        <f t="shared" si="0"/>
        <v>0.27194860813704497</v>
      </c>
    </row>
    <row r="48" spans="1:13" s="34" customFormat="1" x14ac:dyDescent="0.25">
      <c r="A48" s="21" t="s">
        <v>1293</v>
      </c>
      <c r="B48" s="7">
        <v>495</v>
      </c>
      <c r="C48" s="7">
        <v>1</v>
      </c>
      <c r="D48" s="7">
        <v>65</v>
      </c>
      <c r="E48" s="7">
        <v>27</v>
      </c>
      <c r="F48" s="7">
        <v>2</v>
      </c>
      <c r="G48" s="7">
        <v>71</v>
      </c>
      <c r="H48" s="7">
        <v>9</v>
      </c>
      <c r="I48" s="22">
        <v>175</v>
      </c>
      <c r="J48" s="7">
        <v>1</v>
      </c>
      <c r="K48" s="7">
        <v>0</v>
      </c>
      <c r="L48" s="7">
        <v>0</v>
      </c>
      <c r="M48" s="37">
        <f t="shared" si="0"/>
        <v>0.35353535353535354</v>
      </c>
    </row>
    <row r="49" spans="1:13" s="34" customFormat="1" x14ac:dyDescent="0.25">
      <c r="A49" s="21" t="s">
        <v>1294</v>
      </c>
      <c r="B49" s="7">
        <v>492</v>
      </c>
      <c r="C49" s="7">
        <v>0</v>
      </c>
      <c r="D49" s="7">
        <v>87</v>
      </c>
      <c r="E49" s="7">
        <v>18</v>
      </c>
      <c r="F49" s="7">
        <v>4</v>
      </c>
      <c r="G49" s="7">
        <v>65</v>
      </c>
      <c r="H49" s="7">
        <v>4</v>
      </c>
      <c r="I49" s="22">
        <v>178</v>
      </c>
      <c r="J49" s="7">
        <v>0</v>
      </c>
      <c r="K49" s="7">
        <v>0</v>
      </c>
      <c r="L49" s="7">
        <v>0</v>
      </c>
      <c r="M49" s="37">
        <f t="shared" si="0"/>
        <v>0.36178861788617889</v>
      </c>
    </row>
    <row r="50" spans="1:13" s="34" customFormat="1" x14ac:dyDescent="0.25">
      <c r="A50" s="21" t="s">
        <v>1295</v>
      </c>
      <c r="B50" s="7">
        <v>375</v>
      </c>
      <c r="C50" s="7">
        <v>0</v>
      </c>
      <c r="D50" s="7">
        <v>74</v>
      </c>
      <c r="E50" s="7">
        <v>16</v>
      </c>
      <c r="F50" s="7">
        <v>1</v>
      </c>
      <c r="G50" s="7">
        <v>53</v>
      </c>
      <c r="H50" s="7">
        <v>1</v>
      </c>
      <c r="I50" s="22">
        <v>145</v>
      </c>
      <c r="J50" s="7">
        <v>0</v>
      </c>
      <c r="K50" s="7">
        <v>0</v>
      </c>
      <c r="L50" s="7">
        <v>0</v>
      </c>
      <c r="M50" s="37">
        <f t="shared" si="0"/>
        <v>0.38666666666666666</v>
      </c>
    </row>
    <row r="51" spans="1:13" s="34" customFormat="1" x14ac:dyDescent="0.25">
      <c r="A51" s="21" t="s">
        <v>1296</v>
      </c>
      <c r="B51" s="7">
        <v>414</v>
      </c>
      <c r="C51" s="7">
        <v>1</v>
      </c>
      <c r="D51" s="7">
        <v>63</v>
      </c>
      <c r="E51" s="7">
        <v>20</v>
      </c>
      <c r="F51" s="7">
        <v>2</v>
      </c>
      <c r="G51" s="7">
        <v>70</v>
      </c>
      <c r="H51" s="7">
        <v>1</v>
      </c>
      <c r="I51" s="22">
        <v>157</v>
      </c>
      <c r="J51" s="7">
        <v>0</v>
      </c>
      <c r="K51" s="7">
        <v>0</v>
      </c>
      <c r="L51" s="7">
        <v>0</v>
      </c>
      <c r="M51" s="37">
        <f t="shared" si="0"/>
        <v>0.37922705314009664</v>
      </c>
    </row>
    <row r="52" spans="1:13" s="34" customFormat="1" x14ac:dyDescent="0.25">
      <c r="A52" s="21" t="s">
        <v>1297</v>
      </c>
      <c r="B52" s="7">
        <v>461</v>
      </c>
      <c r="C52" s="7">
        <v>2</v>
      </c>
      <c r="D52" s="7">
        <v>64</v>
      </c>
      <c r="E52" s="7">
        <v>9</v>
      </c>
      <c r="F52" s="7">
        <v>3</v>
      </c>
      <c r="G52" s="7">
        <v>74</v>
      </c>
      <c r="H52" s="7">
        <v>2</v>
      </c>
      <c r="I52" s="22">
        <v>154</v>
      </c>
      <c r="J52" s="7">
        <v>0</v>
      </c>
      <c r="K52" s="7">
        <v>0</v>
      </c>
      <c r="L52" s="7">
        <v>0</v>
      </c>
      <c r="M52" s="37">
        <f t="shared" si="0"/>
        <v>0.33405639913232105</v>
      </c>
    </row>
    <row r="53" spans="1:13" s="34" customFormat="1" x14ac:dyDescent="0.25">
      <c r="A53" s="21" t="s">
        <v>1298</v>
      </c>
      <c r="B53" s="7">
        <v>295</v>
      </c>
      <c r="C53" s="7">
        <v>1</v>
      </c>
      <c r="D53" s="7">
        <v>46</v>
      </c>
      <c r="E53" s="7">
        <v>13</v>
      </c>
      <c r="F53" s="7">
        <v>3</v>
      </c>
      <c r="G53" s="7">
        <v>38</v>
      </c>
      <c r="H53" s="7">
        <v>1</v>
      </c>
      <c r="I53" s="22">
        <v>102</v>
      </c>
      <c r="J53" s="7">
        <v>0</v>
      </c>
      <c r="K53" s="7">
        <v>0</v>
      </c>
      <c r="L53" s="7">
        <v>0</v>
      </c>
      <c r="M53" s="37">
        <f t="shared" si="0"/>
        <v>0.34576271186440677</v>
      </c>
    </row>
    <row r="54" spans="1:13" s="34" customFormat="1" x14ac:dyDescent="0.25">
      <c r="A54" s="21" t="s">
        <v>1299</v>
      </c>
      <c r="B54" s="7">
        <v>335</v>
      </c>
      <c r="C54" s="7">
        <v>2</v>
      </c>
      <c r="D54" s="7">
        <v>51</v>
      </c>
      <c r="E54" s="7">
        <v>15</v>
      </c>
      <c r="F54" s="7">
        <v>5</v>
      </c>
      <c r="G54" s="7">
        <v>44</v>
      </c>
      <c r="H54" s="7">
        <v>1</v>
      </c>
      <c r="I54" s="22">
        <v>118</v>
      </c>
      <c r="J54" s="7">
        <v>0</v>
      </c>
      <c r="K54" s="7">
        <v>0</v>
      </c>
      <c r="L54" s="7">
        <v>0</v>
      </c>
      <c r="M54" s="37">
        <f t="shared" si="0"/>
        <v>0.35223880597014923</v>
      </c>
    </row>
    <row r="55" spans="1:13" s="34" customFormat="1" x14ac:dyDescent="0.25">
      <c r="A55" s="21" t="s">
        <v>1300</v>
      </c>
      <c r="B55" s="7">
        <v>480</v>
      </c>
      <c r="C55" s="7">
        <v>1</v>
      </c>
      <c r="D55" s="7">
        <v>89</v>
      </c>
      <c r="E55" s="7">
        <v>19</v>
      </c>
      <c r="F55" s="7">
        <v>5</v>
      </c>
      <c r="G55" s="7">
        <v>88</v>
      </c>
      <c r="H55" s="7">
        <v>5</v>
      </c>
      <c r="I55" s="22">
        <v>207</v>
      </c>
      <c r="J55" s="7">
        <v>0</v>
      </c>
      <c r="K55" s="7">
        <v>0</v>
      </c>
      <c r="L55" s="7">
        <v>0</v>
      </c>
      <c r="M55" s="37">
        <f t="shared" si="0"/>
        <v>0.43125000000000002</v>
      </c>
    </row>
    <row r="56" spans="1:13" s="34" customFormat="1" x14ac:dyDescent="0.25">
      <c r="A56" s="21" t="s">
        <v>1301</v>
      </c>
      <c r="B56" s="7">
        <v>498</v>
      </c>
      <c r="C56" s="7">
        <v>0</v>
      </c>
      <c r="D56" s="7">
        <v>102</v>
      </c>
      <c r="E56" s="7">
        <v>18</v>
      </c>
      <c r="F56" s="7">
        <v>3</v>
      </c>
      <c r="G56" s="7">
        <v>93</v>
      </c>
      <c r="H56" s="7">
        <v>3</v>
      </c>
      <c r="I56" s="22">
        <v>219</v>
      </c>
      <c r="J56" s="7">
        <v>2</v>
      </c>
      <c r="K56" s="7">
        <v>0</v>
      </c>
      <c r="L56" s="7">
        <v>0</v>
      </c>
      <c r="M56" s="37">
        <f t="shared" si="0"/>
        <v>0.43975903614457829</v>
      </c>
    </row>
    <row r="57" spans="1:13" s="34" customFormat="1" x14ac:dyDescent="0.25">
      <c r="A57" s="21" t="s">
        <v>1302</v>
      </c>
      <c r="B57" s="7">
        <v>453</v>
      </c>
      <c r="C57" s="7">
        <v>0</v>
      </c>
      <c r="D57" s="7">
        <v>90</v>
      </c>
      <c r="E57" s="7">
        <v>17</v>
      </c>
      <c r="F57" s="7">
        <v>1</v>
      </c>
      <c r="G57" s="7">
        <v>83</v>
      </c>
      <c r="H57" s="7">
        <v>0</v>
      </c>
      <c r="I57" s="22">
        <v>191</v>
      </c>
      <c r="J57" s="7">
        <v>0</v>
      </c>
      <c r="K57" s="7">
        <v>0</v>
      </c>
      <c r="L57" s="7">
        <v>0</v>
      </c>
      <c r="M57" s="37">
        <f t="shared" si="0"/>
        <v>0.4216335540838852</v>
      </c>
    </row>
    <row r="58" spans="1:13" s="34" customFormat="1" x14ac:dyDescent="0.25">
      <c r="A58" s="21" t="s">
        <v>1303</v>
      </c>
      <c r="B58" s="7">
        <v>419</v>
      </c>
      <c r="C58" s="7">
        <v>2</v>
      </c>
      <c r="D58" s="7">
        <v>71</v>
      </c>
      <c r="E58" s="7">
        <v>16</v>
      </c>
      <c r="F58" s="7">
        <v>5</v>
      </c>
      <c r="G58" s="7">
        <v>110</v>
      </c>
      <c r="H58" s="7">
        <v>0</v>
      </c>
      <c r="I58" s="22">
        <v>204</v>
      </c>
      <c r="J58" s="7">
        <v>0</v>
      </c>
      <c r="K58" s="7">
        <v>0</v>
      </c>
      <c r="L58" s="7">
        <v>1</v>
      </c>
      <c r="M58" s="37">
        <f t="shared" si="0"/>
        <v>0.48926014319809069</v>
      </c>
    </row>
    <row r="59" spans="1:13" s="34" customFormat="1" x14ac:dyDescent="0.25">
      <c r="A59" s="21" t="s">
        <v>1304</v>
      </c>
      <c r="B59" s="7">
        <v>496</v>
      </c>
      <c r="C59" s="7">
        <v>2</v>
      </c>
      <c r="D59" s="7">
        <v>85</v>
      </c>
      <c r="E59" s="7">
        <v>23</v>
      </c>
      <c r="F59" s="7">
        <v>7</v>
      </c>
      <c r="G59" s="7">
        <v>127</v>
      </c>
      <c r="H59" s="7">
        <v>2</v>
      </c>
      <c r="I59" s="22">
        <v>246</v>
      </c>
      <c r="J59" s="7">
        <v>1</v>
      </c>
      <c r="K59" s="7">
        <v>0</v>
      </c>
      <c r="L59" s="7">
        <v>0</v>
      </c>
      <c r="M59" s="37">
        <f t="shared" si="0"/>
        <v>0.49596774193548387</v>
      </c>
    </row>
    <row r="60" spans="1:13" s="34" customFormat="1" x14ac:dyDescent="0.25">
      <c r="A60" s="21" t="s">
        <v>1305</v>
      </c>
      <c r="B60" s="7">
        <v>481</v>
      </c>
      <c r="C60" s="7">
        <v>5</v>
      </c>
      <c r="D60" s="7">
        <v>83</v>
      </c>
      <c r="E60" s="7">
        <v>27</v>
      </c>
      <c r="F60" s="7">
        <v>1</v>
      </c>
      <c r="G60" s="7">
        <v>145</v>
      </c>
      <c r="H60" s="7">
        <v>5</v>
      </c>
      <c r="I60" s="22">
        <v>266</v>
      </c>
      <c r="J60" s="7">
        <v>0</v>
      </c>
      <c r="K60" s="7">
        <v>0</v>
      </c>
      <c r="L60" s="7">
        <v>1</v>
      </c>
      <c r="M60" s="37">
        <f t="shared" si="0"/>
        <v>0.55509355509355507</v>
      </c>
    </row>
    <row r="61" spans="1:13" s="34" customFormat="1" x14ac:dyDescent="0.25">
      <c r="A61" s="21" t="s">
        <v>1306</v>
      </c>
      <c r="B61" s="7">
        <v>473</v>
      </c>
      <c r="C61" s="7">
        <v>5</v>
      </c>
      <c r="D61" s="7">
        <v>90</v>
      </c>
      <c r="E61" s="7">
        <v>21</v>
      </c>
      <c r="F61" s="7">
        <v>5</v>
      </c>
      <c r="G61" s="7">
        <v>72</v>
      </c>
      <c r="H61" s="7">
        <v>2</v>
      </c>
      <c r="I61" s="22">
        <v>195</v>
      </c>
      <c r="J61" s="7">
        <v>0</v>
      </c>
      <c r="K61" s="7">
        <v>0</v>
      </c>
      <c r="L61" s="7">
        <v>0</v>
      </c>
      <c r="M61" s="37">
        <f t="shared" si="0"/>
        <v>0.41226215644820297</v>
      </c>
    </row>
    <row r="62" spans="1:13" s="34" customFormat="1" x14ac:dyDescent="0.25">
      <c r="A62" s="21" t="s">
        <v>1307</v>
      </c>
      <c r="B62" s="7">
        <v>353</v>
      </c>
      <c r="C62" s="7">
        <v>2</v>
      </c>
      <c r="D62" s="7">
        <v>53</v>
      </c>
      <c r="E62" s="7">
        <v>15</v>
      </c>
      <c r="F62" s="7">
        <v>3</v>
      </c>
      <c r="G62" s="7">
        <v>77</v>
      </c>
      <c r="H62" s="7">
        <v>2</v>
      </c>
      <c r="I62" s="22">
        <v>152</v>
      </c>
      <c r="J62" s="7">
        <v>2</v>
      </c>
      <c r="K62" s="7">
        <v>0</v>
      </c>
      <c r="L62" s="7">
        <v>0</v>
      </c>
      <c r="M62" s="37">
        <f t="shared" si="0"/>
        <v>0.43059490084985835</v>
      </c>
    </row>
    <row r="63" spans="1:13" s="34" customFormat="1" x14ac:dyDescent="0.25">
      <c r="A63" s="21" t="s">
        <v>1308</v>
      </c>
      <c r="B63" s="7">
        <v>318</v>
      </c>
      <c r="C63" s="7">
        <v>2</v>
      </c>
      <c r="D63" s="7">
        <v>45</v>
      </c>
      <c r="E63" s="7">
        <v>12</v>
      </c>
      <c r="F63" s="7">
        <v>1</v>
      </c>
      <c r="G63" s="7">
        <v>57</v>
      </c>
      <c r="H63" s="7">
        <v>2</v>
      </c>
      <c r="I63" s="22">
        <v>119</v>
      </c>
      <c r="J63" s="7">
        <v>2</v>
      </c>
      <c r="K63" s="7">
        <v>0</v>
      </c>
      <c r="L63" s="7">
        <v>0</v>
      </c>
      <c r="M63" s="37">
        <f t="shared" si="0"/>
        <v>0.37421383647798739</v>
      </c>
    </row>
    <row r="64" spans="1:13" s="34" customFormat="1" x14ac:dyDescent="0.25">
      <c r="A64" s="21" t="s">
        <v>1309</v>
      </c>
      <c r="B64" s="7">
        <v>492</v>
      </c>
      <c r="C64" s="7">
        <v>3</v>
      </c>
      <c r="D64" s="7">
        <v>81</v>
      </c>
      <c r="E64" s="7">
        <v>32</v>
      </c>
      <c r="F64" s="7">
        <v>13</v>
      </c>
      <c r="G64" s="7">
        <v>152</v>
      </c>
      <c r="H64" s="7">
        <v>6</v>
      </c>
      <c r="I64" s="22">
        <v>287</v>
      </c>
      <c r="J64" s="7">
        <v>0</v>
      </c>
      <c r="K64" s="7">
        <v>0</v>
      </c>
      <c r="L64" s="7">
        <v>0</v>
      </c>
      <c r="M64" s="37">
        <f t="shared" si="0"/>
        <v>0.58333333333333337</v>
      </c>
    </row>
    <row r="65" spans="1:13" s="34" customFormat="1" x14ac:dyDescent="0.25">
      <c r="A65" s="21" t="s">
        <v>1310</v>
      </c>
      <c r="B65" s="7">
        <v>251</v>
      </c>
      <c r="C65" s="7">
        <v>2</v>
      </c>
      <c r="D65" s="7">
        <v>40</v>
      </c>
      <c r="E65" s="7">
        <v>8</v>
      </c>
      <c r="F65" s="7">
        <v>4</v>
      </c>
      <c r="G65" s="7">
        <v>12</v>
      </c>
      <c r="H65" s="7">
        <v>0</v>
      </c>
      <c r="I65" s="22">
        <v>66</v>
      </c>
      <c r="J65" s="7">
        <v>0</v>
      </c>
      <c r="K65" s="7">
        <v>0</v>
      </c>
      <c r="L65" s="7">
        <v>0</v>
      </c>
      <c r="M65" s="37">
        <f t="shared" si="0"/>
        <v>0.26294820717131473</v>
      </c>
    </row>
    <row r="66" spans="1:13" s="34" customFormat="1" x14ac:dyDescent="0.25">
      <c r="A66" s="21" t="s">
        <v>1311</v>
      </c>
      <c r="B66" s="7">
        <v>535</v>
      </c>
      <c r="C66" s="7">
        <v>0</v>
      </c>
      <c r="D66" s="7">
        <v>100</v>
      </c>
      <c r="E66" s="7">
        <v>16</v>
      </c>
      <c r="F66" s="7">
        <v>6</v>
      </c>
      <c r="G66" s="7">
        <v>99</v>
      </c>
      <c r="H66" s="7">
        <v>6</v>
      </c>
      <c r="I66" s="22">
        <v>227</v>
      </c>
      <c r="J66" s="7">
        <v>1</v>
      </c>
      <c r="K66" s="7">
        <v>0</v>
      </c>
      <c r="L66" s="7">
        <v>0</v>
      </c>
      <c r="M66" s="37">
        <f t="shared" ref="M66:M85" si="1">(L66+K66+I66)/B66</f>
        <v>0.42429906542056073</v>
      </c>
    </row>
    <row r="67" spans="1:13" s="34" customFormat="1" x14ac:dyDescent="0.25">
      <c r="A67" s="21" t="s">
        <v>1312</v>
      </c>
      <c r="B67" s="7">
        <v>321</v>
      </c>
      <c r="C67" s="7">
        <v>1</v>
      </c>
      <c r="D67" s="7">
        <v>44</v>
      </c>
      <c r="E67" s="7">
        <v>23</v>
      </c>
      <c r="F67" s="7">
        <v>2</v>
      </c>
      <c r="G67" s="7">
        <v>67</v>
      </c>
      <c r="H67" s="7">
        <v>2</v>
      </c>
      <c r="I67" s="22">
        <v>139</v>
      </c>
      <c r="J67" s="7">
        <v>0</v>
      </c>
      <c r="K67" s="7">
        <v>0</v>
      </c>
      <c r="L67" s="7">
        <v>0</v>
      </c>
      <c r="M67" s="37">
        <f t="shared" si="1"/>
        <v>0.43302180685358255</v>
      </c>
    </row>
    <row r="68" spans="1:13" s="34" customFormat="1" x14ac:dyDescent="0.25">
      <c r="A68" s="21" t="s">
        <v>1313</v>
      </c>
      <c r="B68" s="7">
        <v>285</v>
      </c>
      <c r="C68" s="7">
        <v>0</v>
      </c>
      <c r="D68" s="7">
        <v>53</v>
      </c>
      <c r="E68" s="7">
        <v>6</v>
      </c>
      <c r="F68" s="7">
        <v>3</v>
      </c>
      <c r="G68" s="7">
        <v>74</v>
      </c>
      <c r="H68" s="7">
        <v>3</v>
      </c>
      <c r="I68" s="22">
        <v>139</v>
      </c>
      <c r="J68" s="7">
        <v>3</v>
      </c>
      <c r="K68" s="7">
        <v>0</v>
      </c>
      <c r="L68" s="7">
        <v>0</v>
      </c>
      <c r="M68" s="37">
        <f t="shared" si="1"/>
        <v>0.48771929824561405</v>
      </c>
    </row>
    <row r="69" spans="1:13" s="34" customFormat="1" x14ac:dyDescent="0.25">
      <c r="A69" s="21" t="s">
        <v>1314</v>
      </c>
      <c r="B69" s="7">
        <v>339</v>
      </c>
      <c r="C69" s="7">
        <v>1</v>
      </c>
      <c r="D69" s="7">
        <v>61</v>
      </c>
      <c r="E69" s="7">
        <v>25</v>
      </c>
      <c r="F69" s="7">
        <v>2</v>
      </c>
      <c r="G69" s="7">
        <v>97</v>
      </c>
      <c r="H69" s="7">
        <v>2</v>
      </c>
      <c r="I69" s="22">
        <v>188</v>
      </c>
      <c r="J69" s="7">
        <v>0</v>
      </c>
      <c r="K69" s="7">
        <v>0</v>
      </c>
      <c r="L69" s="7">
        <v>0</v>
      </c>
      <c r="M69" s="37">
        <f t="shared" si="1"/>
        <v>0.55457227138643073</v>
      </c>
    </row>
    <row r="70" spans="1:13" s="34" customFormat="1" x14ac:dyDescent="0.25">
      <c r="A70" s="21" t="s">
        <v>1315</v>
      </c>
      <c r="B70" s="7">
        <v>356</v>
      </c>
      <c r="C70" s="7">
        <v>5</v>
      </c>
      <c r="D70" s="7">
        <v>57</v>
      </c>
      <c r="E70" s="7">
        <v>21</v>
      </c>
      <c r="F70" s="7">
        <v>2</v>
      </c>
      <c r="G70" s="7">
        <v>82</v>
      </c>
      <c r="H70" s="7">
        <v>2</v>
      </c>
      <c r="I70" s="22">
        <v>169</v>
      </c>
      <c r="J70" s="7">
        <v>0</v>
      </c>
      <c r="K70" s="7">
        <v>0</v>
      </c>
      <c r="L70" s="7">
        <v>0</v>
      </c>
      <c r="M70" s="37">
        <f t="shared" si="1"/>
        <v>0.4747191011235955</v>
      </c>
    </row>
    <row r="71" spans="1:13" s="34" customFormat="1" x14ac:dyDescent="0.25">
      <c r="A71" s="21" t="s">
        <v>1316</v>
      </c>
      <c r="B71" s="7">
        <v>352</v>
      </c>
      <c r="C71" s="7">
        <v>0</v>
      </c>
      <c r="D71" s="7">
        <v>58</v>
      </c>
      <c r="E71" s="7">
        <v>12</v>
      </c>
      <c r="F71" s="7">
        <v>4</v>
      </c>
      <c r="G71" s="7">
        <v>72</v>
      </c>
      <c r="H71" s="7">
        <v>2</v>
      </c>
      <c r="I71" s="22">
        <v>148</v>
      </c>
      <c r="J71" s="7">
        <v>0</v>
      </c>
      <c r="K71" s="7">
        <v>0</v>
      </c>
      <c r="L71" s="7">
        <v>0</v>
      </c>
      <c r="M71" s="37">
        <f t="shared" si="1"/>
        <v>0.42045454545454547</v>
      </c>
    </row>
    <row r="72" spans="1:13" s="34" customFormat="1" x14ac:dyDescent="0.25">
      <c r="A72" s="21" t="s">
        <v>1317</v>
      </c>
      <c r="B72" s="7">
        <v>343</v>
      </c>
      <c r="C72" s="7">
        <v>0</v>
      </c>
      <c r="D72" s="7">
        <v>62</v>
      </c>
      <c r="E72" s="7">
        <v>9</v>
      </c>
      <c r="F72" s="7">
        <v>5</v>
      </c>
      <c r="G72" s="7">
        <v>55</v>
      </c>
      <c r="H72" s="7">
        <v>2</v>
      </c>
      <c r="I72" s="22">
        <v>133</v>
      </c>
      <c r="J72" s="7">
        <v>0</v>
      </c>
      <c r="K72" s="7">
        <v>0</v>
      </c>
      <c r="L72" s="7">
        <v>0</v>
      </c>
      <c r="M72" s="37">
        <f t="shared" si="1"/>
        <v>0.38775510204081631</v>
      </c>
    </row>
    <row r="73" spans="1:13" s="34" customFormat="1" x14ac:dyDescent="0.25">
      <c r="A73" s="21" t="s">
        <v>1318</v>
      </c>
      <c r="B73" s="7">
        <v>431</v>
      </c>
      <c r="C73" s="7">
        <v>1</v>
      </c>
      <c r="D73" s="7">
        <v>75</v>
      </c>
      <c r="E73" s="7">
        <v>20</v>
      </c>
      <c r="F73" s="7">
        <v>1</v>
      </c>
      <c r="G73" s="7">
        <v>102</v>
      </c>
      <c r="H73" s="7">
        <v>3</v>
      </c>
      <c r="I73" s="22">
        <v>202</v>
      </c>
      <c r="J73" s="7">
        <v>1</v>
      </c>
      <c r="K73" s="7">
        <v>0</v>
      </c>
      <c r="L73" s="7">
        <v>1</v>
      </c>
      <c r="M73" s="37">
        <f t="shared" si="1"/>
        <v>0.47099767981438517</v>
      </c>
    </row>
    <row r="74" spans="1:13" s="34" customFormat="1" x14ac:dyDescent="0.25">
      <c r="A74" s="21" t="s">
        <v>1319</v>
      </c>
      <c r="B74" s="7">
        <v>349</v>
      </c>
      <c r="C74" s="7">
        <v>1</v>
      </c>
      <c r="D74" s="7">
        <v>52</v>
      </c>
      <c r="E74" s="7">
        <v>25</v>
      </c>
      <c r="F74" s="7">
        <v>2</v>
      </c>
      <c r="G74" s="7">
        <v>93</v>
      </c>
      <c r="H74" s="7">
        <v>7</v>
      </c>
      <c r="I74" s="22">
        <v>180</v>
      </c>
      <c r="J74" s="7">
        <v>0</v>
      </c>
      <c r="K74" s="7">
        <v>0</v>
      </c>
      <c r="L74" s="7">
        <v>2</v>
      </c>
      <c r="M74" s="37">
        <f t="shared" si="1"/>
        <v>0.52148997134670483</v>
      </c>
    </row>
    <row r="75" spans="1:13" s="34" customFormat="1" x14ac:dyDescent="0.25">
      <c r="A75" s="21" t="s">
        <v>1320</v>
      </c>
      <c r="B75" s="7">
        <v>398</v>
      </c>
      <c r="C75" s="7">
        <v>2</v>
      </c>
      <c r="D75" s="7">
        <v>77</v>
      </c>
      <c r="E75" s="7">
        <v>8</v>
      </c>
      <c r="F75" s="7">
        <v>6</v>
      </c>
      <c r="G75" s="7">
        <v>119</v>
      </c>
      <c r="H75" s="7">
        <v>1</v>
      </c>
      <c r="I75" s="22">
        <v>213</v>
      </c>
      <c r="J75" s="7">
        <v>0</v>
      </c>
      <c r="K75" s="7">
        <v>0</v>
      </c>
      <c r="L75" s="7">
        <v>0</v>
      </c>
      <c r="M75" s="37">
        <f t="shared" si="1"/>
        <v>0.53517587939698497</v>
      </c>
    </row>
    <row r="76" spans="1:13" s="34" customFormat="1" x14ac:dyDescent="0.25">
      <c r="A76" s="21" t="s">
        <v>1321</v>
      </c>
      <c r="B76" s="7">
        <v>579</v>
      </c>
      <c r="C76" s="7">
        <v>5</v>
      </c>
      <c r="D76" s="7">
        <v>105</v>
      </c>
      <c r="E76" s="7">
        <v>26</v>
      </c>
      <c r="F76" s="7">
        <v>8</v>
      </c>
      <c r="G76" s="7">
        <v>76</v>
      </c>
      <c r="H76" s="7">
        <v>3</v>
      </c>
      <c r="I76" s="22">
        <v>223</v>
      </c>
      <c r="J76" s="7">
        <v>0</v>
      </c>
      <c r="K76" s="7">
        <v>0</v>
      </c>
      <c r="L76" s="7">
        <v>0</v>
      </c>
      <c r="M76" s="37">
        <f t="shared" si="1"/>
        <v>0.38514680483592401</v>
      </c>
    </row>
    <row r="77" spans="1:13" s="34" customFormat="1" x14ac:dyDescent="0.25">
      <c r="A77" s="21" t="s">
        <v>1322</v>
      </c>
      <c r="B77" s="7">
        <v>438</v>
      </c>
      <c r="C77" s="7">
        <v>3</v>
      </c>
      <c r="D77" s="7">
        <v>47</v>
      </c>
      <c r="E77" s="7">
        <v>4</v>
      </c>
      <c r="F77" s="7">
        <v>5</v>
      </c>
      <c r="G77" s="7">
        <v>67</v>
      </c>
      <c r="H77" s="7">
        <v>4</v>
      </c>
      <c r="I77" s="22">
        <v>130</v>
      </c>
      <c r="J77" s="7">
        <v>0</v>
      </c>
      <c r="K77" s="7">
        <v>0</v>
      </c>
      <c r="L77" s="7">
        <v>0</v>
      </c>
      <c r="M77" s="37">
        <f t="shared" si="1"/>
        <v>0.29680365296803651</v>
      </c>
    </row>
    <row r="78" spans="1:13" s="34" customFormat="1" x14ac:dyDescent="0.25">
      <c r="A78" s="21" t="s">
        <v>1323</v>
      </c>
      <c r="B78" s="7">
        <v>667</v>
      </c>
      <c r="C78" s="7">
        <v>4</v>
      </c>
      <c r="D78" s="7">
        <v>80</v>
      </c>
      <c r="E78" s="7">
        <v>31</v>
      </c>
      <c r="F78" s="7">
        <v>5</v>
      </c>
      <c r="G78" s="7">
        <v>97</v>
      </c>
      <c r="H78" s="7">
        <v>4</v>
      </c>
      <c r="I78" s="22">
        <v>221</v>
      </c>
      <c r="J78" s="7">
        <v>1</v>
      </c>
      <c r="K78" s="7">
        <v>0</v>
      </c>
      <c r="L78" s="7">
        <v>1</v>
      </c>
      <c r="M78" s="37">
        <f t="shared" si="1"/>
        <v>0.33283358320839579</v>
      </c>
    </row>
    <row r="79" spans="1:13" s="34" customFormat="1" x14ac:dyDescent="0.25">
      <c r="A79" s="21" t="s">
        <v>1324</v>
      </c>
      <c r="B79" s="7">
        <v>607</v>
      </c>
      <c r="C79" s="7">
        <v>2</v>
      </c>
      <c r="D79" s="7">
        <v>99</v>
      </c>
      <c r="E79" s="7">
        <v>12</v>
      </c>
      <c r="F79" s="7">
        <v>5</v>
      </c>
      <c r="G79" s="7">
        <v>58</v>
      </c>
      <c r="H79" s="7">
        <v>5</v>
      </c>
      <c r="I79" s="22">
        <v>181</v>
      </c>
      <c r="J79" s="7">
        <v>0</v>
      </c>
      <c r="K79" s="7">
        <v>0</v>
      </c>
      <c r="L79" s="7">
        <v>0</v>
      </c>
      <c r="M79" s="37">
        <f t="shared" si="1"/>
        <v>0.29818780889621088</v>
      </c>
    </row>
    <row r="80" spans="1:13" s="34" customFormat="1" x14ac:dyDescent="0.25">
      <c r="A80" s="21" t="s">
        <v>1325</v>
      </c>
      <c r="B80" s="7">
        <v>397</v>
      </c>
      <c r="C80" s="7">
        <v>3</v>
      </c>
      <c r="D80" s="7">
        <v>51</v>
      </c>
      <c r="E80" s="7">
        <v>16</v>
      </c>
      <c r="F80" s="7">
        <v>6</v>
      </c>
      <c r="G80" s="7">
        <v>60</v>
      </c>
      <c r="H80" s="7">
        <v>4</v>
      </c>
      <c r="I80" s="22">
        <v>140</v>
      </c>
      <c r="J80" s="7">
        <v>0</v>
      </c>
      <c r="K80" s="7">
        <v>0</v>
      </c>
      <c r="L80" s="7">
        <v>1</v>
      </c>
      <c r="M80" s="37">
        <f t="shared" si="1"/>
        <v>0.35516372795969775</v>
      </c>
    </row>
    <row r="81" spans="1:13" s="34" customFormat="1" x14ac:dyDescent="0.25">
      <c r="A81" s="21" t="s">
        <v>1326</v>
      </c>
      <c r="B81" s="7">
        <v>333</v>
      </c>
      <c r="C81" s="7">
        <v>3</v>
      </c>
      <c r="D81" s="7">
        <v>38</v>
      </c>
      <c r="E81" s="7">
        <v>12</v>
      </c>
      <c r="F81" s="7">
        <v>4</v>
      </c>
      <c r="G81" s="7">
        <v>64</v>
      </c>
      <c r="H81" s="7">
        <v>2</v>
      </c>
      <c r="I81" s="22">
        <v>123</v>
      </c>
      <c r="J81" s="7">
        <v>1</v>
      </c>
      <c r="K81" s="7">
        <v>0</v>
      </c>
      <c r="L81" s="7">
        <v>0</v>
      </c>
      <c r="M81" s="37">
        <f t="shared" si="1"/>
        <v>0.36936936936936937</v>
      </c>
    </row>
    <row r="82" spans="1:13" s="34" customFormat="1" x14ac:dyDescent="0.25">
      <c r="A82" s="21" t="s">
        <v>1327</v>
      </c>
      <c r="B82" s="7">
        <v>288</v>
      </c>
      <c r="C82" s="7">
        <v>2</v>
      </c>
      <c r="D82" s="7">
        <v>33</v>
      </c>
      <c r="E82" s="7">
        <v>7</v>
      </c>
      <c r="F82" s="7">
        <v>5</v>
      </c>
      <c r="G82" s="7">
        <v>76</v>
      </c>
      <c r="H82" s="7">
        <v>3</v>
      </c>
      <c r="I82" s="22">
        <v>126</v>
      </c>
      <c r="J82" s="7">
        <v>0</v>
      </c>
      <c r="K82" s="7">
        <v>0</v>
      </c>
      <c r="L82" s="7">
        <v>0</v>
      </c>
      <c r="M82" s="37">
        <f t="shared" si="1"/>
        <v>0.4375</v>
      </c>
    </row>
    <row r="83" spans="1:13" s="34" customFormat="1" x14ac:dyDescent="0.25">
      <c r="A83" s="21" t="s">
        <v>1328</v>
      </c>
      <c r="B83" s="7">
        <v>421</v>
      </c>
      <c r="C83" s="7">
        <v>2</v>
      </c>
      <c r="D83" s="7">
        <v>51</v>
      </c>
      <c r="E83" s="7">
        <v>13</v>
      </c>
      <c r="F83" s="7">
        <v>5</v>
      </c>
      <c r="G83" s="7">
        <v>62</v>
      </c>
      <c r="H83" s="7">
        <v>2</v>
      </c>
      <c r="I83" s="22">
        <v>135</v>
      </c>
      <c r="J83" s="7">
        <v>0</v>
      </c>
      <c r="K83" s="7">
        <v>1</v>
      </c>
      <c r="L83" s="7">
        <v>0</v>
      </c>
      <c r="M83" s="37">
        <f t="shared" si="1"/>
        <v>0.32304038004750596</v>
      </c>
    </row>
    <row r="84" spans="1:13" s="34" customFormat="1" x14ac:dyDescent="0.25">
      <c r="A84" s="21" t="s">
        <v>1329</v>
      </c>
      <c r="B84" s="7">
        <v>473</v>
      </c>
      <c r="C84" s="7">
        <v>1</v>
      </c>
      <c r="D84" s="7">
        <v>55</v>
      </c>
      <c r="E84" s="7">
        <v>8</v>
      </c>
      <c r="F84" s="7">
        <v>1</v>
      </c>
      <c r="G84" s="7">
        <v>46</v>
      </c>
      <c r="H84" s="7">
        <v>4</v>
      </c>
      <c r="I84" s="22">
        <v>115</v>
      </c>
      <c r="J84" s="7">
        <v>0</v>
      </c>
      <c r="K84" s="7">
        <v>0</v>
      </c>
      <c r="L84" s="7">
        <v>0</v>
      </c>
      <c r="M84" s="37">
        <f t="shared" si="1"/>
        <v>0.24312896405919662</v>
      </c>
    </row>
    <row r="85" spans="1:13" s="34" customFormat="1" x14ac:dyDescent="0.25">
      <c r="A85" s="21" t="s">
        <v>1330</v>
      </c>
      <c r="B85" s="7">
        <v>429</v>
      </c>
      <c r="C85" s="7">
        <v>0</v>
      </c>
      <c r="D85" s="7">
        <v>35</v>
      </c>
      <c r="E85" s="7">
        <v>9</v>
      </c>
      <c r="F85" s="7">
        <v>3</v>
      </c>
      <c r="G85" s="7">
        <v>39</v>
      </c>
      <c r="H85" s="7">
        <v>4</v>
      </c>
      <c r="I85" s="22">
        <v>90</v>
      </c>
      <c r="J85" s="7">
        <v>0</v>
      </c>
      <c r="K85" s="7">
        <v>0</v>
      </c>
      <c r="L85" s="7">
        <v>0</v>
      </c>
      <c r="M85" s="37">
        <f t="shared" si="1"/>
        <v>0.20979020979020979</v>
      </c>
    </row>
    <row r="86" spans="1:13" s="34" customFormat="1" x14ac:dyDescent="0.25">
      <c r="A86" s="21" t="s">
        <v>1155</v>
      </c>
      <c r="B86" s="7">
        <v>0</v>
      </c>
      <c r="C86" s="7">
        <v>0</v>
      </c>
      <c r="D86" s="7">
        <v>82</v>
      </c>
      <c r="E86" s="7">
        <v>5</v>
      </c>
      <c r="F86" s="7">
        <v>2</v>
      </c>
      <c r="G86" s="7">
        <v>129</v>
      </c>
      <c r="H86" s="7">
        <v>0</v>
      </c>
      <c r="I86" s="22">
        <v>218</v>
      </c>
      <c r="J86" s="7">
        <v>0</v>
      </c>
      <c r="K86" s="7">
        <v>3</v>
      </c>
      <c r="L86" s="7">
        <v>84</v>
      </c>
      <c r="M86" s="37"/>
    </row>
    <row r="87" spans="1:13" s="34" customFormat="1" x14ac:dyDescent="0.25">
      <c r="A87" s="21" t="s">
        <v>1331</v>
      </c>
      <c r="B87" s="7">
        <v>0</v>
      </c>
      <c r="C87" s="7">
        <v>2</v>
      </c>
      <c r="D87" s="7">
        <v>26</v>
      </c>
      <c r="E87" s="7">
        <v>3</v>
      </c>
      <c r="F87" s="7">
        <v>9</v>
      </c>
      <c r="G87" s="7">
        <v>34</v>
      </c>
      <c r="H87" s="7">
        <v>4</v>
      </c>
      <c r="I87" s="22">
        <v>78</v>
      </c>
      <c r="J87" s="7">
        <v>0</v>
      </c>
      <c r="K87" s="7">
        <v>0</v>
      </c>
      <c r="L87" s="7">
        <v>2</v>
      </c>
      <c r="M87" s="37"/>
    </row>
    <row r="88" spans="1:13" s="34" customFormat="1" x14ac:dyDescent="0.25">
      <c r="A88" s="21" t="s">
        <v>1332</v>
      </c>
      <c r="B88" s="7">
        <v>0</v>
      </c>
      <c r="C88" s="7">
        <v>3</v>
      </c>
      <c r="D88" s="7">
        <v>19</v>
      </c>
      <c r="E88" s="7">
        <v>5</v>
      </c>
      <c r="F88" s="7">
        <v>9</v>
      </c>
      <c r="G88" s="7">
        <v>38</v>
      </c>
      <c r="H88" s="7">
        <v>1</v>
      </c>
      <c r="I88" s="22">
        <v>75</v>
      </c>
      <c r="J88" s="7">
        <v>3</v>
      </c>
      <c r="K88" s="7">
        <v>1</v>
      </c>
      <c r="L88" s="7">
        <v>0</v>
      </c>
      <c r="M88" s="37"/>
    </row>
    <row r="89" spans="1:13" s="34" customFormat="1" x14ac:dyDescent="0.25">
      <c r="A89" s="21" t="s">
        <v>1333</v>
      </c>
      <c r="B89" s="7">
        <v>0</v>
      </c>
      <c r="C89" s="7">
        <v>14</v>
      </c>
      <c r="D89" s="7">
        <v>31</v>
      </c>
      <c r="E89" s="7">
        <v>4</v>
      </c>
      <c r="F89" s="7">
        <v>6</v>
      </c>
      <c r="G89" s="7">
        <v>27</v>
      </c>
      <c r="H89" s="7">
        <v>6</v>
      </c>
      <c r="I89" s="22">
        <v>88</v>
      </c>
      <c r="J89" s="7">
        <v>0</v>
      </c>
      <c r="K89" s="7">
        <v>2</v>
      </c>
      <c r="L89" s="7">
        <v>10</v>
      </c>
      <c r="M89" s="37"/>
    </row>
    <row r="90" spans="1:13" s="34" customFormat="1" x14ac:dyDescent="0.25">
      <c r="A90" s="21" t="s">
        <v>1334</v>
      </c>
      <c r="B90" s="7">
        <v>0</v>
      </c>
      <c r="C90" s="7">
        <v>3</v>
      </c>
      <c r="D90" s="7">
        <v>233</v>
      </c>
      <c r="E90" s="7">
        <v>65</v>
      </c>
      <c r="F90" s="7">
        <v>7</v>
      </c>
      <c r="G90" s="7">
        <v>298</v>
      </c>
      <c r="H90" s="7">
        <v>2</v>
      </c>
      <c r="I90" s="22">
        <v>608</v>
      </c>
      <c r="J90" s="7">
        <v>0</v>
      </c>
      <c r="K90" s="7">
        <v>0</v>
      </c>
      <c r="L90" s="7">
        <v>2</v>
      </c>
      <c r="M90" s="37"/>
    </row>
    <row r="91" spans="1:13" s="34" customFormat="1" x14ac:dyDescent="0.25">
      <c r="A91" s="21" t="s">
        <v>1335</v>
      </c>
      <c r="B91" s="7">
        <v>0</v>
      </c>
      <c r="C91" s="7">
        <v>27</v>
      </c>
      <c r="D91" s="7">
        <v>1830</v>
      </c>
      <c r="E91" s="7">
        <v>305</v>
      </c>
      <c r="F91" s="7">
        <v>52</v>
      </c>
      <c r="G91" s="7">
        <v>2468</v>
      </c>
      <c r="H91" s="7">
        <v>26</v>
      </c>
      <c r="I91" s="22">
        <v>4708</v>
      </c>
      <c r="J91" s="7">
        <v>14</v>
      </c>
      <c r="K91" s="7">
        <v>0</v>
      </c>
      <c r="L91" s="7">
        <v>10</v>
      </c>
      <c r="M91" s="37"/>
    </row>
    <row r="92" spans="1:13" s="34" customFormat="1" x14ac:dyDescent="0.25">
      <c r="A92" s="21" t="s">
        <v>102</v>
      </c>
      <c r="B92" s="7">
        <v>0</v>
      </c>
      <c r="C92" s="7">
        <v>15</v>
      </c>
      <c r="D92" s="7">
        <v>755</v>
      </c>
      <c r="E92" s="7">
        <v>128</v>
      </c>
      <c r="F92" s="7">
        <v>34</v>
      </c>
      <c r="G92" s="7">
        <v>816</v>
      </c>
      <c r="H92" s="7">
        <v>28</v>
      </c>
      <c r="I92" s="22">
        <v>1776</v>
      </c>
      <c r="J92" s="7">
        <v>10</v>
      </c>
      <c r="K92" s="7">
        <v>0</v>
      </c>
      <c r="L92" s="7">
        <v>4</v>
      </c>
      <c r="M92" s="37"/>
    </row>
    <row r="93" spans="1:13" s="34" customFormat="1" x14ac:dyDescent="0.25">
      <c r="A93" s="21" t="s">
        <v>103</v>
      </c>
      <c r="B93" s="7">
        <v>0</v>
      </c>
      <c r="C93" s="7">
        <v>7</v>
      </c>
      <c r="D93" s="7">
        <v>393</v>
      </c>
      <c r="E93" s="7">
        <v>64</v>
      </c>
      <c r="F93" s="7">
        <v>6</v>
      </c>
      <c r="G93" s="7">
        <v>252</v>
      </c>
      <c r="H93" s="7">
        <v>8</v>
      </c>
      <c r="I93" s="22">
        <v>730</v>
      </c>
      <c r="J93" s="7">
        <v>3</v>
      </c>
      <c r="K93" s="7">
        <v>0</v>
      </c>
      <c r="L93" s="7">
        <v>4</v>
      </c>
      <c r="M93" s="46"/>
    </row>
    <row r="94" spans="1:13" s="34" customFormat="1" x14ac:dyDescent="0.25">
      <c r="A94" s="21" t="s">
        <v>104</v>
      </c>
      <c r="B94" s="7"/>
      <c r="C94" s="7">
        <f t="shared" ref="C94:L94" si="2">SUM(C2:C89)</f>
        <v>162</v>
      </c>
      <c r="D94" s="7">
        <f t="shared" si="2"/>
        <v>5565</v>
      </c>
      <c r="E94" s="7">
        <f t="shared" si="2"/>
        <v>1280</v>
      </c>
      <c r="F94" s="7">
        <f t="shared" si="2"/>
        <v>297</v>
      </c>
      <c r="G94" s="7">
        <f t="shared" si="2"/>
        <v>6639</v>
      </c>
      <c r="H94" s="7">
        <f t="shared" si="2"/>
        <v>230</v>
      </c>
      <c r="I94" s="7">
        <f t="shared" si="2"/>
        <v>14173</v>
      </c>
      <c r="J94" s="7">
        <f t="shared" si="2"/>
        <v>34</v>
      </c>
      <c r="K94" s="7">
        <f t="shared" si="2"/>
        <v>10</v>
      </c>
      <c r="L94" s="7">
        <f t="shared" si="2"/>
        <v>119</v>
      </c>
      <c r="M94" s="37"/>
    </row>
    <row r="95" spans="1:13" s="34" customFormat="1" x14ac:dyDescent="0.25">
      <c r="A95" s="21" t="s">
        <v>105</v>
      </c>
      <c r="B95" s="7"/>
      <c r="C95" s="7">
        <f t="shared" ref="C95:L95" si="3">SUM(C90:C93)</f>
        <v>52</v>
      </c>
      <c r="D95" s="7">
        <f t="shared" si="3"/>
        <v>3211</v>
      </c>
      <c r="E95" s="7">
        <f t="shared" si="3"/>
        <v>562</v>
      </c>
      <c r="F95" s="7">
        <f t="shared" si="3"/>
        <v>99</v>
      </c>
      <c r="G95" s="7">
        <f t="shared" si="3"/>
        <v>3834</v>
      </c>
      <c r="H95" s="7">
        <f t="shared" si="3"/>
        <v>64</v>
      </c>
      <c r="I95" s="7">
        <f t="shared" si="3"/>
        <v>7822</v>
      </c>
      <c r="J95" s="7">
        <f t="shared" si="3"/>
        <v>27</v>
      </c>
      <c r="K95" s="7">
        <f t="shared" si="3"/>
        <v>0</v>
      </c>
      <c r="L95" s="7">
        <f t="shared" si="3"/>
        <v>20</v>
      </c>
      <c r="M95" s="37"/>
    </row>
    <row r="96" spans="1:13" s="34" customFormat="1" x14ac:dyDescent="0.25">
      <c r="A96" s="21" t="s">
        <v>106</v>
      </c>
      <c r="B96" s="7">
        <f>SUM(B2:B93)</f>
        <v>34392</v>
      </c>
      <c r="C96" s="7">
        <f t="shared" ref="C96:L96" si="4">SUM(C94:C95)</f>
        <v>214</v>
      </c>
      <c r="D96" s="7">
        <f t="shared" si="4"/>
        <v>8776</v>
      </c>
      <c r="E96" s="7">
        <f t="shared" si="4"/>
        <v>1842</v>
      </c>
      <c r="F96" s="7">
        <f t="shared" si="4"/>
        <v>396</v>
      </c>
      <c r="G96" s="7">
        <f t="shared" si="4"/>
        <v>10473</v>
      </c>
      <c r="H96" s="7">
        <f t="shared" si="4"/>
        <v>294</v>
      </c>
      <c r="I96" s="7">
        <f t="shared" si="4"/>
        <v>21995</v>
      </c>
      <c r="J96" s="7">
        <f t="shared" si="4"/>
        <v>61</v>
      </c>
      <c r="K96" s="7">
        <f t="shared" si="4"/>
        <v>10</v>
      </c>
      <c r="L96" s="7">
        <f t="shared" si="4"/>
        <v>139</v>
      </c>
      <c r="M96" s="37">
        <f>(L96+K96+I96)/B96</f>
        <v>0.64387066759711564</v>
      </c>
    </row>
    <row r="97" spans="1:13" s="34" customFormat="1" x14ac:dyDescent="0.25">
      <c r="A97" s="36" t="s">
        <v>107</v>
      </c>
      <c r="B97" s="7"/>
      <c r="C97" s="37">
        <f t="shared" ref="C97:H97" si="5">C96/$I$96</f>
        <v>9.7294839736303713E-3</v>
      </c>
      <c r="D97" s="37">
        <f t="shared" si="5"/>
        <v>0.3989997726756081</v>
      </c>
      <c r="E97" s="37">
        <f t="shared" si="5"/>
        <v>8.3746305978631502E-2</v>
      </c>
      <c r="F97" s="37">
        <f t="shared" si="5"/>
        <v>1.8004091839054329E-2</v>
      </c>
      <c r="G97" s="37">
        <f t="shared" si="5"/>
        <v>0.47615367128892933</v>
      </c>
      <c r="H97" s="37">
        <f t="shared" si="5"/>
        <v>1.3366674244146396E-2</v>
      </c>
      <c r="I97" s="7"/>
      <c r="J97" s="7"/>
      <c r="K97" s="7"/>
      <c r="L97" s="7"/>
      <c r="M97" s="37"/>
    </row>
    <row r="98" spans="1:13" x14ac:dyDescent="0.25"/>
    <row r="99" spans="1:13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89" fitToHeight="0" orientation="landscape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829CCD-639D-4121-9741-BD76625EB3BA}">
  <sheetPr codeName="Sheet17">
    <pageSetUpPr fitToPage="1"/>
  </sheetPr>
  <dimension ref="A1:P69"/>
  <sheetViews>
    <sheetView workbookViewId="0">
      <pane xSplit="1" ySplit="1" topLeftCell="B46" activePane="bottomRight" state="frozen"/>
      <selection pane="topRight" activeCell="B1" sqref="B1"/>
      <selection pane="bottomLeft" activeCell="A2" sqref="A2"/>
      <selection pane="bottomRight" activeCell="G66" sqref="G66"/>
    </sheetView>
  </sheetViews>
  <sheetFormatPr defaultColWidth="0" defaultRowHeight="15" customHeight="1" zeroHeight="1" x14ac:dyDescent="0.25"/>
  <cols>
    <col min="1" max="1" width="35.7109375" style="33" customWidth="1"/>
    <col min="2" max="2" width="8.7109375" style="40" customWidth="1"/>
    <col min="3" max="7" width="11.7109375" style="40" customWidth="1"/>
    <col min="8" max="8" width="13.7109375" style="40" customWidth="1"/>
    <col min="9" max="9" width="8.7109375" style="40" customWidth="1"/>
    <col min="10" max="12" width="3.7109375" style="40" customWidth="1"/>
    <col min="13" max="13" width="8.7109375" style="47" customWidth="1"/>
    <col min="14" max="14" width="1.7109375" style="33" customWidth="1"/>
    <col min="15" max="15" width="9.140625" style="33" hidden="1" customWidth="1"/>
    <col min="16" max="16" width="0" style="33" hidden="1" customWidth="1"/>
    <col min="17" max="16384" width="9.140625" style="33" hidden="1"/>
  </cols>
  <sheetData>
    <row r="1" spans="1:13" ht="50.1" customHeight="1" thickBot="1" x14ac:dyDescent="0.3">
      <c r="A1" s="49" t="s">
        <v>0</v>
      </c>
      <c r="B1" s="2" t="s">
        <v>1</v>
      </c>
      <c r="C1" s="2" t="s">
        <v>1336</v>
      </c>
      <c r="D1" s="2" t="s">
        <v>1337</v>
      </c>
      <c r="E1" s="2" t="s">
        <v>1338</v>
      </c>
      <c r="F1" s="2" t="s">
        <v>1339</v>
      </c>
      <c r="G1" s="2" t="s">
        <v>1340</v>
      </c>
      <c r="H1" s="2" t="s">
        <v>1341</v>
      </c>
      <c r="I1" s="2" t="s">
        <v>8</v>
      </c>
      <c r="J1" s="2" t="s">
        <v>9</v>
      </c>
      <c r="K1" s="2" t="s">
        <v>10</v>
      </c>
      <c r="L1" s="2" t="s">
        <v>11</v>
      </c>
      <c r="M1" s="32" t="s">
        <v>12</v>
      </c>
    </row>
    <row r="2" spans="1:13" s="34" customFormat="1" ht="15.75" thickTop="1" x14ac:dyDescent="0.25">
      <c r="A2" s="21" t="s">
        <v>1342</v>
      </c>
      <c r="B2" s="7">
        <v>345</v>
      </c>
      <c r="C2" s="7">
        <v>21</v>
      </c>
      <c r="D2" s="7">
        <v>1</v>
      </c>
      <c r="E2" s="7">
        <v>1</v>
      </c>
      <c r="F2" s="7">
        <v>65</v>
      </c>
      <c r="G2" s="7">
        <v>1</v>
      </c>
      <c r="H2" s="7">
        <v>3</v>
      </c>
      <c r="I2" s="22">
        <v>92</v>
      </c>
      <c r="J2" s="7">
        <v>0</v>
      </c>
      <c r="K2" s="7">
        <v>0</v>
      </c>
      <c r="L2" s="7">
        <v>0</v>
      </c>
      <c r="M2" s="37">
        <f t="shared" ref="M2:M56" si="0">(L2+K2+I2)/B2</f>
        <v>0.26666666666666666</v>
      </c>
    </row>
    <row r="3" spans="1:13" s="34" customFormat="1" x14ac:dyDescent="0.25">
      <c r="A3" s="21" t="s">
        <v>1343</v>
      </c>
      <c r="B3" s="7">
        <v>395</v>
      </c>
      <c r="C3" s="7">
        <v>35</v>
      </c>
      <c r="D3" s="7">
        <v>2</v>
      </c>
      <c r="E3" s="7">
        <v>0</v>
      </c>
      <c r="F3" s="7">
        <v>82</v>
      </c>
      <c r="G3" s="7">
        <v>0</v>
      </c>
      <c r="H3" s="7">
        <v>14</v>
      </c>
      <c r="I3" s="22">
        <v>133</v>
      </c>
      <c r="J3" s="7">
        <v>0</v>
      </c>
      <c r="K3" s="7">
        <v>1</v>
      </c>
      <c r="L3" s="7">
        <v>0</v>
      </c>
      <c r="M3" s="37">
        <f t="shared" si="0"/>
        <v>0.3392405063291139</v>
      </c>
    </row>
    <row r="4" spans="1:13" s="34" customFormat="1" x14ac:dyDescent="0.25">
      <c r="A4" s="21" t="s">
        <v>1344</v>
      </c>
      <c r="B4" s="7">
        <v>598</v>
      </c>
      <c r="C4" s="7">
        <v>53</v>
      </c>
      <c r="D4" s="7">
        <v>0</v>
      </c>
      <c r="E4" s="7">
        <v>0</v>
      </c>
      <c r="F4" s="7">
        <v>146</v>
      </c>
      <c r="G4" s="7">
        <v>3</v>
      </c>
      <c r="H4" s="7">
        <v>18</v>
      </c>
      <c r="I4" s="22">
        <v>220</v>
      </c>
      <c r="J4" s="7">
        <v>2</v>
      </c>
      <c r="K4" s="7">
        <v>0</v>
      </c>
      <c r="L4" s="7">
        <v>0</v>
      </c>
      <c r="M4" s="37">
        <f t="shared" si="0"/>
        <v>0.36789297658862874</v>
      </c>
    </row>
    <row r="5" spans="1:13" s="34" customFormat="1" x14ac:dyDescent="0.25">
      <c r="A5" s="21" t="s">
        <v>1345</v>
      </c>
      <c r="B5" s="7">
        <v>523</v>
      </c>
      <c r="C5" s="7">
        <v>52</v>
      </c>
      <c r="D5" s="7">
        <v>3</v>
      </c>
      <c r="E5" s="7">
        <v>1</v>
      </c>
      <c r="F5" s="7">
        <v>117</v>
      </c>
      <c r="G5" s="7">
        <v>2</v>
      </c>
      <c r="H5" s="7">
        <v>25</v>
      </c>
      <c r="I5" s="22">
        <v>200</v>
      </c>
      <c r="J5" s="7">
        <v>0</v>
      </c>
      <c r="K5" s="7">
        <v>1</v>
      </c>
      <c r="L5" s="7">
        <v>0</v>
      </c>
      <c r="M5" s="37">
        <f t="shared" si="0"/>
        <v>0.384321223709369</v>
      </c>
    </row>
    <row r="6" spans="1:13" s="34" customFormat="1" x14ac:dyDescent="0.25">
      <c r="A6" s="21" t="s">
        <v>1346</v>
      </c>
      <c r="B6" s="7">
        <v>498</v>
      </c>
      <c r="C6" s="7">
        <v>49</v>
      </c>
      <c r="D6" s="7">
        <v>2</v>
      </c>
      <c r="E6" s="7">
        <v>2</v>
      </c>
      <c r="F6" s="7">
        <v>104</v>
      </c>
      <c r="G6" s="7">
        <v>4</v>
      </c>
      <c r="H6" s="7">
        <v>23</v>
      </c>
      <c r="I6" s="22">
        <v>184</v>
      </c>
      <c r="J6" s="7">
        <v>1</v>
      </c>
      <c r="K6" s="7">
        <v>0</v>
      </c>
      <c r="L6" s="7">
        <v>0</v>
      </c>
      <c r="M6" s="37">
        <f t="shared" si="0"/>
        <v>0.36947791164658633</v>
      </c>
    </row>
    <row r="7" spans="1:13" s="34" customFormat="1" x14ac:dyDescent="0.25">
      <c r="A7" s="21" t="s">
        <v>1347</v>
      </c>
      <c r="B7" s="7">
        <v>479</v>
      </c>
      <c r="C7" s="7">
        <v>58</v>
      </c>
      <c r="D7" s="7">
        <v>0</v>
      </c>
      <c r="E7" s="7">
        <v>2</v>
      </c>
      <c r="F7" s="7">
        <v>100</v>
      </c>
      <c r="G7" s="7">
        <v>3</v>
      </c>
      <c r="H7" s="7">
        <v>33</v>
      </c>
      <c r="I7" s="22">
        <v>196</v>
      </c>
      <c r="J7" s="7">
        <v>0</v>
      </c>
      <c r="K7" s="7">
        <v>0</v>
      </c>
      <c r="L7" s="7">
        <v>0</v>
      </c>
      <c r="M7" s="37">
        <f t="shared" si="0"/>
        <v>0.40918580375782881</v>
      </c>
    </row>
    <row r="8" spans="1:13" s="34" customFormat="1" x14ac:dyDescent="0.25">
      <c r="A8" s="21" t="s">
        <v>1348</v>
      </c>
      <c r="B8" s="7">
        <v>442</v>
      </c>
      <c r="C8" s="7">
        <v>43</v>
      </c>
      <c r="D8" s="7">
        <v>1</v>
      </c>
      <c r="E8" s="7">
        <v>1</v>
      </c>
      <c r="F8" s="7">
        <v>107</v>
      </c>
      <c r="G8" s="7">
        <v>1</v>
      </c>
      <c r="H8" s="7">
        <v>10</v>
      </c>
      <c r="I8" s="22">
        <v>163</v>
      </c>
      <c r="J8" s="7">
        <v>2</v>
      </c>
      <c r="K8" s="7">
        <v>0</v>
      </c>
      <c r="L8" s="7">
        <v>0</v>
      </c>
      <c r="M8" s="37">
        <f t="shared" si="0"/>
        <v>0.36877828054298645</v>
      </c>
    </row>
    <row r="9" spans="1:13" s="34" customFormat="1" x14ac:dyDescent="0.25">
      <c r="A9" s="21" t="s">
        <v>1349</v>
      </c>
      <c r="B9" s="7">
        <v>582</v>
      </c>
      <c r="C9" s="7">
        <v>59</v>
      </c>
      <c r="D9" s="7">
        <v>2</v>
      </c>
      <c r="E9" s="7">
        <v>1</v>
      </c>
      <c r="F9" s="7">
        <v>159</v>
      </c>
      <c r="G9" s="7">
        <v>3</v>
      </c>
      <c r="H9" s="7">
        <v>15</v>
      </c>
      <c r="I9" s="22">
        <v>239</v>
      </c>
      <c r="J9" s="7">
        <v>2</v>
      </c>
      <c r="K9" s="7">
        <v>0</v>
      </c>
      <c r="L9" s="7">
        <v>0</v>
      </c>
      <c r="M9" s="37">
        <f t="shared" si="0"/>
        <v>0.4106529209621993</v>
      </c>
    </row>
    <row r="10" spans="1:13" s="34" customFormat="1" x14ac:dyDescent="0.25">
      <c r="A10" s="21" t="s">
        <v>1350</v>
      </c>
      <c r="B10" s="7">
        <v>428</v>
      </c>
      <c r="C10" s="7">
        <v>48</v>
      </c>
      <c r="D10" s="7">
        <v>0</v>
      </c>
      <c r="E10" s="7">
        <v>1</v>
      </c>
      <c r="F10" s="7">
        <v>83</v>
      </c>
      <c r="G10" s="7">
        <v>5</v>
      </c>
      <c r="H10" s="7">
        <v>14</v>
      </c>
      <c r="I10" s="22">
        <v>151</v>
      </c>
      <c r="J10" s="7">
        <v>0</v>
      </c>
      <c r="K10" s="7">
        <v>0</v>
      </c>
      <c r="L10" s="7">
        <v>0</v>
      </c>
      <c r="M10" s="37">
        <f t="shared" si="0"/>
        <v>0.35280373831775702</v>
      </c>
    </row>
    <row r="11" spans="1:13" s="34" customFormat="1" x14ac:dyDescent="0.25">
      <c r="A11" s="21" t="s">
        <v>1351</v>
      </c>
      <c r="B11" s="7">
        <v>585</v>
      </c>
      <c r="C11" s="7">
        <v>49</v>
      </c>
      <c r="D11" s="7">
        <v>2</v>
      </c>
      <c r="E11" s="7">
        <v>2</v>
      </c>
      <c r="F11" s="7">
        <v>152</v>
      </c>
      <c r="G11" s="7">
        <v>5</v>
      </c>
      <c r="H11" s="7">
        <v>16</v>
      </c>
      <c r="I11" s="22">
        <v>226</v>
      </c>
      <c r="J11" s="7">
        <v>1</v>
      </c>
      <c r="K11" s="7">
        <v>0</v>
      </c>
      <c r="L11" s="7">
        <v>0</v>
      </c>
      <c r="M11" s="37">
        <f t="shared" si="0"/>
        <v>0.38632478632478634</v>
      </c>
    </row>
    <row r="12" spans="1:13" s="34" customFormat="1" x14ac:dyDescent="0.25">
      <c r="A12" s="21" t="s">
        <v>1352</v>
      </c>
      <c r="B12" s="7">
        <v>542</v>
      </c>
      <c r="C12" s="7">
        <v>52</v>
      </c>
      <c r="D12" s="7">
        <v>0</v>
      </c>
      <c r="E12" s="7">
        <v>1</v>
      </c>
      <c r="F12" s="7">
        <v>101</v>
      </c>
      <c r="G12" s="7">
        <v>2</v>
      </c>
      <c r="H12" s="7">
        <v>8</v>
      </c>
      <c r="I12" s="22">
        <v>164</v>
      </c>
      <c r="J12" s="7">
        <v>1</v>
      </c>
      <c r="K12" s="7">
        <v>0</v>
      </c>
      <c r="L12" s="7">
        <v>0</v>
      </c>
      <c r="M12" s="37">
        <f t="shared" si="0"/>
        <v>0.30258302583025831</v>
      </c>
    </row>
    <row r="13" spans="1:13" s="34" customFormat="1" x14ac:dyDescent="0.25">
      <c r="A13" s="21" t="s">
        <v>1353</v>
      </c>
      <c r="B13" s="7">
        <v>406</v>
      </c>
      <c r="C13" s="7">
        <v>32</v>
      </c>
      <c r="D13" s="7">
        <v>2</v>
      </c>
      <c r="E13" s="7">
        <v>0</v>
      </c>
      <c r="F13" s="7">
        <v>47</v>
      </c>
      <c r="G13" s="7">
        <v>2</v>
      </c>
      <c r="H13" s="7">
        <v>17</v>
      </c>
      <c r="I13" s="22">
        <v>100</v>
      </c>
      <c r="J13" s="7">
        <v>1</v>
      </c>
      <c r="K13" s="7">
        <v>0</v>
      </c>
      <c r="L13" s="7">
        <v>0</v>
      </c>
      <c r="M13" s="37">
        <f t="shared" si="0"/>
        <v>0.24630541871921183</v>
      </c>
    </row>
    <row r="14" spans="1:13" s="34" customFormat="1" x14ac:dyDescent="0.25">
      <c r="A14" s="21" t="s">
        <v>1354</v>
      </c>
      <c r="B14" s="7">
        <v>435</v>
      </c>
      <c r="C14" s="7">
        <v>47</v>
      </c>
      <c r="D14" s="7">
        <v>4</v>
      </c>
      <c r="E14" s="7">
        <v>1</v>
      </c>
      <c r="F14" s="7">
        <v>110</v>
      </c>
      <c r="G14" s="7">
        <v>1</v>
      </c>
      <c r="H14" s="7">
        <v>33</v>
      </c>
      <c r="I14" s="22">
        <v>196</v>
      </c>
      <c r="J14" s="7">
        <v>0</v>
      </c>
      <c r="K14" s="7">
        <v>0</v>
      </c>
      <c r="L14" s="7">
        <v>1</v>
      </c>
      <c r="M14" s="37">
        <f t="shared" si="0"/>
        <v>0.45287356321839078</v>
      </c>
    </row>
    <row r="15" spans="1:13" s="34" customFormat="1" x14ac:dyDescent="0.25">
      <c r="A15" s="21" t="s">
        <v>1355</v>
      </c>
      <c r="B15" s="7">
        <v>411</v>
      </c>
      <c r="C15" s="7">
        <v>47</v>
      </c>
      <c r="D15" s="7">
        <v>0</v>
      </c>
      <c r="E15" s="7">
        <v>1</v>
      </c>
      <c r="F15" s="7">
        <v>92</v>
      </c>
      <c r="G15" s="7">
        <v>1</v>
      </c>
      <c r="H15" s="7">
        <v>14</v>
      </c>
      <c r="I15" s="22">
        <v>155</v>
      </c>
      <c r="J15" s="7">
        <v>1</v>
      </c>
      <c r="K15" s="7">
        <v>0</v>
      </c>
      <c r="L15" s="7">
        <v>1</v>
      </c>
      <c r="M15" s="37">
        <f t="shared" si="0"/>
        <v>0.37956204379562042</v>
      </c>
    </row>
    <row r="16" spans="1:13" s="34" customFormat="1" x14ac:dyDescent="0.25">
      <c r="A16" s="21" t="s">
        <v>1356</v>
      </c>
      <c r="B16" s="7">
        <v>506</v>
      </c>
      <c r="C16" s="7">
        <v>48</v>
      </c>
      <c r="D16" s="7">
        <v>0</v>
      </c>
      <c r="E16" s="7">
        <v>1</v>
      </c>
      <c r="F16" s="7">
        <v>140</v>
      </c>
      <c r="G16" s="7">
        <v>4</v>
      </c>
      <c r="H16" s="7">
        <v>24</v>
      </c>
      <c r="I16" s="22">
        <v>217</v>
      </c>
      <c r="J16" s="7">
        <v>0</v>
      </c>
      <c r="K16" s="7">
        <v>0</v>
      </c>
      <c r="L16" s="7">
        <v>0</v>
      </c>
      <c r="M16" s="37">
        <f t="shared" si="0"/>
        <v>0.42885375494071148</v>
      </c>
    </row>
    <row r="17" spans="1:13" s="34" customFormat="1" x14ac:dyDescent="0.25">
      <c r="A17" s="21" t="s">
        <v>1357</v>
      </c>
      <c r="B17" s="7">
        <v>522</v>
      </c>
      <c r="C17" s="7">
        <v>25</v>
      </c>
      <c r="D17" s="7">
        <v>0</v>
      </c>
      <c r="E17" s="7">
        <v>0</v>
      </c>
      <c r="F17" s="7">
        <v>95</v>
      </c>
      <c r="G17" s="7">
        <v>1</v>
      </c>
      <c r="H17" s="7">
        <v>15</v>
      </c>
      <c r="I17" s="22">
        <v>136</v>
      </c>
      <c r="J17" s="7">
        <v>0</v>
      </c>
      <c r="K17" s="7">
        <v>0</v>
      </c>
      <c r="L17" s="7">
        <v>0</v>
      </c>
      <c r="M17" s="37">
        <f t="shared" si="0"/>
        <v>0.26053639846743293</v>
      </c>
    </row>
    <row r="18" spans="1:13" s="34" customFormat="1" x14ac:dyDescent="0.25">
      <c r="A18" s="21" t="s">
        <v>1358</v>
      </c>
      <c r="B18" s="7">
        <v>607</v>
      </c>
      <c r="C18" s="7">
        <v>40</v>
      </c>
      <c r="D18" s="7">
        <v>2</v>
      </c>
      <c r="E18" s="7">
        <v>0</v>
      </c>
      <c r="F18" s="7">
        <v>62</v>
      </c>
      <c r="G18" s="7">
        <v>4</v>
      </c>
      <c r="H18" s="7">
        <v>14</v>
      </c>
      <c r="I18" s="22">
        <v>122</v>
      </c>
      <c r="J18" s="7">
        <v>0</v>
      </c>
      <c r="K18" s="7">
        <v>0</v>
      </c>
      <c r="L18" s="7">
        <v>0</v>
      </c>
      <c r="M18" s="37">
        <f t="shared" si="0"/>
        <v>0.20098846787479407</v>
      </c>
    </row>
    <row r="19" spans="1:13" s="34" customFormat="1" x14ac:dyDescent="0.25">
      <c r="A19" s="21" t="s">
        <v>1359</v>
      </c>
      <c r="B19" s="7">
        <v>533</v>
      </c>
      <c r="C19" s="7">
        <v>67</v>
      </c>
      <c r="D19" s="7">
        <v>4</v>
      </c>
      <c r="E19" s="7">
        <v>1</v>
      </c>
      <c r="F19" s="7">
        <v>89</v>
      </c>
      <c r="G19" s="7">
        <v>2</v>
      </c>
      <c r="H19" s="7">
        <v>16</v>
      </c>
      <c r="I19" s="22">
        <v>179</v>
      </c>
      <c r="J19" s="7">
        <v>0</v>
      </c>
      <c r="K19" s="7">
        <v>0</v>
      </c>
      <c r="L19" s="7">
        <v>0</v>
      </c>
      <c r="M19" s="37">
        <f t="shared" si="0"/>
        <v>0.33583489681050654</v>
      </c>
    </row>
    <row r="20" spans="1:13" s="34" customFormat="1" x14ac:dyDescent="0.25">
      <c r="A20" s="21" t="s">
        <v>1360</v>
      </c>
      <c r="B20" s="7">
        <v>501</v>
      </c>
      <c r="C20" s="7">
        <v>43</v>
      </c>
      <c r="D20" s="7">
        <v>0</v>
      </c>
      <c r="E20" s="7">
        <v>1</v>
      </c>
      <c r="F20" s="7">
        <v>141</v>
      </c>
      <c r="G20" s="7">
        <v>3</v>
      </c>
      <c r="H20" s="7">
        <v>16</v>
      </c>
      <c r="I20" s="22">
        <v>204</v>
      </c>
      <c r="J20" s="7">
        <v>0</v>
      </c>
      <c r="K20" s="7">
        <v>0</v>
      </c>
      <c r="L20" s="7">
        <v>0</v>
      </c>
      <c r="M20" s="37">
        <f t="shared" si="0"/>
        <v>0.40718562874251496</v>
      </c>
    </row>
    <row r="21" spans="1:13" s="34" customFormat="1" x14ac:dyDescent="0.25">
      <c r="A21" s="21" t="s">
        <v>1361</v>
      </c>
      <c r="B21" s="7">
        <v>540</v>
      </c>
      <c r="C21" s="7">
        <v>48</v>
      </c>
      <c r="D21" s="7">
        <v>0</v>
      </c>
      <c r="E21" s="7">
        <v>2</v>
      </c>
      <c r="F21" s="7">
        <v>188</v>
      </c>
      <c r="G21" s="7">
        <v>1</v>
      </c>
      <c r="H21" s="7">
        <v>10</v>
      </c>
      <c r="I21" s="22">
        <v>249</v>
      </c>
      <c r="J21" s="7">
        <v>1</v>
      </c>
      <c r="K21" s="7">
        <v>0</v>
      </c>
      <c r="L21" s="7">
        <v>0</v>
      </c>
      <c r="M21" s="37">
        <f t="shared" si="0"/>
        <v>0.46111111111111114</v>
      </c>
    </row>
    <row r="22" spans="1:13" s="34" customFormat="1" x14ac:dyDescent="0.25">
      <c r="A22" s="21" t="s">
        <v>1362</v>
      </c>
      <c r="B22" s="7">
        <v>503</v>
      </c>
      <c r="C22" s="7">
        <v>52</v>
      </c>
      <c r="D22" s="7">
        <v>0</v>
      </c>
      <c r="E22" s="7">
        <v>0</v>
      </c>
      <c r="F22" s="7">
        <v>145</v>
      </c>
      <c r="G22" s="7">
        <v>1</v>
      </c>
      <c r="H22" s="7">
        <v>26</v>
      </c>
      <c r="I22" s="22">
        <v>224</v>
      </c>
      <c r="J22" s="7">
        <v>0</v>
      </c>
      <c r="K22" s="7">
        <v>0</v>
      </c>
      <c r="L22" s="7">
        <v>0</v>
      </c>
      <c r="M22" s="37">
        <f t="shared" si="0"/>
        <v>0.44532803180914515</v>
      </c>
    </row>
    <row r="23" spans="1:13" s="34" customFormat="1" x14ac:dyDescent="0.25">
      <c r="A23" s="21" t="s">
        <v>1363</v>
      </c>
      <c r="B23" s="7">
        <v>566</v>
      </c>
      <c r="C23" s="7">
        <v>52</v>
      </c>
      <c r="D23" s="7">
        <v>0</v>
      </c>
      <c r="E23" s="7">
        <v>0</v>
      </c>
      <c r="F23" s="7">
        <v>126</v>
      </c>
      <c r="G23" s="7">
        <v>2</v>
      </c>
      <c r="H23" s="7">
        <v>28</v>
      </c>
      <c r="I23" s="22">
        <v>208</v>
      </c>
      <c r="J23" s="7">
        <v>1</v>
      </c>
      <c r="K23" s="7">
        <v>0</v>
      </c>
      <c r="L23" s="7">
        <v>0</v>
      </c>
      <c r="M23" s="37">
        <f t="shared" si="0"/>
        <v>0.36749116607773852</v>
      </c>
    </row>
    <row r="24" spans="1:13" s="34" customFormat="1" x14ac:dyDescent="0.25">
      <c r="A24" s="21" t="s">
        <v>1364</v>
      </c>
      <c r="B24" s="7">
        <v>484</v>
      </c>
      <c r="C24" s="7">
        <v>41</v>
      </c>
      <c r="D24" s="7">
        <v>2</v>
      </c>
      <c r="E24" s="7">
        <v>1</v>
      </c>
      <c r="F24" s="7">
        <v>119</v>
      </c>
      <c r="G24" s="7">
        <v>2</v>
      </c>
      <c r="H24" s="7">
        <v>16</v>
      </c>
      <c r="I24" s="22">
        <v>181</v>
      </c>
      <c r="J24" s="7">
        <v>0</v>
      </c>
      <c r="K24" s="7">
        <v>0</v>
      </c>
      <c r="L24" s="7">
        <v>1</v>
      </c>
      <c r="M24" s="37">
        <f t="shared" si="0"/>
        <v>0.37603305785123969</v>
      </c>
    </row>
    <row r="25" spans="1:13" s="34" customFormat="1" x14ac:dyDescent="0.25">
      <c r="A25" s="21" t="s">
        <v>1365</v>
      </c>
      <c r="B25" s="7">
        <v>480</v>
      </c>
      <c r="C25" s="7">
        <v>60</v>
      </c>
      <c r="D25" s="7">
        <v>1</v>
      </c>
      <c r="E25" s="7">
        <v>0</v>
      </c>
      <c r="F25" s="7">
        <v>97</v>
      </c>
      <c r="G25" s="7">
        <v>6</v>
      </c>
      <c r="H25" s="7">
        <v>20</v>
      </c>
      <c r="I25" s="22">
        <v>184</v>
      </c>
      <c r="J25" s="7">
        <v>8</v>
      </c>
      <c r="K25" s="7">
        <v>0</v>
      </c>
      <c r="L25" s="7">
        <v>0</v>
      </c>
      <c r="M25" s="37">
        <f t="shared" si="0"/>
        <v>0.38333333333333336</v>
      </c>
    </row>
    <row r="26" spans="1:13" s="34" customFormat="1" x14ac:dyDescent="0.25">
      <c r="A26" s="21" t="s">
        <v>1366</v>
      </c>
      <c r="B26" s="7">
        <v>478</v>
      </c>
      <c r="C26" s="7">
        <v>40</v>
      </c>
      <c r="D26" s="7">
        <v>2</v>
      </c>
      <c r="E26" s="7">
        <v>2</v>
      </c>
      <c r="F26" s="7">
        <v>87</v>
      </c>
      <c r="G26" s="7">
        <v>2</v>
      </c>
      <c r="H26" s="7">
        <v>22</v>
      </c>
      <c r="I26" s="22">
        <v>155</v>
      </c>
      <c r="J26" s="7">
        <v>1</v>
      </c>
      <c r="K26" s="7">
        <v>0</v>
      </c>
      <c r="L26" s="7">
        <v>2</v>
      </c>
      <c r="M26" s="37">
        <f t="shared" si="0"/>
        <v>0.32845188284518828</v>
      </c>
    </row>
    <row r="27" spans="1:13" s="34" customFormat="1" x14ac:dyDescent="0.25">
      <c r="A27" s="21" t="s">
        <v>1367</v>
      </c>
      <c r="B27" s="7">
        <v>546</v>
      </c>
      <c r="C27" s="7">
        <v>57</v>
      </c>
      <c r="D27" s="7">
        <v>1</v>
      </c>
      <c r="E27" s="7">
        <v>0</v>
      </c>
      <c r="F27" s="7">
        <v>111</v>
      </c>
      <c r="G27" s="7">
        <v>2</v>
      </c>
      <c r="H27" s="7">
        <v>21</v>
      </c>
      <c r="I27" s="22">
        <v>192</v>
      </c>
      <c r="J27" s="7">
        <v>2</v>
      </c>
      <c r="K27" s="7">
        <v>0</v>
      </c>
      <c r="L27" s="7">
        <v>0</v>
      </c>
      <c r="M27" s="37">
        <f t="shared" si="0"/>
        <v>0.35164835164835168</v>
      </c>
    </row>
    <row r="28" spans="1:13" s="34" customFormat="1" x14ac:dyDescent="0.25">
      <c r="A28" s="21" t="s">
        <v>1368</v>
      </c>
      <c r="B28" s="7">
        <v>618</v>
      </c>
      <c r="C28" s="7">
        <v>68</v>
      </c>
      <c r="D28" s="7">
        <v>1</v>
      </c>
      <c r="E28" s="7">
        <v>0</v>
      </c>
      <c r="F28" s="7">
        <v>144</v>
      </c>
      <c r="G28" s="7">
        <v>2</v>
      </c>
      <c r="H28" s="7">
        <v>25</v>
      </c>
      <c r="I28" s="22">
        <v>240</v>
      </c>
      <c r="J28" s="7">
        <v>0</v>
      </c>
      <c r="K28" s="7">
        <v>0</v>
      </c>
      <c r="L28" s="7">
        <v>0</v>
      </c>
      <c r="M28" s="37">
        <f t="shared" si="0"/>
        <v>0.38834951456310679</v>
      </c>
    </row>
    <row r="29" spans="1:13" s="34" customFormat="1" x14ac:dyDescent="0.25">
      <c r="A29" s="21" t="s">
        <v>1369</v>
      </c>
      <c r="B29" s="7">
        <v>474</v>
      </c>
      <c r="C29" s="7">
        <v>47</v>
      </c>
      <c r="D29" s="7">
        <v>1</v>
      </c>
      <c r="E29" s="7">
        <v>1</v>
      </c>
      <c r="F29" s="7">
        <v>105</v>
      </c>
      <c r="G29" s="7">
        <v>3</v>
      </c>
      <c r="H29" s="7">
        <v>23</v>
      </c>
      <c r="I29" s="22">
        <v>180</v>
      </c>
      <c r="J29" s="7">
        <v>0</v>
      </c>
      <c r="K29" s="7">
        <v>0</v>
      </c>
      <c r="L29" s="7">
        <v>0</v>
      </c>
      <c r="M29" s="37">
        <f t="shared" si="0"/>
        <v>0.379746835443038</v>
      </c>
    </row>
    <row r="30" spans="1:13" s="34" customFormat="1" x14ac:dyDescent="0.25">
      <c r="A30" s="21" t="s">
        <v>1370</v>
      </c>
      <c r="B30" s="7">
        <v>437</v>
      </c>
      <c r="C30" s="7">
        <v>53</v>
      </c>
      <c r="D30" s="7">
        <v>3</v>
      </c>
      <c r="E30" s="7">
        <v>0</v>
      </c>
      <c r="F30" s="7">
        <v>61</v>
      </c>
      <c r="G30" s="7">
        <v>1</v>
      </c>
      <c r="H30" s="7">
        <v>16</v>
      </c>
      <c r="I30" s="22">
        <v>134</v>
      </c>
      <c r="J30" s="7">
        <v>0</v>
      </c>
      <c r="K30" s="7">
        <v>0</v>
      </c>
      <c r="L30" s="7">
        <v>0</v>
      </c>
      <c r="M30" s="37">
        <f t="shared" si="0"/>
        <v>0.30663615560640733</v>
      </c>
    </row>
    <row r="31" spans="1:13" s="34" customFormat="1" x14ac:dyDescent="0.25">
      <c r="A31" s="21" t="s">
        <v>1371</v>
      </c>
      <c r="B31" s="7">
        <v>416</v>
      </c>
      <c r="C31" s="7">
        <v>65</v>
      </c>
      <c r="D31" s="7">
        <v>4</v>
      </c>
      <c r="E31" s="7">
        <v>1</v>
      </c>
      <c r="F31" s="7">
        <v>111</v>
      </c>
      <c r="G31" s="7">
        <v>6</v>
      </c>
      <c r="H31" s="7">
        <v>17</v>
      </c>
      <c r="I31" s="22">
        <v>204</v>
      </c>
      <c r="J31" s="7">
        <v>1</v>
      </c>
      <c r="K31" s="7">
        <v>0</v>
      </c>
      <c r="L31" s="7">
        <v>0</v>
      </c>
      <c r="M31" s="37">
        <f t="shared" si="0"/>
        <v>0.49038461538461536</v>
      </c>
    </row>
    <row r="32" spans="1:13" s="34" customFormat="1" x14ac:dyDescent="0.25">
      <c r="A32" s="21" t="s">
        <v>1372</v>
      </c>
      <c r="B32" s="7">
        <v>435</v>
      </c>
      <c r="C32" s="7">
        <v>58</v>
      </c>
      <c r="D32" s="7">
        <v>3</v>
      </c>
      <c r="E32" s="7">
        <v>1</v>
      </c>
      <c r="F32" s="7">
        <v>112</v>
      </c>
      <c r="G32" s="7">
        <v>2</v>
      </c>
      <c r="H32" s="7">
        <v>18</v>
      </c>
      <c r="I32" s="22">
        <v>194</v>
      </c>
      <c r="J32" s="7">
        <v>0</v>
      </c>
      <c r="K32" s="7">
        <v>0</v>
      </c>
      <c r="L32" s="7">
        <v>0</v>
      </c>
      <c r="M32" s="37">
        <f t="shared" si="0"/>
        <v>0.4459770114942529</v>
      </c>
    </row>
    <row r="33" spans="1:13" s="34" customFormat="1" x14ac:dyDescent="0.25">
      <c r="A33" s="21" t="s">
        <v>1373</v>
      </c>
      <c r="B33" s="7">
        <v>529</v>
      </c>
      <c r="C33" s="7">
        <v>61</v>
      </c>
      <c r="D33" s="7">
        <v>1</v>
      </c>
      <c r="E33" s="7">
        <v>2</v>
      </c>
      <c r="F33" s="7">
        <v>74</v>
      </c>
      <c r="G33" s="7">
        <v>4</v>
      </c>
      <c r="H33" s="7">
        <v>17</v>
      </c>
      <c r="I33" s="22">
        <v>159</v>
      </c>
      <c r="J33" s="7">
        <v>1</v>
      </c>
      <c r="K33" s="7">
        <v>0</v>
      </c>
      <c r="L33" s="7">
        <v>0</v>
      </c>
      <c r="M33" s="37">
        <f t="shared" si="0"/>
        <v>0.30056710775047257</v>
      </c>
    </row>
    <row r="34" spans="1:13" s="34" customFormat="1" x14ac:dyDescent="0.25">
      <c r="A34" s="21" t="s">
        <v>1374</v>
      </c>
      <c r="B34" s="7">
        <v>509</v>
      </c>
      <c r="C34" s="7">
        <v>48</v>
      </c>
      <c r="D34" s="7">
        <v>3</v>
      </c>
      <c r="E34" s="7">
        <v>0</v>
      </c>
      <c r="F34" s="7">
        <v>69</v>
      </c>
      <c r="G34" s="7">
        <v>5</v>
      </c>
      <c r="H34" s="7">
        <v>10</v>
      </c>
      <c r="I34" s="22">
        <v>135</v>
      </c>
      <c r="J34" s="7">
        <v>0</v>
      </c>
      <c r="K34" s="7">
        <v>0</v>
      </c>
      <c r="L34" s="7">
        <v>0</v>
      </c>
      <c r="M34" s="37">
        <f t="shared" si="0"/>
        <v>0.26522593320235754</v>
      </c>
    </row>
    <row r="35" spans="1:13" s="34" customFormat="1" x14ac:dyDescent="0.25">
      <c r="A35" s="21" t="s">
        <v>1375</v>
      </c>
      <c r="B35" s="7">
        <v>474</v>
      </c>
      <c r="C35" s="7">
        <v>63</v>
      </c>
      <c r="D35" s="7">
        <v>3</v>
      </c>
      <c r="E35" s="7">
        <v>0</v>
      </c>
      <c r="F35" s="7">
        <v>98</v>
      </c>
      <c r="G35" s="7">
        <v>1</v>
      </c>
      <c r="H35" s="7">
        <v>21</v>
      </c>
      <c r="I35" s="22">
        <v>186</v>
      </c>
      <c r="J35" s="7">
        <v>0</v>
      </c>
      <c r="K35" s="7">
        <v>0</v>
      </c>
      <c r="L35" s="7">
        <v>0</v>
      </c>
      <c r="M35" s="37">
        <f t="shared" si="0"/>
        <v>0.39240506329113922</v>
      </c>
    </row>
    <row r="36" spans="1:13" s="34" customFormat="1" x14ac:dyDescent="0.25">
      <c r="A36" s="21" t="s">
        <v>1376</v>
      </c>
      <c r="B36" s="7">
        <v>534</v>
      </c>
      <c r="C36" s="7">
        <v>63</v>
      </c>
      <c r="D36" s="7">
        <v>2</v>
      </c>
      <c r="E36" s="7">
        <v>0</v>
      </c>
      <c r="F36" s="7">
        <v>131</v>
      </c>
      <c r="G36" s="7">
        <v>3</v>
      </c>
      <c r="H36" s="7">
        <v>15</v>
      </c>
      <c r="I36" s="22">
        <v>214</v>
      </c>
      <c r="J36" s="7">
        <v>0</v>
      </c>
      <c r="K36" s="7">
        <v>0</v>
      </c>
      <c r="L36" s="7">
        <v>1</v>
      </c>
      <c r="M36" s="37">
        <f t="shared" si="0"/>
        <v>0.40262172284644193</v>
      </c>
    </row>
    <row r="37" spans="1:13" s="34" customFormat="1" x14ac:dyDescent="0.25">
      <c r="A37" s="21" t="s">
        <v>1377</v>
      </c>
      <c r="B37" s="7">
        <v>423</v>
      </c>
      <c r="C37" s="7">
        <v>61</v>
      </c>
      <c r="D37" s="7">
        <v>3</v>
      </c>
      <c r="E37" s="7">
        <v>0</v>
      </c>
      <c r="F37" s="7">
        <v>115</v>
      </c>
      <c r="G37" s="7">
        <v>2</v>
      </c>
      <c r="H37" s="7">
        <v>15</v>
      </c>
      <c r="I37" s="22">
        <v>196</v>
      </c>
      <c r="J37" s="7">
        <v>0</v>
      </c>
      <c r="K37" s="7">
        <v>0</v>
      </c>
      <c r="L37" s="7">
        <v>0</v>
      </c>
      <c r="M37" s="37">
        <f t="shared" si="0"/>
        <v>0.46335697399527187</v>
      </c>
    </row>
    <row r="38" spans="1:13" s="34" customFormat="1" x14ac:dyDescent="0.25">
      <c r="A38" s="21" t="s">
        <v>1378</v>
      </c>
      <c r="B38" s="7">
        <v>509</v>
      </c>
      <c r="C38" s="7">
        <v>31</v>
      </c>
      <c r="D38" s="7">
        <v>2</v>
      </c>
      <c r="E38" s="7">
        <v>0</v>
      </c>
      <c r="F38" s="7">
        <v>79</v>
      </c>
      <c r="G38" s="7">
        <v>3</v>
      </c>
      <c r="H38" s="7">
        <v>22</v>
      </c>
      <c r="I38" s="22">
        <v>137</v>
      </c>
      <c r="J38" s="7">
        <v>0</v>
      </c>
      <c r="K38" s="7">
        <v>0</v>
      </c>
      <c r="L38" s="7">
        <v>0</v>
      </c>
      <c r="M38" s="37">
        <f t="shared" si="0"/>
        <v>0.26915520628683692</v>
      </c>
    </row>
    <row r="39" spans="1:13" s="34" customFormat="1" x14ac:dyDescent="0.25">
      <c r="A39" s="21" t="s">
        <v>1379</v>
      </c>
      <c r="B39" s="7">
        <v>398</v>
      </c>
      <c r="C39" s="7">
        <v>31</v>
      </c>
      <c r="D39" s="7">
        <v>0</v>
      </c>
      <c r="E39" s="7">
        <v>0</v>
      </c>
      <c r="F39" s="7">
        <v>69</v>
      </c>
      <c r="G39" s="7">
        <v>0</v>
      </c>
      <c r="H39" s="7">
        <v>10</v>
      </c>
      <c r="I39" s="22">
        <v>110</v>
      </c>
      <c r="J39" s="7">
        <v>0</v>
      </c>
      <c r="K39" s="7">
        <v>0</v>
      </c>
      <c r="L39" s="7">
        <v>0</v>
      </c>
      <c r="M39" s="37">
        <f t="shared" si="0"/>
        <v>0.27638190954773867</v>
      </c>
    </row>
    <row r="40" spans="1:13" s="34" customFormat="1" x14ac:dyDescent="0.25">
      <c r="A40" s="21" t="s">
        <v>1380</v>
      </c>
      <c r="B40" s="7">
        <v>490</v>
      </c>
      <c r="C40" s="7">
        <v>49</v>
      </c>
      <c r="D40" s="7">
        <v>0</v>
      </c>
      <c r="E40" s="7">
        <v>0</v>
      </c>
      <c r="F40" s="7">
        <v>99</v>
      </c>
      <c r="G40" s="7">
        <v>1</v>
      </c>
      <c r="H40" s="7">
        <v>8</v>
      </c>
      <c r="I40" s="22">
        <v>157</v>
      </c>
      <c r="J40" s="7">
        <v>1</v>
      </c>
      <c r="K40" s="7">
        <v>0</v>
      </c>
      <c r="L40" s="7">
        <v>0</v>
      </c>
      <c r="M40" s="37">
        <f t="shared" si="0"/>
        <v>0.32040816326530613</v>
      </c>
    </row>
    <row r="41" spans="1:13" s="34" customFormat="1" x14ac:dyDescent="0.25">
      <c r="A41" s="21" t="s">
        <v>1381</v>
      </c>
      <c r="B41" s="7">
        <v>451</v>
      </c>
      <c r="C41" s="7">
        <v>46</v>
      </c>
      <c r="D41" s="7">
        <v>1</v>
      </c>
      <c r="E41" s="7">
        <v>2</v>
      </c>
      <c r="F41" s="7">
        <v>129</v>
      </c>
      <c r="G41" s="7">
        <v>0</v>
      </c>
      <c r="H41" s="7">
        <v>11</v>
      </c>
      <c r="I41" s="22">
        <v>189</v>
      </c>
      <c r="J41" s="7">
        <v>1</v>
      </c>
      <c r="K41" s="7">
        <v>0</v>
      </c>
      <c r="L41" s="7">
        <v>0</v>
      </c>
      <c r="M41" s="37">
        <f t="shared" si="0"/>
        <v>0.41906873614190687</v>
      </c>
    </row>
    <row r="42" spans="1:13" s="34" customFormat="1" x14ac:dyDescent="0.25">
      <c r="A42" s="21" t="s">
        <v>1382</v>
      </c>
      <c r="B42" s="7">
        <v>356</v>
      </c>
      <c r="C42" s="7">
        <v>30</v>
      </c>
      <c r="D42" s="7">
        <v>0</v>
      </c>
      <c r="E42" s="7">
        <v>1</v>
      </c>
      <c r="F42" s="7">
        <v>63</v>
      </c>
      <c r="G42" s="7">
        <v>1</v>
      </c>
      <c r="H42" s="7">
        <v>7</v>
      </c>
      <c r="I42" s="22">
        <v>102</v>
      </c>
      <c r="J42" s="7">
        <v>0</v>
      </c>
      <c r="K42" s="7">
        <v>1</v>
      </c>
      <c r="L42" s="7">
        <v>1</v>
      </c>
      <c r="M42" s="37">
        <f t="shared" si="0"/>
        <v>0.29213483146067415</v>
      </c>
    </row>
    <row r="43" spans="1:13" s="34" customFormat="1" x14ac:dyDescent="0.25">
      <c r="A43" s="21" t="s">
        <v>1383</v>
      </c>
      <c r="B43" s="7">
        <v>470</v>
      </c>
      <c r="C43" s="7">
        <v>30</v>
      </c>
      <c r="D43" s="7">
        <v>0</v>
      </c>
      <c r="E43" s="7">
        <v>1</v>
      </c>
      <c r="F43" s="7">
        <v>123</v>
      </c>
      <c r="G43" s="7">
        <v>0</v>
      </c>
      <c r="H43" s="7">
        <v>20</v>
      </c>
      <c r="I43" s="22">
        <v>174</v>
      </c>
      <c r="J43" s="7">
        <v>0</v>
      </c>
      <c r="K43" s="7">
        <v>0</v>
      </c>
      <c r="L43" s="7">
        <v>0</v>
      </c>
      <c r="M43" s="37">
        <f t="shared" si="0"/>
        <v>0.37021276595744679</v>
      </c>
    </row>
    <row r="44" spans="1:13" s="34" customFormat="1" x14ac:dyDescent="0.25">
      <c r="A44" s="21" t="s">
        <v>1384</v>
      </c>
      <c r="B44" s="7">
        <v>503</v>
      </c>
      <c r="C44" s="7">
        <v>59</v>
      </c>
      <c r="D44" s="7">
        <v>1</v>
      </c>
      <c r="E44" s="7">
        <v>1</v>
      </c>
      <c r="F44" s="7">
        <v>130</v>
      </c>
      <c r="G44" s="7">
        <v>2</v>
      </c>
      <c r="H44" s="7">
        <v>22</v>
      </c>
      <c r="I44" s="22">
        <v>215</v>
      </c>
      <c r="J44" s="7">
        <v>0</v>
      </c>
      <c r="K44" s="7">
        <v>0</v>
      </c>
      <c r="L44" s="7">
        <v>0</v>
      </c>
      <c r="M44" s="37">
        <f t="shared" si="0"/>
        <v>0.42743538767395628</v>
      </c>
    </row>
    <row r="45" spans="1:13" s="34" customFormat="1" x14ac:dyDescent="0.25">
      <c r="A45" s="21" t="s">
        <v>1385</v>
      </c>
      <c r="B45" s="7">
        <v>465</v>
      </c>
      <c r="C45" s="7">
        <v>43</v>
      </c>
      <c r="D45" s="7">
        <v>1</v>
      </c>
      <c r="E45" s="7">
        <v>0</v>
      </c>
      <c r="F45" s="7">
        <v>108</v>
      </c>
      <c r="G45" s="7">
        <v>1</v>
      </c>
      <c r="H45" s="7">
        <v>14</v>
      </c>
      <c r="I45" s="22">
        <v>167</v>
      </c>
      <c r="J45" s="7">
        <v>0</v>
      </c>
      <c r="K45" s="7">
        <v>0</v>
      </c>
      <c r="L45" s="7">
        <v>0</v>
      </c>
      <c r="M45" s="37">
        <f t="shared" si="0"/>
        <v>0.35913978494623655</v>
      </c>
    </row>
    <row r="46" spans="1:13" s="34" customFormat="1" x14ac:dyDescent="0.25">
      <c r="A46" s="21" t="s">
        <v>1386</v>
      </c>
      <c r="B46" s="7">
        <v>641</v>
      </c>
      <c r="C46" s="7">
        <v>44</v>
      </c>
      <c r="D46" s="7">
        <v>1</v>
      </c>
      <c r="E46" s="7">
        <v>0</v>
      </c>
      <c r="F46" s="7">
        <v>141</v>
      </c>
      <c r="G46" s="7">
        <v>3</v>
      </c>
      <c r="H46" s="7">
        <v>17</v>
      </c>
      <c r="I46" s="22">
        <v>206</v>
      </c>
      <c r="J46" s="7">
        <v>1</v>
      </c>
      <c r="K46" s="7">
        <v>0</v>
      </c>
      <c r="L46" s="7">
        <v>2</v>
      </c>
      <c r="M46" s="37">
        <f t="shared" si="0"/>
        <v>0.32449297971918878</v>
      </c>
    </row>
    <row r="47" spans="1:13" s="34" customFormat="1" x14ac:dyDescent="0.25">
      <c r="A47" s="21" t="s">
        <v>1387</v>
      </c>
      <c r="B47" s="7">
        <v>591</v>
      </c>
      <c r="C47" s="7">
        <v>45</v>
      </c>
      <c r="D47" s="7">
        <v>1</v>
      </c>
      <c r="E47" s="7">
        <v>0</v>
      </c>
      <c r="F47" s="7">
        <v>126</v>
      </c>
      <c r="G47" s="7">
        <v>2</v>
      </c>
      <c r="H47" s="7">
        <v>18</v>
      </c>
      <c r="I47" s="22">
        <v>192</v>
      </c>
      <c r="J47" s="7">
        <v>2</v>
      </c>
      <c r="K47" s="7">
        <v>0</v>
      </c>
      <c r="L47" s="7">
        <v>0</v>
      </c>
      <c r="M47" s="37">
        <f t="shared" si="0"/>
        <v>0.32487309644670048</v>
      </c>
    </row>
    <row r="48" spans="1:13" s="34" customFormat="1" x14ac:dyDescent="0.25">
      <c r="A48" s="21" t="s">
        <v>1388</v>
      </c>
      <c r="B48" s="7">
        <v>525</v>
      </c>
      <c r="C48" s="7">
        <v>26</v>
      </c>
      <c r="D48" s="7">
        <v>2</v>
      </c>
      <c r="E48" s="7">
        <v>0</v>
      </c>
      <c r="F48" s="7">
        <v>134</v>
      </c>
      <c r="G48" s="7">
        <v>1</v>
      </c>
      <c r="H48" s="7">
        <v>9</v>
      </c>
      <c r="I48" s="22">
        <v>172</v>
      </c>
      <c r="J48" s="7">
        <v>0</v>
      </c>
      <c r="K48" s="7">
        <v>0</v>
      </c>
      <c r="L48" s="7">
        <v>0</v>
      </c>
      <c r="M48" s="37">
        <f t="shared" si="0"/>
        <v>0.32761904761904764</v>
      </c>
    </row>
    <row r="49" spans="1:13" s="34" customFormat="1" x14ac:dyDescent="0.25">
      <c r="A49" s="21" t="s">
        <v>1389</v>
      </c>
      <c r="B49" s="7">
        <v>405</v>
      </c>
      <c r="C49" s="7">
        <v>27</v>
      </c>
      <c r="D49" s="7">
        <v>0</v>
      </c>
      <c r="E49" s="7">
        <v>0</v>
      </c>
      <c r="F49" s="7">
        <v>68</v>
      </c>
      <c r="G49" s="7">
        <v>2</v>
      </c>
      <c r="H49" s="7">
        <v>8</v>
      </c>
      <c r="I49" s="22">
        <v>105</v>
      </c>
      <c r="J49" s="7">
        <v>1</v>
      </c>
      <c r="K49" s="7">
        <v>0</v>
      </c>
      <c r="L49" s="7">
        <v>0</v>
      </c>
      <c r="M49" s="37">
        <f t="shared" si="0"/>
        <v>0.25925925925925924</v>
      </c>
    </row>
    <row r="50" spans="1:13" s="34" customFormat="1" x14ac:dyDescent="0.25">
      <c r="A50" s="21" t="s">
        <v>1390</v>
      </c>
      <c r="B50" s="7">
        <v>442</v>
      </c>
      <c r="C50" s="7">
        <v>36</v>
      </c>
      <c r="D50" s="7">
        <v>0</v>
      </c>
      <c r="E50" s="7">
        <v>0</v>
      </c>
      <c r="F50" s="7">
        <v>93</v>
      </c>
      <c r="G50" s="7">
        <v>1</v>
      </c>
      <c r="H50" s="7">
        <v>10</v>
      </c>
      <c r="I50" s="22">
        <v>140</v>
      </c>
      <c r="J50" s="7">
        <v>0</v>
      </c>
      <c r="K50" s="7">
        <v>0</v>
      </c>
      <c r="L50" s="7">
        <v>0</v>
      </c>
      <c r="M50" s="37">
        <f t="shared" si="0"/>
        <v>0.31674208144796379</v>
      </c>
    </row>
    <row r="51" spans="1:13" s="34" customFormat="1" x14ac:dyDescent="0.25">
      <c r="A51" s="21" t="s">
        <v>1391</v>
      </c>
      <c r="B51" s="7">
        <v>464</v>
      </c>
      <c r="C51" s="7">
        <v>37</v>
      </c>
      <c r="D51" s="7">
        <v>2</v>
      </c>
      <c r="E51" s="7">
        <v>0</v>
      </c>
      <c r="F51" s="7">
        <v>88</v>
      </c>
      <c r="G51" s="7">
        <v>2</v>
      </c>
      <c r="H51" s="7">
        <v>13</v>
      </c>
      <c r="I51" s="22">
        <v>142</v>
      </c>
      <c r="J51" s="7">
        <v>0</v>
      </c>
      <c r="K51" s="7">
        <v>0</v>
      </c>
      <c r="L51" s="7">
        <v>0</v>
      </c>
      <c r="M51" s="37">
        <f t="shared" si="0"/>
        <v>0.30603448275862066</v>
      </c>
    </row>
    <row r="52" spans="1:13" s="34" customFormat="1" x14ac:dyDescent="0.25">
      <c r="A52" s="21" t="s">
        <v>1392</v>
      </c>
      <c r="B52" s="7">
        <v>457</v>
      </c>
      <c r="C52" s="7">
        <v>30</v>
      </c>
      <c r="D52" s="7">
        <v>0</v>
      </c>
      <c r="E52" s="7">
        <v>0</v>
      </c>
      <c r="F52" s="7">
        <v>91</v>
      </c>
      <c r="G52" s="7">
        <v>3</v>
      </c>
      <c r="H52" s="7">
        <v>14</v>
      </c>
      <c r="I52" s="22">
        <v>138</v>
      </c>
      <c r="J52" s="7">
        <v>1</v>
      </c>
      <c r="K52" s="7">
        <v>0</v>
      </c>
      <c r="L52" s="7">
        <v>0</v>
      </c>
      <c r="M52" s="37">
        <f t="shared" si="0"/>
        <v>0.30196936542669583</v>
      </c>
    </row>
    <row r="53" spans="1:13" s="34" customFormat="1" x14ac:dyDescent="0.25">
      <c r="A53" s="21" t="s">
        <v>1393</v>
      </c>
      <c r="B53" s="7">
        <v>377</v>
      </c>
      <c r="C53" s="7">
        <v>28</v>
      </c>
      <c r="D53" s="7">
        <v>0</v>
      </c>
      <c r="E53" s="7">
        <v>1</v>
      </c>
      <c r="F53" s="7">
        <v>62</v>
      </c>
      <c r="G53" s="7">
        <v>0</v>
      </c>
      <c r="H53" s="7">
        <v>4</v>
      </c>
      <c r="I53" s="22">
        <v>95</v>
      </c>
      <c r="J53" s="7">
        <v>1</v>
      </c>
      <c r="K53" s="7">
        <v>0</v>
      </c>
      <c r="L53" s="7">
        <v>0</v>
      </c>
      <c r="M53" s="37">
        <f t="shared" si="0"/>
        <v>0.25198938992042441</v>
      </c>
    </row>
    <row r="54" spans="1:13" s="34" customFormat="1" x14ac:dyDescent="0.25">
      <c r="A54" s="21" t="s">
        <v>1394</v>
      </c>
      <c r="B54" s="7">
        <v>482</v>
      </c>
      <c r="C54" s="7">
        <v>36</v>
      </c>
      <c r="D54" s="7">
        <v>1</v>
      </c>
      <c r="E54" s="7">
        <v>0</v>
      </c>
      <c r="F54" s="7">
        <v>81</v>
      </c>
      <c r="G54" s="7">
        <v>1</v>
      </c>
      <c r="H54" s="7">
        <v>14</v>
      </c>
      <c r="I54" s="22">
        <v>133</v>
      </c>
      <c r="J54" s="7">
        <v>0</v>
      </c>
      <c r="K54" s="7">
        <v>0</v>
      </c>
      <c r="L54" s="7">
        <v>0</v>
      </c>
      <c r="M54" s="37">
        <f t="shared" si="0"/>
        <v>0.27593360995850624</v>
      </c>
    </row>
    <row r="55" spans="1:13" s="34" customFormat="1" x14ac:dyDescent="0.25">
      <c r="A55" s="21" t="s">
        <v>1395</v>
      </c>
      <c r="B55" s="7">
        <v>702</v>
      </c>
      <c r="C55" s="7">
        <v>53</v>
      </c>
      <c r="D55" s="7">
        <v>0</v>
      </c>
      <c r="E55" s="7">
        <v>1</v>
      </c>
      <c r="F55" s="7">
        <v>95</v>
      </c>
      <c r="G55" s="7">
        <v>3</v>
      </c>
      <c r="H55" s="7">
        <v>12</v>
      </c>
      <c r="I55" s="22">
        <v>164</v>
      </c>
      <c r="J55" s="7">
        <v>0</v>
      </c>
      <c r="K55" s="7">
        <v>0</v>
      </c>
      <c r="L55" s="7">
        <v>0</v>
      </c>
      <c r="M55" s="37">
        <f t="shared" si="0"/>
        <v>0.23361823361823361</v>
      </c>
    </row>
    <row r="56" spans="1:13" s="34" customFormat="1" x14ac:dyDescent="0.25">
      <c r="A56" s="21" t="s">
        <v>1396</v>
      </c>
      <c r="B56" s="7">
        <v>534</v>
      </c>
      <c r="C56" s="7">
        <v>48</v>
      </c>
      <c r="D56" s="7">
        <v>1</v>
      </c>
      <c r="E56" s="7">
        <v>3</v>
      </c>
      <c r="F56" s="7">
        <v>110</v>
      </c>
      <c r="G56" s="7">
        <v>1</v>
      </c>
      <c r="H56" s="7">
        <v>18</v>
      </c>
      <c r="I56" s="22">
        <v>181</v>
      </c>
      <c r="J56" s="7">
        <v>0</v>
      </c>
      <c r="K56" s="7">
        <v>0</v>
      </c>
      <c r="L56" s="7">
        <v>0</v>
      </c>
      <c r="M56" s="37">
        <f t="shared" si="0"/>
        <v>0.33895131086142322</v>
      </c>
    </row>
    <row r="57" spans="1:13" s="34" customFormat="1" x14ac:dyDescent="0.25">
      <c r="A57" s="21" t="s">
        <v>1397</v>
      </c>
      <c r="B57" s="7">
        <v>0</v>
      </c>
      <c r="C57" s="7">
        <v>31</v>
      </c>
      <c r="D57" s="7">
        <v>1</v>
      </c>
      <c r="E57" s="7">
        <v>0</v>
      </c>
      <c r="F57" s="7">
        <v>123</v>
      </c>
      <c r="G57" s="7">
        <v>2</v>
      </c>
      <c r="H57" s="7">
        <v>5</v>
      </c>
      <c r="I57" s="22">
        <v>162</v>
      </c>
      <c r="J57" s="7">
        <v>0</v>
      </c>
      <c r="K57" s="7">
        <v>0</v>
      </c>
      <c r="L57" s="7">
        <v>88</v>
      </c>
      <c r="M57" s="37"/>
    </row>
    <row r="58" spans="1:13" s="34" customFormat="1" x14ac:dyDescent="0.25">
      <c r="A58" s="21" t="s">
        <v>1398</v>
      </c>
      <c r="B58" s="7">
        <v>0</v>
      </c>
      <c r="C58" s="7">
        <v>23</v>
      </c>
      <c r="D58" s="7">
        <v>1</v>
      </c>
      <c r="E58" s="7">
        <v>1</v>
      </c>
      <c r="F58" s="7">
        <v>107</v>
      </c>
      <c r="G58" s="7">
        <v>8</v>
      </c>
      <c r="H58" s="7">
        <v>6</v>
      </c>
      <c r="I58" s="22">
        <v>146</v>
      </c>
      <c r="J58" s="7">
        <v>1</v>
      </c>
      <c r="K58" s="7">
        <v>0</v>
      </c>
      <c r="L58" s="7">
        <v>1</v>
      </c>
      <c r="M58" s="37"/>
    </row>
    <row r="59" spans="1:13" s="34" customFormat="1" x14ac:dyDescent="0.25">
      <c r="A59" s="21" t="s">
        <v>1399</v>
      </c>
      <c r="B59" s="7">
        <v>0</v>
      </c>
      <c r="C59" s="7">
        <v>28</v>
      </c>
      <c r="D59" s="7">
        <v>1</v>
      </c>
      <c r="E59" s="7">
        <v>1</v>
      </c>
      <c r="F59" s="7">
        <v>88</v>
      </c>
      <c r="G59" s="7">
        <v>6</v>
      </c>
      <c r="H59" s="7">
        <v>7</v>
      </c>
      <c r="I59" s="22">
        <v>131</v>
      </c>
      <c r="J59" s="7">
        <v>0</v>
      </c>
      <c r="K59" s="7">
        <v>0</v>
      </c>
      <c r="L59" s="7">
        <v>0</v>
      </c>
      <c r="M59" s="37"/>
    </row>
    <row r="60" spans="1:13" s="34" customFormat="1" x14ac:dyDescent="0.25">
      <c r="A60" s="21" t="s">
        <v>1400</v>
      </c>
      <c r="B60" s="7">
        <v>0</v>
      </c>
      <c r="C60" s="7">
        <v>1148</v>
      </c>
      <c r="D60" s="7">
        <v>23</v>
      </c>
      <c r="E60" s="7">
        <v>7</v>
      </c>
      <c r="F60" s="7">
        <v>4195</v>
      </c>
      <c r="G60" s="7">
        <v>55</v>
      </c>
      <c r="H60" s="7">
        <v>286</v>
      </c>
      <c r="I60" s="22">
        <v>5714</v>
      </c>
      <c r="J60" s="7">
        <v>0</v>
      </c>
      <c r="K60" s="7">
        <v>0</v>
      </c>
      <c r="L60" s="7">
        <v>0</v>
      </c>
      <c r="M60" s="37"/>
    </row>
    <row r="61" spans="1:13" s="34" customFormat="1" x14ac:dyDescent="0.25">
      <c r="A61" s="21" t="s">
        <v>102</v>
      </c>
      <c r="B61" s="7">
        <v>0</v>
      </c>
      <c r="C61" s="7">
        <v>147</v>
      </c>
      <c r="D61" s="7">
        <v>3</v>
      </c>
      <c r="E61" s="7">
        <v>2</v>
      </c>
      <c r="F61" s="7">
        <v>350</v>
      </c>
      <c r="G61" s="7">
        <v>5</v>
      </c>
      <c r="H61" s="7">
        <v>54</v>
      </c>
      <c r="I61" s="22">
        <v>561</v>
      </c>
      <c r="J61" s="7">
        <v>2</v>
      </c>
      <c r="K61" s="7">
        <v>0</v>
      </c>
      <c r="L61" s="7">
        <v>1</v>
      </c>
      <c r="M61" s="37"/>
    </row>
    <row r="62" spans="1:13" s="34" customFormat="1" x14ac:dyDescent="0.25">
      <c r="A62" s="21" t="s">
        <v>103</v>
      </c>
      <c r="B62" s="7">
        <v>0</v>
      </c>
      <c r="C62" s="7">
        <v>423</v>
      </c>
      <c r="D62" s="7">
        <v>4</v>
      </c>
      <c r="E62" s="7">
        <v>7</v>
      </c>
      <c r="F62" s="7">
        <v>996</v>
      </c>
      <c r="G62" s="7">
        <v>24</v>
      </c>
      <c r="H62" s="7">
        <v>108</v>
      </c>
      <c r="I62" s="22">
        <v>1562</v>
      </c>
      <c r="J62" s="7">
        <v>2</v>
      </c>
      <c r="K62" s="7">
        <v>0</v>
      </c>
      <c r="L62" s="7">
        <v>1</v>
      </c>
      <c r="M62" s="37"/>
    </row>
    <row r="63" spans="1:13" s="34" customFormat="1" x14ac:dyDescent="0.25">
      <c r="A63" s="21" t="s">
        <v>104</v>
      </c>
      <c r="B63" s="7"/>
      <c r="C63" s="7">
        <f t="shared" ref="C63:L63" si="1">SUM(C2:C59)</f>
        <v>2616</v>
      </c>
      <c r="D63" s="7">
        <f t="shared" si="1"/>
        <v>71</v>
      </c>
      <c r="E63" s="7">
        <f t="shared" si="1"/>
        <v>39</v>
      </c>
      <c r="F63" s="7">
        <f t="shared" si="1"/>
        <v>6092</v>
      </c>
      <c r="G63" s="7">
        <f t="shared" si="1"/>
        <v>135</v>
      </c>
      <c r="H63" s="7">
        <f t="shared" si="1"/>
        <v>917</v>
      </c>
      <c r="I63" s="7">
        <f t="shared" si="1"/>
        <v>9870</v>
      </c>
      <c r="J63" s="7">
        <f t="shared" si="1"/>
        <v>35</v>
      </c>
      <c r="K63" s="7">
        <f t="shared" si="1"/>
        <v>3</v>
      </c>
      <c r="L63" s="7">
        <f t="shared" si="1"/>
        <v>98</v>
      </c>
      <c r="M63" s="37"/>
    </row>
    <row r="64" spans="1:13" s="34" customFormat="1" x14ac:dyDescent="0.25">
      <c r="A64" s="21" t="s">
        <v>105</v>
      </c>
      <c r="B64" s="7"/>
      <c r="C64" s="7">
        <f t="shared" ref="C64:L64" si="2">SUM(C60:C62)</f>
        <v>1718</v>
      </c>
      <c r="D64" s="7">
        <f t="shared" si="2"/>
        <v>30</v>
      </c>
      <c r="E64" s="7">
        <f t="shared" si="2"/>
        <v>16</v>
      </c>
      <c r="F64" s="7">
        <f t="shared" si="2"/>
        <v>5541</v>
      </c>
      <c r="G64" s="7">
        <f t="shared" si="2"/>
        <v>84</v>
      </c>
      <c r="H64" s="7">
        <f t="shared" si="2"/>
        <v>448</v>
      </c>
      <c r="I64" s="7">
        <f t="shared" si="2"/>
        <v>7837</v>
      </c>
      <c r="J64" s="7">
        <f t="shared" si="2"/>
        <v>4</v>
      </c>
      <c r="K64" s="7">
        <f t="shared" si="2"/>
        <v>0</v>
      </c>
      <c r="L64" s="7">
        <f t="shared" si="2"/>
        <v>2</v>
      </c>
      <c r="M64" s="37"/>
    </row>
    <row r="65" spans="1:13" s="34" customFormat="1" x14ac:dyDescent="0.25">
      <c r="A65" s="21" t="s">
        <v>106</v>
      </c>
      <c r="B65" s="7">
        <f>SUM(Table117[NAMES
ON LIST])</f>
        <v>27046</v>
      </c>
      <c r="C65" s="7">
        <f t="shared" ref="C65:L65" si="3">SUM(C63:C64)</f>
        <v>4334</v>
      </c>
      <c r="D65" s="7">
        <f t="shared" si="3"/>
        <v>101</v>
      </c>
      <c r="E65" s="7">
        <f t="shared" si="3"/>
        <v>55</v>
      </c>
      <c r="F65" s="7">
        <f t="shared" si="3"/>
        <v>11633</v>
      </c>
      <c r="G65" s="7">
        <f t="shared" si="3"/>
        <v>219</v>
      </c>
      <c r="H65" s="7">
        <f t="shared" si="3"/>
        <v>1365</v>
      </c>
      <c r="I65" s="7">
        <f t="shared" si="3"/>
        <v>17707</v>
      </c>
      <c r="J65" s="7">
        <f t="shared" si="3"/>
        <v>39</v>
      </c>
      <c r="K65" s="7">
        <f t="shared" si="3"/>
        <v>3</v>
      </c>
      <c r="L65" s="7">
        <f t="shared" si="3"/>
        <v>100</v>
      </c>
      <c r="M65" s="37">
        <f>(L65+K65+I65)/B65</f>
        <v>0.65850772757524223</v>
      </c>
    </row>
    <row r="66" spans="1:13" s="34" customFormat="1" x14ac:dyDescent="0.25">
      <c r="A66" s="36" t="s">
        <v>107</v>
      </c>
      <c r="B66" s="7"/>
      <c r="C66" s="37">
        <f t="shared" ref="C66:H66" si="4">C65/$I$65</f>
        <v>0.2447619585474671</v>
      </c>
      <c r="D66" s="37">
        <f t="shared" si="4"/>
        <v>5.7039588863161458E-3</v>
      </c>
      <c r="E66" s="37">
        <f t="shared" si="4"/>
        <v>3.1061162252216637E-3</v>
      </c>
      <c r="F66" s="37">
        <f t="shared" si="4"/>
        <v>0.65697181905461122</v>
      </c>
      <c r="G66" s="37">
        <f t="shared" si="4"/>
        <v>1.236799006042808E-2</v>
      </c>
      <c r="H66" s="37">
        <f t="shared" si="4"/>
        <v>7.7088157225955842E-2</v>
      </c>
      <c r="I66" s="37"/>
      <c r="J66" s="37"/>
      <c r="K66" s="37"/>
      <c r="L66" s="37"/>
      <c r="M66" s="37"/>
    </row>
    <row r="67" spans="1:13" x14ac:dyDescent="0.25"/>
    <row r="68" spans="1:13" x14ac:dyDescent="0.25"/>
    <row r="69" spans="1:13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89" fitToHeight="0" orientation="landscape"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F3D2B-3F40-4603-9C30-3077E38CF4F6}">
  <sheetPr codeName="Sheet18">
    <pageSetUpPr fitToPage="1"/>
  </sheetPr>
  <dimension ref="A1:R63"/>
  <sheetViews>
    <sheetView workbookViewId="0">
      <pane xSplit="1" ySplit="1" topLeftCell="B39" activePane="bottomRight" state="frozen"/>
      <selection pane="topRight" activeCell="B1" sqref="B1"/>
      <selection pane="bottomLeft" activeCell="A2" sqref="A2"/>
      <selection pane="bottomRight" activeCell="H59" sqref="H59"/>
    </sheetView>
  </sheetViews>
  <sheetFormatPr defaultColWidth="0" defaultRowHeight="15" customHeight="1" zeroHeight="1" x14ac:dyDescent="0.25"/>
  <cols>
    <col min="1" max="1" width="35.7109375" style="30" customWidth="1"/>
    <col min="2" max="2" width="8.7109375" style="31" customWidth="1"/>
    <col min="3" max="3" width="11.7109375" style="31" customWidth="1"/>
    <col min="4" max="4" width="13.7109375" style="31" customWidth="1"/>
    <col min="5" max="9" width="11.7109375" style="31" customWidth="1"/>
    <col min="10" max="10" width="8.7109375" style="31" customWidth="1"/>
    <col min="11" max="13" width="3.7109375" style="31" customWidth="1"/>
    <col min="14" max="14" width="8.7109375" style="38" customWidth="1"/>
    <col min="15" max="15" width="1.7109375" style="33" customWidth="1"/>
    <col min="16" max="16" width="9.140625" style="33" hidden="1" customWidth="1"/>
    <col min="17" max="18" width="0" style="33" hidden="1" customWidth="1"/>
    <col min="19" max="16384" width="9.140625" style="33" hidden="1"/>
  </cols>
  <sheetData>
    <row r="1" spans="1:14" ht="60" customHeight="1" thickBot="1" x14ac:dyDescent="0.3">
      <c r="A1" s="49" t="s">
        <v>0</v>
      </c>
      <c r="B1" s="2" t="s">
        <v>1</v>
      </c>
      <c r="C1" s="2" t="s">
        <v>1401</v>
      </c>
      <c r="D1" s="2" t="s">
        <v>1402</v>
      </c>
      <c r="E1" s="2" t="s">
        <v>1403</v>
      </c>
      <c r="F1" s="2" t="s">
        <v>1404</v>
      </c>
      <c r="G1" s="2" t="s">
        <v>1405</v>
      </c>
      <c r="H1" s="2" t="s">
        <v>1406</v>
      </c>
      <c r="I1" s="2" t="s">
        <v>1407</v>
      </c>
      <c r="J1" s="2" t="s">
        <v>8</v>
      </c>
      <c r="K1" s="2" t="s">
        <v>9</v>
      </c>
      <c r="L1" s="2" t="s">
        <v>10</v>
      </c>
      <c r="M1" s="2" t="s">
        <v>11</v>
      </c>
      <c r="N1" s="32" t="s">
        <v>12</v>
      </c>
    </row>
    <row r="2" spans="1:14" s="34" customFormat="1" ht="15.75" thickTop="1" x14ac:dyDescent="0.25">
      <c r="A2" s="21" t="s">
        <v>1408</v>
      </c>
      <c r="B2" s="7">
        <v>554</v>
      </c>
      <c r="C2" s="22">
        <v>7</v>
      </c>
      <c r="D2" s="22">
        <v>4</v>
      </c>
      <c r="E2" s="22">
        <v>4</v>
      </c>
      <c r="F2" s="22">
        <v>66</v>
      </c>
      <c r="G2" s="22">
        <v>1</v>
      </c>
      <c r="H2" s="22">
        <v>99</v>
      </c>
      <c r="I2" s="22">
        <v>4</v>
      </c>
      <c r="J2" s="22">
        <v>185</v>
      </c>
      <c r="K2" s="22">
        <v>2</v>
      </c>
      <c r="L2" s="22">
        <v>0</v>
      </c>
      <c r="M2" s="22">
        <v>2</v>
      </c>
      <c r="N2" s="28">
        <f t="shared" ref="N2:N51" si="0">(M2+L2+J2)/B2</f>
        <v>0.33754512635379064</v>
      </c>
    </row>
    <row r="3" spans="1:14" s="34" customFormat="1" x14ac:dyDescent="0.25">
      <c r="A3" s="21" t="s">
        <v>1409</v>
      </c>
      <c r="B3" s="7">
        <v>439</v>
      </c>
      <c r="C3" s="22">
        <v>2</v>
      </c>
      <c r="D3" s="22">
        <v>1</v>
      </c>
      <c r="E3" s="22">
        <v>0</v>
      </c>
      <c r="F3" s="22">
        <v>49</v>
      </c>
      <c r="G3" s="22">
        <v>4</v>
      </c>
      <c r="H3" s="22">
        <v>53</v>
      </c>
      <c r="I3" s="22">
        <v>1</v>
      </c>
      <c r="J3" s="22">
        <v>110</v>
      </c>
      <c r="K3" s="22">
        <v>0</v>
      </c>
      <c r="L3" s="22">
        <v>1</v>
      </c>
      <c r="M3" s="22">
        <v>0</v>
      </c>
      <c r="N3" s="28">
        <f t="shared" si="0"/>
        <v>0.2528473804100228</v>
      </c>
    </row>
    <row r="4" spans="1:14" s="34" customFormat="1" x14ac:dyDescent="0.25">
      <c r="A4" s="21" t="s">
        <v>1410</v>
      </c>
      <c r="B4" s="7">
        <v>356</v>
      </c>
      <c r="C4" s="22">
        <v>3</v>
      </c>
      <c r="D4" s="22">
        <v>0</v>
      </c>
      <c r="E4" s="22">
        <v>1</v>
      </c>
      <c r="F4" s="22">
        <v>50</v>
      </c>
      <c r="G4" s="22">
        <v>8</v>
      </c>
      <c r="H4" s="22">
        <v>66</v>
      </c>
      <c r="I4" s="22">
        <v>1</v>
      </c>
      <c r="J4" s="22">
        <v>129</v>
      </c>
      <c r="K4" s="22">
        <v>0</v>
      </c>
      <c r="L4" s="22">
        <v>0</v>
      </c>
      <c r="M4" s="22">
        <v>0</v>
      </c>
      <c r="N4" s="28">
        <f t="shared" si="0"/>
        <v>0.36235955056179775</v>
      </c>
    </row>
    <row r="5" spans="1:14" s="34" customFormat="1" x14ac:dyDescent="0.25">
      <c r="A5" s="21" t="s">
        <v>1411</v>
      </c>
      <c r="B5" s="7">
        <v>423</v>
      </c>
      <c r="C5" s="22">
        <v>2</v>
      </c>
      <c r="D5" s="22">
        <v>1</v>
      </c>
      <c r="E5" s="22">
        <v>1</v>
      </c>
      <c r="F5" s="22">
        <v>45</v>
      </c>
      <c r="G5" s="22">
        <v>3</v>
      </c>
      <c r="H5" s="22">
        <v>82</v>
      </c>
      <c r="I5" s="22">
        <v>1</v>
      </c>
      <c r="J5" s="22">
        <v>135</v>
      </c>
      <c r="K5" s="22">
        <v>0</v>
      </c>
      <c r="L5" s="22">
        <v>0</v>
      </c>
      <c r="M5" s="22">
        <v>0</v>
      </c>
      <c r="N5" s="28">
        <f t="shared" si="0"/>
        <v>0.31914893617021278</v>
      </c>
    </row>
    <row r="6" spans="1:14" s="34" customFormat="1" x14ac:dyDescent="0.25">
      <c r="A6" s="21" t="s">
        <v>1412</v>
      </c>
      <c r="B6" s="7">
        <v>576</v>
      </c>
      <c r="C6" s="22">
        <v>3</v>
      </c>
      <c r="D6" s="22">
        <v>1</v>
      </c>
      <c r="E6" s="22">
        <v>1</v>
      </c>
      <c r="F6" s="22">
        <v>60</v>
      </c>
      <c r="G6" s="22">
        <v>10</v>
      </c>
      <c r="H6" s="22">
        <v>86</v>
      </c>
      <c r="I6" s="22">
        <v>0</v>
      </c>
      <c r="J6" s="22">
        <v>161</v>
      </c>
      <c r="K6" s="22">
        <v>0</v>
      </c>
      <c r="L6" s="22">
        <v>0</v>
      </c>
      <c r="M6" s="22">
        <v>2</v>
      </c>
      <c r="N6" s="28">
        <f t="shared" si="0"/>
        <v>0.2829861111111111</v>
      </c>
    </row>
    <row r="7" spans="1:14" s="34" customFormat="1" x14ac:dyDescent="0.25">
      <c r="A7" s="21" t="s">
        <v>1413</v>
      </c>
      <c r="B7" s="7">
        <v>609</v>
      </c>
      <c r="C7" s="22">
        <v>3</v>
      </c>
      <c r="D7" s="22">
        <v>2</v>
      </c>
      <c r="E7" s="22">
        <v>4</v>
      </c>
      <c r="F7" s="22">
        <v>75</v>
      </c>
      <c r="G7" s="22">
        <v>11</v>
      </c>
      <c r="H7" s="22">
        <v>72</v>
      </c>
      <c r="I7" s="22">
        <v>0</v>
      </c>
      <c r="J7" s="22">
        <v>167</v>
      </c>
      <c r="K7" s="22">
        <v>0</v>
      </c>
      <c r="L7" s="22">
        <v>0</v>
      </c>
      <c r="M7" s="22">
        <v>0</v>
      </c>
      <c r="N7" s="28">
        <f t="shared" si="0"/>
        <v>0.27422003284072249</v>
      </c>
    </row>
    <row r="8" spans="1:14" s="34" customFormat="1" x14ac:dyDescent="0.25">
      <c r="A8" s="21" t="s">
        <v>1414</v>
      </c>
      <c r="B8" s="7">
        <v>516</v>
      </c>
      <c r="C8" s="22">
        <v>4</v>
      </c>
      <c r="D8" s="22">
        <v>2</v>
      </c>
      <c r="E8" s="22">
        <v>1</v>
      </c>
      <c r="F8" s="22">
        <v>38</v>
      </c>
      <c r="G8" s="22">
        <v>8</v>
      </c>
      <c r="H8" s="22">
        <v>88</v>
      </c>
      <c r="I8" s="22">
        <v>1</v>
      </c>
      <c r="J8" s="22">
        <v>142</v>
      </c>
      <c r="K8" s="22">
        <v>0</v>
      </c>
      <c r="L8" s="22">
        <v>1</v>
      </c>
      <c r="M8" s="22">
        <v>0</v>
      </c>
      <c r="N8" s="28">
        <f t="shared" si="0"/>
        <v>0.27713178294573643</v>
      </c>
    </row>
    <row r="9" spans="1:14" s="34" customFormat="1" x14ac:dyDescent="0.25">
      <c r="A9" s="21" t="s">
        <v>1415</v>
      </c>
      <c r="B9" s="7">
        <v>487</v>
      </c>
      <c r="C9" s="22">
        <v>4</v>
      </c>
      <c r="D9" s="22">
        <v>3</v>
      </c>
      <c r="E9" s="22">
        <v>2</v>
      </c>
      <c r="F9" s="22">
        <v>58</v>
      </c>
      <c r="G9" s="22">
        <v>3</v>
      </c>
      <c r="H9" s="22">
        <v>120</v>
      </c>
      <c r="I9" s="22">
        <v>2</v>
      </c>
      <c r="J9" s="22">
        <v>192</v>
      </c>
      <c r="K9" s="22">
        <v>0</v>
      </c>
      <c r="L9" s="22">
        <v>0</v>
      </c>
      <c r="M9" s="22">
        <v>0</v>
      </c>
      <c r="N9" s="28">
        <f t="shared" si="0"/>
        <v>0.3942505133470226</v>
      </c>
    </row>
    <row r="10" spans="1:14" s="34" customFormat="1" x14ac:dyDescent="0.25">
      <c r="A10" s="21" t="s">
        <v>1416</v>
      </c>
      <c r="B10" s="7">
        <v>412</v>
      </c>
      <c r="C10" s="22">
        <v>7</v>
      </c>
      <c r="D10" s="22">
        <v>3</v>
      </c>
      <c r="E10" s="22">
        <v>3</v>
      </c>
      <c r="F10" s="22">
        <v>67</v>
      </c>
      <c r="G10" s="22">
        <v>9</v>
      </c>
      <c r="H10" s="22">
        <v>90</v>
      </c>
      <c r="I10" s="22">
        <v>0</v>
      </c>
      <c r="J10" s="22">
        <v>179</v>
      </c>
      <c r="K10" s="22">
        <v>1</v>
      </c>
      <c r="L10" s="22">
        <v>0</v>
      </c>
      <c r="M10" s="22">
        <v>2</v>
      </c>
      <c r="N10" s="28">
        <f t="shared" si="0"/>
        <v>0.43932038834951459</v>
      </c>
    </row>
    <row r="11" spans="1:14" s="34" customFormat="1" x14ac:dyDescent="0.25">
      <c r="A11" s="21" t="s">
        <v>1417</v>
      </c>
      <c r="B11" s="7">
        <v>491</v>
      </c>
      <c r="C11" s="22">
        <v>8</v>
      </c>
      <c r="D11" s="22">
        <v>2</v>
      </c>
      <c r="E11" s="22">
        <v>4</v>
      </c>
      <c r="F11" s="22">
        <v>66</v>
      </c>
      <c r="G11" s="22">
        <v>11</v>
      </c>
      <c r="H11" s="22">
        <v>87</v>
      </c>
      <c r="I11" s="22">
        <v>1</v>
      </c>
      <c r="J11" s="22">
        <v>179</v>
      </c>
      <c r="K11" s="22">
        <v>1</v>
      </c>
      <c r="L11" s="22">
        <v>0</v>
      </c>
      <c r="M11" s="22">
        <v>1</v>
      </c>
      <c r="N11" s="28">
        <f t="shared" si="0"/>
        <v>0.36659877800407331</v>
      </c>
    </row>
    <row r="12" spans="1:14" s="34" customFormat="1" x14ac:dyDescent="0.25">
      <c r="A12" s="21" t="s">
        <v>1418</v>
      </c>
      <c r="B12" s="7">
        <v>496</v>
      </c>
      <c r="C12" s="22">
        <v>2</v>
      </c>
      <c r="D12" s="22">
        <v>1</v>
      </c>
      <c r="E12" s="22">
        <v>0</v>
      </c>
      <c r="F12" s="22">
        <v>68</v>
      </c>
      <c r="G12" s="22">
        <v>11</v>
      </c>
      <c r="H12" s="22">
        <v>54</v>
      </c>
      <c r="I12" s="22">
        <v>1</v>
      </c>
      <c r="J12" s="22">
        <v>137</v>
      </c>
      <c r="K12" s="22">
        <v>3</v>
      </c>
      <c r="L12" s="22">
        <v>0</v>
      </c>
      <c r="M12" s="22">
        <v>0</v>
      </c>
      <c r="N12" s="28">
        <f t="shared" si="0"/>
        <v>0.27620967741935482</v>
      </c>
    </row>
    <row r="13" spans="1:14" s="34" customFormat="1" x14ac:dyDescent="0.25">
      <c r="A13" s="21" t="s">
        <v>1419</v>
      </c>
      <c r="B13" s="7">
        <v>454</v>
      </c>
      <c r="C13" s="22">
        <v>3</v>
      </c>
      <c r="D13" s="22">
        <v>3</v>
      </c>
      <c r="E13" s="22">
        <v>2</v>
      </c>
      <c r="F13" s="22">
        <v>86</v>
      </c>
      <c r="G13" s="22">
        <v>13</v>
      </c>
      <c r="H13" s="22">
        <v>88</v>
      </c>
      <c r="I13" s="22">
        <v>0</v>
      </c>
      <c r="J13" s="22">
        <v>195</v>
      </c>
      <c r="K13" s="22">
        <v>1</v>
      </c>
      <c r="L13" s="22">
        <v>0</v>
      </c>
      <c r="M13" s="22">
        <v>3</v>
      </c>
      <c r="N13" s="28">
        <f t="shared" si="0"/>
        <v>0.43612334801762115</v>
      </c>
    </row>
    <row r="14" spans="1:14" s="34" customFormat="1" x14ac:dyDescent="0.25">
      <c r="A14" s="21" t="s">
        <v>1420</v>
      </c>
      <c r="B14" s="7">
        <v>534</v>
      </c>
      <c r="C14" s="22">
        <v>5</v>
      </c>
      <c r="D14" s="22">
        <v>0</v>
      </c>
      <c r="E14" s="22">
        <v>0</v>
      </c>
      <c r="F14" s="22">
        <v>41</v>
      </c>
      <c r="G14" s="22">
        <v>5</v>
      </c>
      <c r="H14" s="22">
        <v>112</v>
      </c>
      <c r="I14" s="22">
        <v>0</v>
      </c>
      <c r="J14" s="22">
        <v>163</v>
      </c>
      <c r="K14" s="22">
        <v>1</v>
      </c>
      <c r="L14" s="22">
        <v>0</v>
      </c>
      <c r="M14" s="22">
        <v>3</v>
      </c>
      <c r="N14" s="28">
        <f t="shared" si="0"/>
        <v>0.31086142322097376</v>
      </c>
    </row>
    <row r="15" spans="1:14" s="34" customFormat="1" x14ac:dyDescent="0.25">
      <c r="A15" s="21" t="s">
        <v>1421</v>
      </c>
      <c r="B15" s="7">
        <v>512</v>
      </c>
      <c r="C15" s="22">
        <v>5</v>
      </c>
      <c r="D15" s="22">
        <v>2</v>
      </c>
      <c r="E15" s="22">
        <v>4</v>
      </c>
      <c r="F15" s="22">
        <v>54</v>
      </c>
      <c r="G15" s="22">
        <v>7</v>
      </c>
      <c r="H15" s="22">
        <v>114</v>
      </c>
      <c r="I15" s="22">
        <v>2</v>
      </c>
      <c r="J15" s="22">
        <v>188</v>
      </c>
      <c r="K15" s="22">
        <v>0</v>
      </c>
      <c r="L15" s="22">
        <v>0</v>
      </c>
      <c r="M15" s="22">
        <v>1</v>
      </c>
      <c r="N15" s="28">
        <f t="shared" si="0"/>
        <v>0.369140625</v>
      </c>
    </row>
    <row r="16" spans="1:14" s="34" customFormat="1" x14ac:dyDescent="0.25">
      <c r="A16" s="21" t="s">
        <v>1422</v>
      </c>
      <c r="B16" s="7">
        <v>454</v>
      </c>
      <c r="C16" s="22">
        <v>9</v>
      </c>
      <c r="D16" s="22">
        <v>1</v>
      </c>
      <c r="E16" s="22">
        <v>1</v>
      </c>
      <c r="F16" s="22">
        <v>61</v>
      </c>
      <c r="G16" s="22">
        <v>6</v>
      </c>
      <c r="H16" s="22">
        <v>88</v>
      </c>
      <c r="I16" s="22">
        <v>1</v>
      </c>
      <c r="J16" s="22">
        <v>167</v>
      </c>
      <c r="K16" s="22">
        <v>0</v>
      </c>
      <c r="L16" s="22">
        <v>0</v>
      </c>
      <c r="M16" s="22">
        <v>1</v>
      </c>
      <c r="N16" s="28">
        <f t="shared" si="0"/>
        <v>0.37004405286343611</v>
      </c>
    </row>
    <row r="17" spans="1:14" s="34" customFormat="1" x14ac:dyDescent="0.25">
      <c r="A17" s="21" t="s">
        <v>1423</v>
      </c>
      <c r="B17" s="7">
        <v>490</v>
      </c>
      <c r="C17" s="22">
        <v>0</v>
      </c>
      <c r="D17" s="22">
        <v>0</v>
      </c>
      <c r="E17" s="22">
        <v>5</v>
      </c>
      <c r="F17" s="22">
        <v>33</v>
      </c>
      <c r="G17" s="22">
        <v>7</v>
      </c>
      <c r="H17" s="22">
        <v>76</v>
      </c>
      <c r="I17" s="22">
        <v>0</v>
      </c>
      <c r="J17" s="22">
        <v>121</v>
      </c>
      <c r="K17" s="22">
        <v>0</v>
      </c>
      <c r="L17" s="22">
        <v>0</v>
      </c>
      <c r="M17" s="22">
        <v>3</v>
      </c>
      <c r="N17" s="28">
        <f t="shared" si="0"/>
        <v>0.2530612244897959</v>
      </c>
    </row>
    <row r="18" spans="1:14" s="34" customFormat="1" x14ac:dyDescent="0.25">
      <c r="A18" s="21" t="s">
        <v>1424</v>
      </c>
      <c r="B18" s="7">
        <v>485</v>
      </c>
      <c r="C18" s="22">
        <v>3</v>
      </c>
      <c r="D18" s="22">
        <v>0</v>
      </c>
      <c r="E18" s="22">
        <v>3</v>
      </c>
      <c r="F18" s="22">
        <v>73</v>
      </c>
      <c r="G18" s="22">
        <v>3</v>
      </c>
      <c r="H18" s="22">
        <v>103</v>
      </c>
      <c r="I18" s="22">
        <v>2</v>
      </c>
      <c r="J18" s="22">
        <v>187</v>
      </c>
      <c r="K18" s="22">
        <v>0</v>
      </c>
      <c r="L18" s="22">
        <v>0</v>
      </c>
      <c r="M18" s="22">
        <v>0</v>
      </c>
      <c r="N18" s="28">
        <f t="shared" si="0"/>
        <v>0.38556701030927837</v>
      </c>
    </row>
    <row r="19" spans="1:14" s="34" customFormat="1" x14ac:dyDescent="0.25">
      <c r="A19" s="21" t="s">
        <v>1425</v>
      </c>
      <c r="B19" s="7">
        <v>385</v>
      </c>
      <c r="C19" s="22">
        <v>4</v>
      </c>
      <c r="D19" s="22">
        <v>1</v>
      </c>
      <c r="E19" s="22">
        <v>7</v>
      </c>
      <c r="F19" s="22">
        <v>47</v>
      </c>
      <c r="G19" s="22">
        <v>13</v>
      </c>
      <c r="H19" s="22">
        <v>86</v>
      </c>
      <c r="I19" s="22">
        <v>0</v>
      </c>
      <c r="J19" s="22">
        <v>158</v>
      </c>
      <c r="K19" s="22">
        <v>0</v>
      </c>
      <c r="L19" s="22">
        <v>0</v>
      </c>
      <c r="M19" s="22">
        <v>1</v>
      </c>
      <c r="N19" s="28">
        <f t="shared" si="0"/>
        <v>0.41298701298701301</v>
      </c>
    </row>
    <row r="20" spans="1:14" s="34" customFormat="1" x14ac:dyDescent="0.25">
      <c r="A20" s="21" t="s">
        <v>1426</v>
      </c>
      <c r="B20" s="7">
        <v>561</v>
      </c>
      <c r="C20" s="22">
        <v>0</v>
      </c>
      <c r="D20" s="22">
        <v>0</v>
      </c>
      <c r="E20" s="22">
        <v>2</v>
      </c>
      <c r="F20" s="22">
        <v>63</v>
      </c>
      <c r="G20" s="22">
        <v>7</v>
      </c>
      <c r="H20" s="22">
        <v>112</v>
      </c>
      <c r="I20" s="22">
        <v>0</v>
      </c>
      <c r="J20" s="22">
        <v>184</v>
      </c>
      <c r="K20" s="22">
        <v>1</v>
      </c>
      <c r="L20" s="22">
        <v>0</v>
      </c>
      <c r="M20" s="22">
        <v>2</v>
      </c>
      <c r="N20" s="28">
        <f t="shared" si="0"/>
        <v>0.33155080213903743</v>
      </c>
    </row>
    <row r="21" spans="1:14" s="34" customFormat="1" x14ac:dyDescent="0.25">
      <c r="A21" s="21" t="s">
        <v>1427</v>
      </c>
      <c r="B21" s="7">
        <v>411</v>
      </c>
      <c r="C21" s="22">
        <v>6</v>
      </c>
      <c r="D21" s="22">
        <v>1</v>
      </c>
      <c r="E21" s="22">
        <v>3</v>
      </c>
      <c r="F21" s="22">
        <v>51</v>
      </c>
      <c r="G21" s="22">
        <v>10</v>
      </c>
      <c r="H21" s="22">
        <v>71</v>
      </c>
      <c r="I21" s="22">
        <v>1</v>
      </c>
      <c r="J21" s="22">
        <v>143</v>
      </c>
      <c r="K21" s="22">
        <v>0</v>
      </c>
      <c r="L21" s="22">
        <v>0</v>
      </c>
      <c r="M21" s="22">
        <v>0</v>
      </c>
      <c r="N21" s="28">
        <f t="shared" si="0"/>
        <v>0.34793187347931875</v>
      </c>
    </row>
    <row r="22" spans="1:14" s="34" customFormat="1" x14ac:dyDescent="0.25">
      <c r="A22" s="21" t="s">
        <v>1428</v>
      </c>
      <c r="B22" s="7">
        <v>493</v>
      </c>
      <c r="C22" s="22">
        <v>4</v>
      </c>
      <c r="D22" s="22">
        <v>2</v>
      </c>
      <c r="E22" s="22">
        <v>2</v>
      </c>
      <c r="F22" s="22">
        <v>79</v>
      </c>
      <c r="G22" s="22">
        <v>9</v>
      </c>
      <c r="H22" s="22">
        <v>95</v>
      </c>
      <c r="I22" s="22">
        <v>1</v>
      </c>
      <c r="J22" s="22">
        <v>192</v>
      </c>
      <c r="K22" s="22">
        <v>0</v>
      </c>
      <c r="L22" s="22">
        <v>0</v>
      </c>
      <c r="M22" s="22">
        <v>1</v>
      </c>
      <c r="N22" s="28">
        <f t="shared" si="0"/>
        <v>0.39148073022312374</v>
      </c>
    </row>
    <row r="23" spans="1:14" s="34" customFormat="1" x14ac:dyDescent="0.25">
      <c r="A23" s="21" t="s">
        <v>1429</v>
      </c>
      <c r="B23" s="7">
        <v>348</v>
      </c>
      <c r="C23" s="22">
        <v>5</v>
      </c>
      <c r="D23" s="22">
        <v>0</v>
      </c>
      <c r="E23" s="22">
        <v>8</v>
      </c>
      <c r="F23" s="22">
        <v>46</v>
      </c>
      <c r="G23" s="22">
        <v>7</v>
      </c>
      <c r="H23" s="22">
        <v>77</v>
      </c>
      <c r="I23" s="22">
        <v>2</v>
      </c>
      <c r="J23" s="22">
        <v>145</v>
      </c>
      <c r="K23" s="22">
        <v>0</v>
      </c>
      <c r="L23" s="22">
        <v>0</v>
      </c>
      <c r="M23" s="22">
        <v>0</v>
      </c>
      <c r="N23" s="28">
        <f t="shared" si="0"/>
        <v>0.41666666666666669</v>
      </c>
    </row>
    <row r="24" spans="1:14" s="34" customFormat="1" x14ac:dyDescent="0.25">
      <c r="A24" s="21" t="s">
        <v>1430</v>
      </c>
      <c r="B24" s="7">
        <v>450</v>
      </c>
      <c r="C24" s="22">
        <v>2</v>
      </c>
      <c r="D24" s="22">
        <v>1</v>
      </c>
      <c r="E24" s="22">
        <v>7</v>
      </c>
      <c r="F24" s="22">
        <v>68</v>
      </c>
      <c r="G24" s="22">
        <v>3</v>
      </c>
      <c r="H24" s="22">
        <v>65</v>
      </c>
      <c r="I24" s="22">
        <v>1</v>
      </c>
      <c r="J24" s="22">
        <v>147</v>
      </c>
      <c r="K24" s="22">
        <v>0</v>
      </c>
      <c r="L24" s="22">
        <v>0</v>
      </c>
      <c r="M24" s="22">
        <v>0</v>
      </c>
      <c r="N24" s="28">
        <f t="shared" si="0"/>
        <v>0.32666666666666666</v>
      </c>
    </row>
    <row r="25" spans="1:14" s="34" customFormat="1" x14ac:dyDescent="0.25">
      <c r="A25" s="21" t="s">
        <v>1431</v>
      </c>
      <c r="B25" s="7">
        <v>620</v>
      </c>
      <c r="C25" s="22">
        <v>8</v>
      </c>
      <c r="D25" s="22">
        <v>2</v>
      </c>
      <c r="E25" s="22">
        <v>6</v>
      </c>
      <c r="F25" s="22">
        <v>59</v>
      </c>
      <c r="G25" s="22">
        <v>9</v>
      </c>
      <c r="H25" s="22">
        <v>102</v>
      </c>
      <c r="I25" s="22">
        <v>0</v>
      </c>
      <c r="J25" s="22">
        <v>186</v>
      </c>
      <c r="K25" s="22">
        <v>0</v>
      </c>
      <c r="L25" s="22">
        <v>0</v>
      </c>
      <c r="M25" s="22">
        <v>1</v>
      </c>
      <c r="N25" s="28">
        <f t="shared" si="0"/>
        <v>0.30161290322580647</v>
      </c>
    </row>
    <row r="26" spans="1:14" s="34" customFormat="1" x14ac:dyDescent="0.25">
      <c r="A26" s="21" t="s">
        <v>1432</v>
      </c>
      <c r="B26" s="7">
        <v>435</v>
      </c>
      <c r="C26" s="22">
        <v>4</v>
      </c>
      <c r="D26" s="22">
        <v>0</v>
      </c>
      <c r="E26" s="22">
        <v>1</v>
      </c>
      <c r="F26" s="22">
        <v>51</v>
      </c>
      <c r="G26" s="22">
        <v>6</v>
      </c>
      <c r="H26" s="22">
        <v>70</v>
      </c>
      <c r="I26" s="22">
        <v>1</v>
      </c>
      <c r="J26" s="22">
        <v>133</v>
      </c>
      <c r="K26" s="22">
        <v>0</v>
      </c>
      <c r="L26" s="22">
        <v>0</v>
      </c>
      <c r="M26" s="22">
        <v>0</v>
      </c>
      <c r="N26" s="28">
        <f t="shared" si="0"/>
        <v>0.30574712643678159</v>
      </c>
    </row>
    <row r="27" spans="1:14" s="34" customFormat="1" x14ac:dyDescent="0.25">
      <c r="A27" s="21" t="s">
        <v>1433</v>
      </c>
      <c r="B27" s="7">
        <v>517</v>
      </c>
      <c r="C27" s="22">
        <v>7</v>
      </c>
      <c r="D27" s="22">
        <v>0</v>
      </c>
      <c r="E27" s="22">
        <v>1</v>
      </c>
      <c r="F27" s="22">
        <v>54</v>
      </c>
      <c r="G27" s="22">
        <v>6</v>
      </c>
      <c r="H27" s="22">
        <v>72</v>
      </c>
      <c r="I27" s="22">
        <v>0</v>
      </c>
      <c r="J27" s="22">
        <v>140</v>
      </c>
      <c r="K27" s="22">
        <v>0</v>
      </c>
      <c r="L27" s="22">
        <v>0</v>
      </c>
      <c r="M27" s="22">
        <v>0</v>
      </c>
      <c r="N27" s="28">
        <f t="shared" si="0"/>
        <v>0.27079303675048355</v>
      </c>
    </row>
    <row r="28" spans="1:14" s="34" customFormat="1" x14ac:dyDescent="0.25">
      <c r="A28" s="21" t="s">
        <v>1434</v>
      </c>
      <c r="B28" s="7">
        <v>379</v>
      </c>
      <c r="C28" s="22">
        <v>6</v>
      </c>
      <c r="D28" s="22">
        <v>0</v>
      </c>
      <c r="E28" s="22">
        <v>2</v>
      </c>
      <c r="F28" s="22">
        <v>53</v>
      </c>
      <c r="G28" s="22">
        <v>17</v>
      </c>
      <c r="H28" s="22">
        <v>85</v>
      </c>
      <c r="I28" s="22">
        <v>0</v>
      </c>
      <c r="J28" s="22">
        <v>163</v>
      </c>
      <c r="K28" s="22">
        <v>0</v>
      </c>
      <c r="L28" s="22">
        <v>0</v>
      </c>
      <c r="M28" s="22">
        <v>1</v>
      </c>
      <c r="N28" s="28">
        <f t="shared" si="0"/>
        <v>0.43271767810026385</v>
      </c>
    </row>
    <row r="29" spans="1:14" s="34" customFormat="1" x14ac:dyDescent="0.25">
      <c r="A29" s="21" t="s">
        <v>1435</v>
      </c>
      <c r="B29" s="7">
        <v>416</v>
      </c>
      <c r="C29" s="22">
        <v>2</v>
      </c>
      <c r="D29" s="22">
        <v>0</v>
      </c>
      <c r="E29" s="22">
        <v>4</v>
      </c>
      <c r="F29" s="22">
        <v>50</v>
      </c>
      <c r="G29" s="22">
        <v>3</v>
      </c>
      <c r="H29" s="22">
        <v>53</v>
      </c>
      <c r="I29" s="22">
        <v>2</v>
      </c>
      <c r="J29" s="22">
        <v>114</v>
      </c>
      <c r="K29" s="22">
        <v>0</v>
      </c>
      <c r="L29" s="22">
        <v>0</v>
      </c>
      <c r="M29" s="22">
        <v>1</v>
      </c>
      <c r="N29" s="28">
        <f t="shared" si="0"/>
        <v>0.27644230769230771</v>
      </c>
    </row>
    <row r="30" spans="1:14" s="34" customFormat="1" x14ac:dyDescent="0.25">
      <c r="A30" s="21" t="s">
        <v>1436</v>
      </c>
      <c r="B30" s="7">
        <v>462</v>
      </c>
      <c r="C30" s="22">
        <v>7</v>
      </c>
      <c r="D30" s="22">
        <v>1</v>
      </c>
      <c r="E30" s="22">
        <v>3</v>
      </c>
      <c r="F30" s="22">
        <v>44</v>
      </c>
      <c r="G30" s="22">
        <v>10</v>
      </c>
      <c r="H30" s="22">
        <v>60</v>
      </c>
      <c r="I30" s="22">
        <v>1</v>
      </c>
      <c r="J30" s="22">
        <v>126</v>
      </c>
      <c r="K30" s="22">
        <v>0</v>
      </c>
      <c r="L30" s="22">
        <v>0</v>
      </c>
      <c r="M30" s="22">
        <v>0</v>
      </c>
      <c r="N30" s="28">
        <f t="shared" si="0"/>
        <v>0.27272727272727271</v>
      </c>
    </row>
    <row r="31" spans="1:14" s="34" customFormat="1" x14ac:dyDescent="0.25">
      <c r="A31" s="21" t="s">
        <v>1437</v>
      </c>
      <c r="B31" s="7">
        <v>490</v>
      </c>
      <c r="C31" s="22">
        <v>2</v>
      </c>
      <c r="D31" s="22">
        <v>2</v>
      </c>
      <c r="E31" s="22">
        <v>2</v>
      </c>
      <c r="F31" s="22">
        <v>62</v>
      </c>
      <c r="G31" s="22">
        <v>4</v>
      </c>
      <c r="H31" s="22">
        <v>45</v>
      </c>
      <c r="I31" s="22">
        <v>3</v>
      </c>
      <c r="J31" s="22">
        <v>120</v>
      </c>
      <c r="K31" s="22">
        <v>1</v>
      </c>
      <c r="L31" s="22">
        <v>0</v>
      </c>
      <c r="M31" s="22">
        <v>0</v>
      </c>
      <c r="N31" s="28">
        <f t="shared" si="0"/>
        <v>0.24489795918367346</v>
      </c>
    </row>
    <row r="32" spans="1:14" s="34" customFormat="1" x14ac:dyDescent="0.25">
      <c r="A32" s="21" t="s">
        <v>1438</v>
      </c>
      <c r="B32" s="7">
        <v>488</v>
      </c>
      <c r="C32" s="22">
        <v>4</v>
      </c>
      <c r="D32" s="22">
        <v>1</v>
      </c>
      <c r="E32" s="22">
        <v>5</v>
      </c>
      <c r="F32" s="22">
        <v>68</v>
      </c>
      <c r="G32" s="22">
        <v>12</v>
      </c>
      <c r="H32" s="22">
        <v>65</v>
      </c>
      <c r="I32" s="22">
        <v>2</v>
      </c>
      <c r="J32" s="22">
        <v>157</v>
      </c>
      <c r="K32" s="22">
        <v>1</v>
      </c>
      <c r="L32" s="22">
        <v>0</v>
      </c>
      <c r="M32" s="22">
        <v>0</v>
      </c>
      <c r="N32" s="28">
        <f t="shared" si="0"/>
        <v>0.32172131147540983</v>
      </c>
    </row>
    <row r="33" spans="1:14" s="34" customFormat="1" x14ac:dyDescent="0.25">
      <c r="A33" s="21" t="s">
        <v>1439</v>
      </c>
      <c r="B33" s="7">
        <v>439</v>
      </c>
      <c r="C33" s="22">
        <v>4</v>
      </c>
      <c r="D33" s="22">
        <v>1</v>
      </c>
      <c r="E33" s="22">
        <v>6</v>
      </c>
      <c r="F33" s="22">
        <v>44</v>
      </c>
      <c r="G33" s="22">
        <v>2</v>
      </c>
      <c r="H33" s="22">
        <v>72</v>
      </c>
      <c r="I33" s="22">
        <v>0</v>
      </c>
      <c r="J33" s="22">
        <v>129</v>
      </c>
      <c r="K33" s="22">
        <v>0</v>
      </c>
      <c r="L33" s="22">
        <v>0</v>
      </c>
      <c r="M33" s="22">
        <v>4</v>
      </c>
      <c r="N33" s="28">
        <f t="shared" si="0"/>
        <v>0.30296127562642367</v>
      </c>
    </row>
    <row r="34" spans="1:14" s="34" customFormat="1" x14ac:dyDescent="0.25">
      <c r="A34" s="21" t="s">
        <v>1440</v>
      </c>
      <c r="B34" s="7">
        <v>451</v>
      </c>
      <c r="C34" s="22">
        <v>3</v>
      </c>
      <c r="D34" s="22">
        <v>1</v>
      </c>
      <c r="E34" s="22">
        <v>8</v>
      </c>
      <c r="F34" s="22">
        <v>46</v>
      </c>
      <c r="G34" s="22">
        <v>2</v>
      </c>
      <c r="H34" s="22">
        <v>72</v>
      </c>
      <c r="I34" s="22">
        <v>0</v>
      </c>
      <c r="J34" s="22">
        <v>132</v>
      </c>
      <c r="K34" s="22">
        <v>0</v>
      </c>
      <c r="L34" s="22">
        <v>0</v>
      </c>
      <c r="M34" s="22">
        <v>1</v>
      </c>
      <c r="N34" s="28">
        <f t="shared" si="0"/>
        <v>0.29490022172949004</v>
      </c>
    </row>
    <row r="35" spans="1:14" s="34" customFormat="1" x14ac:dyDescent="0.25">
      <c r="A35" s="21" t="s">
        <v>1441</v>
      </c>
      <c r="B35" s="7">
        <v>493</v>
      </c>
      <c r="C35" s="22">
        <v>2</v>
      </c>
      <c r="D35" s="22">
        <v>2</v>
      </c>
      <c r="E35" s="22">
        <v>3</v>
      </c>
      <c r="F35" s="22">
        <v>60</v>
      </c>
      <c r="G35" s="22">
        <v>7</v>
      </c>
      <c r="H35" s="22">
        <v>78</v>
      </c>
      <c r="I35" s="22">
        <v>0</v>
      </c>
      <c r="J35" s="22">
        <v>152</v>
      </c>
      <c r="K35" s="22">
        <v>1</v>
      </c>
      <c r="L35" s="22">
        <v>0</v>
      </c>
      <c r="M35" s="22">
        <v>0</v>
      </c>
      <c r="N35" s="28">
        <f t="shared" si="0"/>
        <v>0.30831643002028397</v>
      </c>
    </row>
    <row r="36" spans="1:14" s="34" customFormat="1" x14ac:dyDescent="0.25">
      <c r="A36" s="21" t="s">
        <v>1442</v>
      </c>
      <c r="B36" s="7">
        <v>185</v>
      </c>
      <c r="C36" s="22">
        <v>2</v>
      </c>
      <c r="D36" s="22">
        <v>0</v>
      </c>
      <c r="E36" s="22">
        <v>0</v>
      </c>
      <c r="F36" s="22">
        <v>26</v>
      </c>
      <c r="G36" s="22">
        <v>3</v>
      </c>
      <c r="H36" s="22">
        <v>28</v>
      </c>
      <c r="I36" s="22">
        <v>1</v>
      </c>
      <c r="J36" s="22">
        <v>60</v>
      </c>
      <c r="K36" s="22">
        <v>0</v>
      </c>
      <c r="L36" s="22">
        <v>0</v>
      </c>
      <c r="M36" s="22">
        <v>1</v>
      </c>
      <c r="N36" s="28">
        <f t="shared" si="0"/>
        <v>0.32972972972972975</v>
      </c>
    </row>
    <row r="37" spans="1:14" s="34" customFormat="1" x14ac:dyDescent="0.25">
      <c r="A37" s="21" t="s">
        <v>1443</v>
      </c>
      <c r="B37" s="7">
        <v>489</v>
      </c>
      <c r="C37" s="22">
        <v>6</v>
      </c>
      <c r="D37" s="22">
        <v>1</v>
      </c>
      <c r="E37" s="22">
        <v>6</v>
      </c>
      <c r="F37" s="22">
        <v>63</v>
      </c>
      <c r="G37" s="22">
        <v>11</v>
      </c>
      <c r="H37" s="22">
        <v>111</v>
      </c>
      <c r="I37" s="22">
        <v>0</v>
      </c>
      <c r="J37" s="22">
        <v>198</v>
      </c>
      <c r="K37" s="22">
        <v>1</v>
      </c>
      <c r="L37" s="22">
        <v>0</v>
      </c>
      <c r="M37" s="22">
        <v>2</v>
      </c>
      <c r="N37" s="28">
        <f t="shared" si="0"/>
        <v>0.40899795501022496</v>
      </c>
    </row>
    <row r="38" spans="1:14" s="34" customFormat="1" x14ac:dyDescent="0.25">
      <c r="A38" s="21" t="s">
        <v>1444</v>
      </c>
      <c r="B38" s="7">
        <v>478</v>
      </c>
      <c r="C38" s="22">
        <v>2</v>
      </c>
      <c r="D38" s="22">
        <v>2</v>
      </c>
      <c r="E38" s="22">
        <v>2</v>
      </c>
      <c r="F38" s="22">
        <v>70</v>
      </c>
      <c r="G38" s="22">
        <v>14</v>
      </c>
      <c r="H38" s="22">
        <v>71</v>
      </c>
      <c r="I38" s="22">
        <v>1</v>
      </c>
      <c r="J38" s="22">
        <v>162</v>
      </c>
      <c r="K38" s="22">
        <v>1</v>
      </c>
      <c r="L38" s="22">
        <v>0</v>
      </c>
      <c r="M38" s="22">
        <v>0</v>
      </c>
      <c r="N38" s="28">
        <f t="shared" si="0"/>
        <v>0.33891213389121339</v>
      </c>
    </row>
    <row r="39" spans="1:14" s="34" customFormat="1" x14ac:dyDescent="0.25">
      <c r="A39" s="21" t="s">
        <v>1445</v>
      </c>
      <c r="B39" s="7">
        <v>385</v>
      </c>
      <c r="C39" s="22">
        <v>10</v>
      </c>
      <c r="D39" s="22">
        <v>0</v>
      </c>
      <c r="E39" s="22">
        <v>2</v>
      </c>
      <c r="F39" s="22">
        <v>51</v>
      </c>
      <c r="G39" s="22">
        <v>7</v>
      </c>
      <c r="H39" s="22">
        <v>82</v>
      </c>
      <c r="I39" s="22">
        <v>1</v>
      </c>
      <c r="J39" s="22">
        <v>153</v>
      </c>
      <c r="K39" s="22">
        <v>0</v>
      </c>
      <c r="L39" s="22">
        <v>0</v>
      </c>
      <c r="M39" s="22">
        <v>0</v>
      </c>
      <c r="N39" s="28">
        <f t="shared" si="0"/>
        <v>0.39740259740259742</v>
      </c>
    </row>
    <row r="40" spans="1:14" s="34" customFormat="1" x14ac:dyDescent="0.25">
      <c r="A40" s="21" t="s">
        <v>1446</v>
      </c>
      <c r="B40" s="7">
        <v>452</v>
      </c>
      <c r="C40" s="22">
        <v>5</v>
      </c>
      <c r="D40" s="22">
        <v>0</v>
      </c>
      <c r="E40" s="22">
        <v>3</v>
      </c>
      <c r="F40" s="22">
        <v>74</v>
      </c>
      <c r="G40" s="22">
        <v>4</v>
      </c>
      <c r="H40" s="22">
        <v>83</v>
      </c>
      <c r="I40" s="22">
        <v>2</v>
      </c>
      <c r="J40" s="22">
        <v>171</v>
      </c>
      <c r="K40" s="22">
        <v>0</v>
      </c>
      <c r="L40" s="22">
        <v>0</v>
      </c>
      <c r="M40" s="22">
        <v>0</v>
      </c>
      <c r="N40" s="28">
        <f t="shared" si="0"/>
        <v>0.37831858407079644</v>
      </c>
    </row>
    <row r="41" spans="1:14" s="34" customFormat="1" x14ac:dyDescent="0.25">
      <c r="A41" s="21" t="s">
        <v>1447</v>
      </c>
      <c r="B41" s="7">
        <v>443</v>
      </c>
      <c r="C41" s="22">
        <v>4</v>
      </c>
      <c r="D41" s="22">
        <v>0</v>
      </c>
      <c r="E41" s="22">
        <v>0</v>
      </c>
      <c r="F41" s="22">
        <v>74</v>
      </c>
      <c r="G41" s="22">
        <v>10</v>
      </c>
      <c r="H41" s="22">
        <v>79</v>
      </c>
      <c r="I41" s="22">
        <v>1</v>
      </c>
      <c r="J41" s="22">
        <v>168</v>
      </c>
      <c r="K41" s="22">
        <v>0</v>
      </c>
      <c r="L41" s="22">
        <v>0</v>
      </c>
      <c r="M41" s="22">
        <v>2</v>
      </c>
      <c r="N41" s="28">
        <f t="shared" si="0"/>
        <v>0.38374717832957111</v>
      </c>
    </row>
    <row r="42" spans="1:14" s="34" customFormat="1" x14ac:dyDescent="0.25">
      <c r="A42" s="21" t="s">
        <v>1448</v>
      </c>
      <c r="B42" s="7">
        <v>361</v>
      </c>
      <c r="C42" s="22">
        <v>6</v>
      </c>
      <c r="D42" s="22">
        <v>1</v>
      </c>
      <c r="E42" s="22">
        <v>2</v>
      </c>
      <c r="F42" s="22">
        <v>39</v>
      </c>
      <c r="G42" s="22">
        <v>5</v>
      </c>
      <c r="H42" s="22">
        <v>56</v>
      </c>
      <c r="I42" s="22">
        <v>0</v>
      </c>
      <c r="J42" s="22">
        <v>109</v>
      </c>
      <c r="K42" s="22">
        <v>0</v>
      </c>
      <c r="L42" s="22">
        <v>0</v>
      </c>
      <c r="M42" s="22">
        <v>0</v>
      </c>
      <c r="N42" s="28">
        <f t="shared" si="0"/>
        <v>0.30193905817174516</v>
      </c>
    </row>
    <row r="43" spans="1:14" s="34" customFormat="1" x14ac:dyDescent="0.25">
      <c r="A43" s="21" t="s">
        <v>1449</v>
      </c>
      <c r="B43" s="7">
        <v>482</v>
      </c>
      <c r="C43" s="22">
        <v>3</v>
      </c>
      <c r="D43" s="22">
        <v>2</v>
      </c>
      <c r="E43" s="22">
        <v>0</v>
      </c>
      <c r="F43" s="22">
        <v>43</v>
      </c>
      <c r="G43" s="22">
        <v>9</v>
      </c>
      <c r="H43" s="22">
        <v>70</v>
      </c>
      <c r="I43" s="22">
        <v>1</v>
      </c>
      <c r="J43" s="22">
        <v>128</v>
      </c>
      <c r="K43" s="22">
        <v>0</v>
      </c>
      <c r="L43" s="22">
        <v>0</v>
      </c>
      <c r="M43" s="22">
        <v>3</v>
      </c>
      <c r="N43" s="28">
        <f t="shared" si="0"/>
        <v>0.27178423236514521</v>
      </c>
    </row>
    <row r="44" spans="1:14" s="34" customFormat="1" x14ac:dyDescent="0.25">
      <c r="A44" s="21" t="s">
        <v>1450</v>
      </c>
      <c r="B44" s="7">
        <v>406</v>
      </c>
      <c r="C44" s="22">
        <v>0</v>
      </c>
      <c r="D44" s="22">
        <v>1</v>
      </c>
      <c r="E44" s="22">
        <v>4</v>
      </c>
      <c r="F44" s="22">
        <v>56</v>
      </c>
      <c r="G44" s="22">
        <v>7</v>
      </c>
      <c r="H44" s="22">
        <v>59</v>
      </c>
      <c r="I44" s="22">
        <v>0</v>
      </c>
      <c r="J44" s="22">
        <v>127</v>
      </c>
      <c r="K44" s="22">
        <v>0</v>
      </c>
      <c r="L44" s="22">
        <v>0</v>
      </c>
      <c r="M44" s="22">
        <v>4</v>
      </c>
      <c r="N44" s="28">
        <f t="shared" si="0"/>
        <v>0.32266009852216748</v>
      </c>
    </row>
    <row r="45" spans="1:14" s="34" customFormat="1" x14ac:dyDescent="0.25">
      <c r="A45" s="21" t="s">
        <v>1451</v>
      </c>
      <c r="B45" s="7">
        <v>437</v>
      </c>
      <c r="C45" s="22">
        <v>1</v>
      </c>
      <c r="D45" s="22">
        <v>2</v>
      </c>
      <c r="E45" s="22">
        <v>3</v>
      </c>
      <c r="F45" s="22">
        <v>58</v>
      </c>
      <c r="G45" s="22">
        <v>5</v>
      </c>
      <c r="H45" s="22">
        <v>40</v>
      </c>
      <c r="I45" s="22">
        <v>1</v>
      </c>
      <c r="J45" s="22">
        <v>110</v>
      </c>
      <c r="K45" s="22">
        <v>1</v>
      </c>
      <c r="L45" s="22">
        <v>0</v>
      </c>
      <c r="M45" s="22">
        <v>4</v>
      </c>
      <c r="N45" s="28">
        <f t="shared" si="0"/>
        <v>0.2608695652173913</v>
      </c>
    </row>
    <row r="46" spans="1:14" s="34" customFormat="1" x14ac:dyDescent="0.25">
      <c r="A46" s="21" t="s">
        <v>1452</v>
      </c>
      <c r="B46" s="7">
        <v>457</v>
      </c>
      <c r="C46" s="22">
        <v>3</v>
      </c>
      <c r="D46" s="22">
        <v>2</v>
      </c>
      <c r="E46" s="22">
        <v>3</v>
      </c>
      <c r="F46" s="22">
        <v>31</v>
      </c>
      <c r="G46" s="22">
        <v>9</v>
      </c>
      <c r="H46" s="22">
        <v>78</v>
      </c>
      <c r="I46" s="22">
        <v>0</v>
      </c>
      <c r="J46" s="22">
        <v>126</v>
      </c>
      <c r="K46" s="22">
        <v>0</v>
      </c>
      <c r="L46" s="22">
        <v>0</v>
      </c>
      <c r="M46" s="22">
        <v>0</v>
      </c>
      <c r="N46" s="28">
        <f t="shared" si="0"/>
        <v>0.27571115973741794</v>
      </c>
    </row>
    <row r="47" spans="1:14" s="34" customFormat="1" x14ac:dyDescent="0.25">
      <c r="A47" s="21" t="s">
        <v>1453</v>
      </c>
      <c r="B47" s="7">
        <v>542</v>
      </c>
      <c r="C47" s="22">
        <v>3</v>
      </c>
      <c r="D47" s="22">
        <v>2</v>
      </c>
      <c r="E47" s="22">
        <v>4</v>
      </c>
      <c r="F47" s="22">
        <v>83</v>
      </c>
      <c r="G47" s="22">
        <v>6</v>
      </c>
      <c r="H47" s="22">
        <v>128</v>
      </c>
      <c r="I47" s="22">
        <v>5</v>
      </c>
      <c r="J47" s="22">
        <v>231</v>
      </c>
      <c r="K47" s="22">
        <v>1</v>
      </c>
      <c r="L47" s="22">
        <v>0</v>
      </c>
      <c r="M47" s="22">
        <v>0</v>
      </c>
      <c r="N47" s="28">
        <f t="shared" si="0"/>
        <v>0.42619926199261993</v>
      </c>
    </row>
    <row r="48" spans="1:14" s="34" customFormat="1" x14ac:dyDescent="0.25">
      <c r="A48" s="21" t="s">
        <v>1454</v>
      </c>
      <c r="B48" s="7">
        <v>491</v>
      </c>
      <c r="C48" s="22">
        <v>2</v>
      </c>
      <c r="D48" s="22">
        <v>6</v>
      </c>
      <c r="E48" s="22">
        <v>6</v>
      </c>
      <c r="F48" s="22">
        <v>67</v>
      </c>
      <c r="G48" s="22">
        <v>6</v>
      </c>
      <c r="H48" s="22">
        <v>81</v>
      </c>
      <c r="I48" s="22">
        <v>0</v>
      </c>
      <c r="J48" s="22">
        <v>168</v>
      </c>
      <c r="K48" s="22">
        <v>0</v>
      </c>
      <c r="L48" s="22">
        <v>0</v>
      </c>
      <c r="M48" s="22">
        <v>1</v>
      </c>
      <c r="N48" s="28">
        <f t="shared" si="0"/>
        <v>0.34419551934826886</v>
      </c>
    </row>
    <row r="49" spans="1:14" s="34" customFormat="1" x14ac:dyDescent="0.25">
      <c r="A49" s="21" t="s">
        <v>1455</v>
      </c>
      <c r="B49" s="7">
        <v>369</v>
      </c>
      <c r="C49" s="22">
        <v>3</v>
      </c>
      <c r="D49" s="22">
        <v>2</v>
      </c>
      <c r="E49" s="22">
        <v>8</v>
      </c>
      <c r="F49" s="22">
        <v>41</v>
      </c>
      <c r="G49" s="22">
        <v>9</v>
      </c>
      <c r="H49" s="22">
        <v>44</v>
      </c>
      <c r="I49" s="22">
        <v>1</v>
      </c>
      <c r="J49" s="22">
        <v>108</v>
      </c>
      <c r="K49" s="22">
        <v>0</v>
      </c>
      <c r="L49" s="22">
        <v>0</v>
      </c>
      <c r="M49" s="22">
        <v>1</v>
      </c>
      <c r="N49" s="28">
        <f t="shared" si="0"/>
        <v>0.29539295392953929</v>
      </c>
    </row>
    <row r="50" spans="1:14" s="34" customFormat="1" x14ac:dyDescent="0.25">
      <c r="A50" s="21" t="s">
        <v>1456</v>
      </c>
      <c r="B50" s="7">
        <v>358</v>
      </c>
      <c r="C50" s="22">
        <v>5</v>
      </c>
      <c r="D50" s="22">
        <v>1</v>
      </c>
      <c r="E50" s="22">
        <v>2</v>
      </c>
      <c r="F50" s="22">
        <v>63</v>
      </c>
      <c r="G50" s="22">
        <v>9</v>
      </c>
      <c r="H50" s="22">
        <v>63</v>
      </c>
      <c r="I50" s="22">
        <v>1</v>
      </c>
      <c r="J50" s="22">
        <v>144</v>
      </c>
      <c r="K50" s="22">
        <v>0</v>
      </c>
      <c r="L50" s="22">
        <v>0</v>
      </c>
      <c r="M50" s="22">
        <v>0</v>
      </c>
      <c r="N50" s="28">
        <f t="shared" si="0"/>
        <v>0.4022346368715084</v>
      </c>
    </row>
    <row r="51" spans="1:14" s="34" customFormat="1" x14ac:dyDescent="0.25">
      <c r="A51" s="21" t="s">
        <v>1457</v>
      </c>
      <c r="B51" s="7">
        <v>442</v>
      </c>
      <c r="C51" s="22">
        <v>5</v>
      </c>
      <c r="D51" s="22">
        <v>2</v>
      </c>
      <c r="E51" s="22">
        <v>3</v>
      </c>
      <c r="F51" s="22">
        <v>78</v>
      </c>
      <c r="G51" s="22">
        <v>7</v>
      </c>
      <c r="H51" s="22">
        <v>85</v>
      </c>
      <c r="I51" s="22">
        <v>1</v>
      </c>
      <c r="J51" s="22">
        <v>181</v>
      </c>
      <c r="K51" s="22">
        <v>1</v>
      </c>
      <c r="L51" s="22">
        <v>0</v>
      </c>
      <c r="M51" s="22">
        <v>0</v>
      </c>
      <c r="N51" s="28">
        <f t="shared" si="0"/>
        <v>0.4095022624434389</v>
      </c>
    </row>
    <row r="52" spans="1:14" s="34" customFormat="1" x14ac:dyDescent="0.25">
      <c r="A52" s="21" t="s">
        <v>1458</v>
      </c>
      <c r="B52" s="22">
        <v>0</v>
      </c>
      <c r="C52" s="22">
        <v>2</v>
      </c>
      <c r="D52" s="22">
        <v>0</v>
      </c>
      <c r="E52" s="22">
        <v>0</v>
      </c>
      <c r="F52" s="22">
        <v>106</v>
      </c>
      <c r="G52" s="22">
        <v>4</v>
      </c>
      <c r="H52" s="22">
        <v>49</v>
      </c>
      <c r="I52" s="22">
        <v>1</v>
      </c>
      <c r="J52" s="22">
        <v>162</v>
      </c>
      <c r="K52" s="22">
        <v>1</v>
      </c>
      <c r="L52" s="22">
        <v>0</v>
      </c>
      <c r="M52" s="22">
        <v>44</v>
      </c>
      <c r="N52" s="28"/>
    </row>
    <row r="53" spans="1:14" s="34" customFormat="1" x14ac:dyDescent="0.25">
      <c r="A53" s="21" t="s">
        <v>1459</v>
      </c>
      <c r="B53" s="22">
        <v>0</v>
      </c>
      <c r="C53" s="22">
        <v>52</v>
      </c>
      <c r="D53" s="22">
        <v>11</v>
      </c>
      <c r="E53" s="22">
        <v>37</v>
      </c>
      <c r="F53" s="22">
        <v>1507</v>
      </c>
      <c r="G53" s="22">
        <v>204</v>
      </c>
      <c r="H53" s="22">
        <v>2163</v>
      </c>
      <c r="I53" s="22">
        <v>6</v>
      </c>
      <c r="J53" s="22">
        <v>3980</v>
      </c>
      <c r="K53" s="22">
        <v>8</v>
      </c>
      <c r="L53" s="22">
        <v>0</v>
      </c>
      <c r="M53" s="22">
        <v>13</v>
      </c>
      <c r="N53" s="28"/>
    </row>
    <row r="54" spans="1:14" s="34" customFormat="1" x14ac:dyDescent="0.25">
      <c r="A54" s="21" t="s">
        <v>102</v>
      </c>
      <c r="B54" s="22">
        <v>0</v>
      </c>
      <c r="C54" s="22">
        <v>15</v>
      </c>
      <c r="D54" s="22">
        <v>6</v>
      </c>
      <c r="E54" s="22">
        <v>15</v>
      </c>
      <c r="F54" s="22">
        <v>270</v>
      </c>
      <c r="G54" s="22">
        <v>39</v>
      </c>
      <c r="H54" s="22">
        <v>280</v>
      </c>
      <c r="I54" s="22">
        <v>3</v>
      </c>
      <c r="J54" s="22">
        <v>628</v>
      </c>
      <c r="K54" s="22">
        <v>5</v>
      </c>
      <c r="L54" s="22">
        <v>0</v>
      </c>
      <c r="M54" s="22">
        <v>5</v>
      </c>
      <c r="N54" s="28"/>
    </row>
    <row r="55" spans="1:14" s="34" customFormat="1" x14ac:dyDescent="0.25">
      <c r="A55" s="21" t="s">
        <v>103</v>
      </c>
      <c r="B55" s="22">
        <v>0</v>
      </c>
      <c r="C55" s="22">
        <v>12</v>
      </c>
      <c r="D55" s="22">
        <v>2</v>
      </c>
      <c r="E55" s="22">
        <v>12</v>
      </c>
      <c r="F55" s="22">
        <v>116</v>
      </c>
      <c r="G55" s="22">
        <v>21</v>
      </c>
      <c r="H55" s="22">
        <v>159</v>
      </c>
      <c r="I55" s="22">
        <v>3</v>
      </c>
      <c r="J55" s="22">
        <v>325</v>
      </c>
      <c r="K55" s="22">
        <v>2</v>
      </c>
      <c r="L55" s="22">
        <v>0</v>
      </c>
      <c r="M55" s="22">
        <v>1</v>
      </c>
      <c r="N55" s="41"/>
    </row>
    <row r="56" spans="1:14" s="34" customFormat="1" x14ac:dyDescent="0.25">
      <c r="A56" s="21" t="s">
        <v>104</v>
      </c>
      <c r="B56" s="22"/>
      <c r="C56" s="22">
        <f t="shared" ref="C56:M56" si="1">SUM(C2:C52)</f>
        <v>202</v>
      </c>
      <c r="D56" s="22">
        <f t="shared" si="1"/>
        <v>65</v>
      </c>
      <c r="E56" s="22">
        <f t="shared" si="1"/>
        <v>154</v>
      </c>
      <c r="F56" s="22">
        <f t="shared" si="1"/>
        <v>2958</v>
      </c>
      <c r="G56" s="22">
        <f t="shared" si="1"/>
        <v>372</v>
      </c>
      <c r="H56" s="22">
        <f t="shared" si="1"/>
        <v>3965</v>
      </c>
      <c r="I56" s="22">
        <f t="shared" si="1"/>
        <v>48</v>
      </c>
      <c r="J56" s="22">
        <f t="shared" si="1"/>
        <v>7764</v>
      </c>
      <c r="K56" s="22">
        <f t="shared" si="1"/>
        <v>19</v>
      </c>
      <c r="L56" s="22">
        <f t="shared" si="1"/>
        <v>2</v>
      </c>
      <c r="M56" s="22">
        <f t="shared" si="1"/>
        <v>92</v>
      </c>
      <c r="N56" s="28"/>
    </row>
    <row r="57" spans="1:14" s="34" customFormat="1" x14ac:dyDescent="0.25">
      <c r="A57" s="21" t="s">
        <v>105</v>
      </c>
      <c r="B57" s="22"/>
      <c r="C57" s="22">
        <f t="shared" ref="C57:M57" si="2">SUM(C53:C55)</f>
        <v>79</v>
      </c>
      <c r="D57" s="22">
        <f t="shared" si="2"/>
        <v>19</v>
      </c>
      <c r="E57" s="22">
        <f t="shared" si="2"/>
        <v>64</v>
      </c>
      <c r="F57" s="22">
        <f t="shared" si="2"/>
        <v>1893</v>
      </c>
      <c r="G57" s="22">
        <f t="shared" si="2"/>
        <v>264</v>
      </c>
      <c r="H57" s="22">
        <f t="shared" si="2"/>
        <v>2602</v>
      </c>
      <c r="I57" s="22">
        <f t="shared" si="2"/>
        <v>12</v>
      </c>
      <c r="J57" s="22">
        <f t="shared" si="2"/>
        <v>4933</v>
      </c>
      <c r="K57" s="22">
        <f t="shared" si="2"/>
        <v>15</v>
      </c>
      <c r="L57" s="22">
        <f t="shared" si="2"/>
        <v>0</v>
      </c>
      <c r="M57" s="22">
        <f t="shared" si="2"/>
        <v>19</v>
      </c>
      <c r="N57" s="28"/>
    </row>
    <row r="58" spans="1:14" s="34" customFormat="1" x14ac:dyDescent="0.25">
      <c r="A58" s="21" t="s">
        <v>106</v>
      </c>
      <c r="B58" s="22">
        <f>SUM(Table118[NAMES
ON LIST])</f>
        <v>22903</v>
      </c>
      <c r="C58" s="22">
        <f t="shared" ref="C58:M58" si="3">SUM(C56:C57)</f>
        <v>281</v>
      </c>
      <c r="D58" s="22">
        <f t="shared" si="3"/>
        <v>84</v>
      </c>
      <c r="E58" s="22">
        <f t="shared" si="3"/>
        <v>218</v>
      </c>
      <c r="F58" s="22">
        <f t="shared" si="3"/>
        <v>4851</v>
      </c>
      <c r="G58" s="22">
        <f t="shared" si="3"/>
        <v>636</v>
      </c>
      <c r="H58" s="22">
        <f t="shared" si="3"/>
        <v>6567</v>
      </c>
      <c r="I58" s="22">
        <f t="shared" si="3"/>
        <v>60</v>
      </c>
      <c r="J58" s="22">
        <f t="shared" si="3"/>
        <v>12697</v>
      </c>
      <c r="K58" s="22">
        <f t="shared" si="3"/>
        <v>34</v>
      </c>
      <c r="L58" s="22">
        <f t="shared" si="3"/>
        <v>2</v>
      </c>
      <c r="M58" s="22">
        <f t="shared" si="3"/>
        <v>111</v>
      </c>
      <c r="N58" s="28">
        <f>(M58+L58+J58)/B58</f>
        <v>0.55931537353185168</v>
      </c>
    </row>
    <row r="59" spans="1:14" s="34" customFormat="1" x14ac:dyDescent="0.25">
      <c r="A59" s="36" t="s">
        <v>107</v>
      </c>
      <c r="B59" s="22"/>
      <c r="C59" s="28">
        <f t="shared" ref="C59:I59" si="4">C58/$J$58</f>
        <v>2.213121209734583E-2</v>
      </c>
      <c r="D59" s="28">
        <f t="shared" si="4"/>
        <v>6.6157360006300703E-3</v>
      </c>
      <c r="E59" s="28">
        <f t="shared" si="4"/>
        <v>1.7169410096873276E-2</v>
      </c>
      <c r="F59" s="28">
        <f t="shared" si="4"/>
        <v>0.38205875403638656</v>
      </c>
      <c r="G59" s="28">
        <f t="shared" si="4"/>
        <v>5.0090572576199102E-2</v>
      </c>
      <c r="H59" s="28">
        <f t="shared" si="4"/>
        <v>0.51720878947782944</v>
      </c>
      <c r="I59" s="28">
        <f t="shared" si="4"/>
        <v>4.725525714735764E-3</v>
      </c>
      <c r="J59" s="28"/>
      <c r="K59" s="28"/>
      <c r="L59" s="28"/>
      <c r="M59" s="28"/>
      <c r="N59" s="28"/>
    </row>
    <row r="60" spans="1:14" x14ac:dyDescent="0.25"/>
    <row r="61" spans="1:14" x14ac:dyDescent="0.25"/>
    <row r="62" spans="1:14" x14ac:dyDescent="0.25"/>
    <row r="63" spans="1:14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67" fitToHeight="0" orientation="landscape"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0C74C-9104-4D20-8D2F-F9882AC52A93}">
  <sheetPr codeName="Sheet19">
    <pageSetUpPr fitToPage="1"/>
  </sheetPr>
  <dimension ref="A1:Q105"/>
  <sheetViews>
    <sheetView workbookViewId="0">
      <pane xSplit="1" ySplit="1" topLeftCell="B75" activePane="bottomRight" state="frozen"/>
      <selection pane="topRight" activeCell="B1" sqref="B1"/>
      <selection pane="bottomLeft" activeCell="A2" sqref="A2"/>
      <selection pane="bottomRight" activeCell="G104" sqref="G104"/>
    </sheetView>
  </sheetViews>
  <sheetFormatPr defaultColWidth="0" defaultRowHeight="15" customHeight="1" zeroHeight="1" x14ac:dyDescent="0.25"/>
  <cols>
    <col min="1" max="1" width="35.7109375" style="30" customWidth="1"/>
    <col min="2" max="2" width="8.7109375" style="40" customWidth="1"/>
    <col min="3" max="8" width="11.7109375" style="40" customWidth="1"/>
    <col min="9" max="9" width="8.7109375" style="40" customWidth="1"/>
    <col min="10" max="12" width="3.7109375" style="40" customWidth="1"/>
    <col min="13" max="13" width="8.7109375" style="47" customWidth="1"/>
    <col min="14" max="14" width="1.7109375" style="33" customWidth="1"/>
    <col min="15" max="15" width="9.140625" style="33" hidden="1" customWidth="1"/>
    <col min="16" max="17" width="0" style="33" hidden="1" customWidth="1"/>
    <col min="18" max="16384" width="9.140625" style="33" hidden="1"/>
  </cols>
  <sheetData>
    <row r="1" spans="1:13" ht="50.1" customHeight="1" thickBot="1" x14ac:dyDescent="0.3">
      <c r="A1" s="49" t="s">
        <v>0</v>
      </c>
      <c r="B1" s="2" t="s">
        <v>1</v>
      </c>
      <c r="C1" s="2" t="s">
        <v>1460</v>
      </c>
      <c r="D1" s="2" t="s">
        <v>1461</v>
      </c>
      <c r="E1" s="2" t="s">
        <v>1462</v>
      </c>
      <c r="F1" s="2" t="s">
        <v>1463</v>
      </c>
      <c r="G1" s="2" t="s">
        <v>1464</v>
      </c>
      <c r="H1" s="2" t="s">
        <v>1465</v>
      </c>
      <c r="I1" s="2" t="s">
        <v>8</v>
      </c>
      <c r="J1" s="2" t="s">
        <v>9</v>
      </c>
      <c r="K1" s="2" t="s">
        <v>10</v>
      </c>
      <c r="L1" s="2" t="s">
        <v>11</v>
      </c>
      <c r="M1" s="32" t="s">
        <v>12</v>
      </c>
    </row>
    <row r="2" spans="1:13" s="34" customFormat="1" ht="15.75" thickTop="1" x14ac:dyDescent="0.25">
      <c r="A2" s="21" t="s">
        <v>1466</v>
      </c>
      <c r="B2" s="7">
        <v>325</v>
      </c>
      <c r="C2" s="7">
        <v>2</v>
      </c>
      <c r="D2" s="7">
        <v>0</v>
      </c>
      <c r="E2" s="7">
        <v>57</v>
      </c>
      <c r="F2" s="7">
        <v>6</v>
      </c>
      <c r="G2" s="7">
        <v>11</v>
      </c>
      <c r="H2" s="7">
        <v>31</v>
      </c>
      <c r="I2" s="22">
        <v>107</v>
      </c>
      <c r="J2" s="7">
        <v>1</v>
      </c>
      <c r="K2" s="7">
        <v>0</v>
      </c>
      <c r="L2" s="7">
        <v>0</v>
      </c>
      <c r="M2" s="37">
        <f t="shared" ref="M2:M65" si="0">(L2+K2+I2)/B2</f>
        <v>0.32923076923076922</v>
      </c>
    </row>
    <row r="3" spans="1:13" s="34" customFormat="1" x14ac:dyDescent="0.25">
      <c r="A3" s="21" t="s">
        <v>1467</v>
      </c>
      <c r="B3" s="7">
        <v>406</v>
      </c>
      <c r="C3" s="7">
        <v>0</v>
      </c>
      <c r="D3" s="7">
        <v>1</v>
      </c>
      <c r="E3" s="7">
        <v>63</v>
      </c>
      <c r="F3" s="7">
        <v>8</v>
      </c>
      <c r="G3" s="7">
        <v>16</v>
      </c>
      <c r="H3" s="7">
        <v>67</v>
      </c>
      <c r="I3" s="22">
        <v>155</v>
      </c>
      <c r="J3" s="7">
        <v>0</v>
      </c>
      <c r="K3" s="7">
        <v>0</v>
      </c>
      <c r="L3" s="7">
        <v>0</v>
      </c>
      <c r="M3" s="37">
        <f t="shared" si="0"/>
        <v>0.3817733990147783</v>
      </c>
    </row>
    <row r="4" spans="1:13" s="34" customFormat="1" x14ac:dyDescent="0.25">
      <c r="A4" s="21" t="s">
        <v>1468</v>
      </c>
      <c r="B4" s="7">
        <v>491</v>
      </c>
      <c r="C4" s="7">
        <v>1</v>
      </c>
      <c r="D4" s="7">
        <v>1</v>
      </c>
      <c r="E4" s="7">
        <v>63</v>
      </c>
      <c r="F4" s="7">
        <v>15</v>
      </c>
      <c r="G4" s="7">
        <v>10</v>
      </c>
      <c r="H4" s="7">
        <v>54</v>
      </c>
      <c r="I4" s="22">
        <v>144</v>
      </c>
      <c r="J4" s="7">
        <v>0</v>
      </c>
      <c r="K4" s="7">
        <v>0</v>
      </c>
      <c r="L4" s="7">
        <v>0</v>
      </c>
      <c r="M4" s="37">
        <f t="shared" si="0"/>
        <v>0.29327902240325865</v>
      </c>
    </row>
    <row r="5" spans="1:13" s="34" customFormat="1" x14ac:dyDescent="0.25">
      <c r="A5" s="21" t="s">
        <v>1469</v>
      </c>
      <c r="B5" s="7">
        <v>423</v>
      </c>
      <c r="C5" s="7">
        <v>0</v>
      </c>
      <c r="D5" s="7">
        <v>1</v>
      </c>
      <c r="E5" s="7">
        <v>84</v>
      </c>
      <c r="F5" s="7">
        <v>13</v>
      </c>
      <c r="G5" s="7">
        <v>17</v>
      </c>
      <c r="H5" s="7">
        <v>95</v>
      </c>
      <c r="I5" s="22">
        <v>210</v>
      </c>
      <c r="J5" s="7">
        <v>0</v>
      </c>
      <c r="K5" s="7">
        <v>0</v>
      </c>
      <c r="L5" s="7">
        <v>0</v>
      </c>
      <c r="M5" s="37">
        <f t="shared" si="0"/>
        <v>0.49645390070921985</v>
      </c>
    </row>
    <row r="6" spans="1:13" s="34" customFormat="1" x14ac:dyDescent="0.25">
      <c r="A6" s="21" t="s">
        <v>1470</v>
      </c>
      <c r="B6" s="7">
        <v>538</v>
      </c>
      <c r="C6" s="7">
        <v>2</v>
      </c>
      <c r="D6" s="7">
        <v>0</v>
      </c>
      <c r="E6" s="7">
        <v>126</v>
      </c>
      <c r="F6" s="7">
        <v>19</v>
      </c>
      <c r="G6" s="7">
        <v>15</v>
      </c>
      <c r="H6" s="7">
        <v>118</v>
      </c>
      <c r="I6" s="22">
        <v>280</v>
      </c>
      <c r="J6" s="7">
        <v>0</v>
      </c>
      <c r="K6" s="7">
        <v>0</v>
      </c>
      <c r="L6" s="7">
        <v>1</v>
      </c>
      <c r="M6" s="37">
        <f t="shared" si="0"/>
        <v>0.52230483271375461</v>
      </c>
    </row>
    <row r="7" spans="1:13" s="34" customFormat="1" x14ac:dyDescent="0.25">
      <c r="A7" s="21" t="s">
        <v>1471</v>
      </c>
      <c r="B7" s="7">
        <v>312</v>
      </c>
      <c r="C7" s="7">
        <v>0</v>
      </c>
      <c r="D7" s="7">
        <v>1</v>
      </c>
      <c r="E7" s="7">
        <v>51</v>
      </c>
      <c r="F7" s="7">
        <v>11</v>
      </c>
      <c r="G7" s="7">
        <v>22</v>
      </c>
      <c r="H7" s="7">
        <v>45</v>
      </c>
      <c r="I7" s="22">
        <v>130</v>
      </c>
      <c r="J7" s="7">
        <v>0</v>
      </c>
      <c r="K7" s="7">
        <v>0</v>
      </c>
      <c r="L7" s="7">
        <v>0</v>
      </c>
      <c r="M7" s="37">
        <f t="shared" si="0"/>
        <v>0.41666666666666669</v>
      </c>
    </row>
    <row r="8" spans="1:13" s="34" customFormat="1" x14ac:dyDescent="0.25">
      <c r="A8" s="21" t="s">
        <v>1472</v>
      </c>
      <c r="B8" s="7">
        <v>425</v>
      </c>
      <c r="C8" s="7">
        <v>3</v>
      </c>
      <c r="D8" s="7">
        <v>0</v>
      </c>
      <c r="E8" s="7">
        <v>71</v>
      </c>
      <c r="F8" s="7">
        <v>16</v>
      </c>
      <c r="G8" s="7">
        <v>22</v>
      </c>
      <c r="H8" s="7">
        <v>62</v>
      </c>
      <c r="I8" s="22">
        <v>174</v>
      </c>
      <c r="J8" s="7">
        <v>0</v>
      </c>
      <c r="K8" s="7">
        <v>0</v>
      </c>
      <c r="L8" s="7">
        <v>0</v>
      </c>
      <c r="M8" s="37">
        <f t="shared" si="0"/>
        <v>0.40941176470588236</v>
      </c>
    </row>
    <row r="9" spans="1:13" s="34" customFormat="1" x14ac:dyDescent="0.25">
      <c r="A9" s="21" t="s">
        <v>1473</v>
      </c>
      <c r="B9" s="7">
        <v>371</v>
      </c>
      <c r="C9" s="7">
        <v>1</v>
      </c>
      <c r="D9" s="7">
        <v>0</v>
      </c>
      <c r="E9" s="7">
        <v>81</v>
      </c>
      <c r="F9" s="7">
        <v>8</v>
      </c>
      <c r="G9" s="7">
        <v>13</v>
      </c>
      <c r="H9" s="7">
        <v>66</v>
      </c>
      <c r="I9" s="22">
        <v>169</v>
      </c>
      <c r="J9" s="7">
        <v>0</v>
      </c>
      <c r="K9" s="7">
        <v>0</v>
      </c>
      <c r="L9" s="7">
        <v>0</v>
      </c>
      <c r="M9" s="37">
        <f t="shared" si="0"/>
        <v>0.4555256064690027</v>
      </c>
    </row>
    <row r="10" spans="1:13" s="34" customFormat="1" x14ac:dyDescent="0.25">
      <c r="A10" s="21" t="s">
        <v>1474</v>
      </c>
      <c r="B10" s="7">
        <v>466</v>
      </c>
      <c r="C10" s="7">
        <v>4</v>
      </c>
      <c r="D10" s="7">
        <v>0</v>
      </c>
      <c r="E10" s="7">
        <v>100</v>
      </c>
      <c r="F10" s="7">
        <v>6</v>
      </c>
      <c r="G10" s="7">
        <v>16</v>
      </c>
      <c r="H10" s="7">
        <v>87</v>
      </c>
      <c r="I10" s="22">
        <v>213</v>
      </c>
      <c r="J10" s="7">
        <v>1</v>
      </c>
      <c r="K10" s="7">
        <v>0</v>
      </c>
      <c r="L10" s="7">
        <v>0</v>
      </c>
      <c r="M10" s="37">
        <f t="shared" si="0"/>
        <v>0.4570815450643777</v>
      </c>
    </row>
    <row r="11" spans="1:13" s="34" customFormat="1" x14ac:dyDescent="0.25">
      <c r="A11" s="21" t="s">
        <v>1475</v>
      </c>
      <c r="B11" s="7">
        <v>398</v>
      </c>
      <c r="C11" s="7">
        <v>2</v>
      </c>
      <c r="D11" s="7">
        <v>0</v>
      </c>
      <c r="E11" s="7">
        <v>96</v>
      </c>
      <c r="F11" s="7">
        <v>8</v>
      </c>
      <c r="G11" s="7">
        <v>18</v>
      </c>
      <c r="H11" s="7">
        <v>66</v>
      </c>
      <c r="I11" s="22">
        <v>190</v>
      </c>
      <c r="J11" s="7">
        <v>1</v>
      </c>
      <c r="K11" s="7">
        <v>0</v>
      </c>
      <c r="L11" s="7">
        <v>0</v>
      </c>
      <c r="M11" s="37">
        <f t="shared" si="0"/>
        <v>0.47738693467336685</v>
      </c>
    </row>
    <row r="12" spans="1:13" s="34" customFormat="1" x14ac:dyDescent="0.25">
      <c r="A12" s="21" t="s">
        <v>1476</v>
      </c>
      <c r="B12" s="7">
        <v>401</v>
      </c>
      <c r="C12" s="7">
        <v>2</v>
      </c>
      <c r="D12" s="7">
        <v>1</v>
      </c>
      <c r="E12" s="7">
        <v>76</v>
      </c>
      <c r="F12" s="7">
        <v>7</v>
      </c>
      <c r="G12" s="7">
        <v>16</v>
      </c>
      <c r="H12" s="7">
        <v>74</v>
      </c>
      <c r="I12" s="22">
        <v>176</v>
      </c>
      <c r="J12" s="7">
        <v>1</v>
      </c>
      <c r="K12" s="7">
        <v>0</v>
      </c>
      <c r="L12" s="7">
        <v>0</v>
      </c>
      <c r="M12" s="37">
        <f t="shared" si="0"/>
        <v>0.43890274314214461</v>
      </c>
    </row>
    <row r="13" spans="1:13" s="34" customFormat="1" x14ac:dyDescent="0.25">
      <c r="A13" s="21" t="s">
        <v>1477</v>
      </c>
      <c r="B13" s="7">
        <v>396</v>
      </c>
      <c r="C13" s="7">
        <v>1</v>
      </c>
      <c r="D13" s="7">
        <v>0</v>
      </c>
      <c r="E13" s="7">
        <v>89</v>
      </c>
      <c r="F13" s="7">
        <v>8</v>
      </c>
      <c r="G13" s="7">
        <v>15</v>
      </c>
      <c r="H13" s="7">
        <v>82</v>
      </c>
      <c r="I13" s="22">
        <v>195</v>
      </c>
      <c r="J13" s="7">
        <v>0</v>
      </c>
      <c r="K13" s="7">
        <v>0</v>
      </c>
      <c r="L13" s="7">
        <v>0</v>
      </c>
      <c r="M13" s="37">
        <f t="shared" si="0"/>
        <v>0.49242424242424243</v>
      </c>
    </row>
    <row r="14" spans="1:13" s="34" customFormat="1" x14ac:dyDescent="0.25">
      <c r="A14" s="21" t="s">
        <v>1478</v>
      </c>
      <c r="B14" s="7">
        <v>417</v>
      </c>
      <c r="C14" s="7">
        <v>4</v>
      </c>
      <c r="D14" s="7">
        <v>1</v>
      </c>
      <c r="E14" s="7">
        <v>100</v>
      </c>
      <c r="F14" s="7">
        <v>6</v>
      </c>
      <c r="G14" s="7">
        <v>19</v>
      </c>
      <c r="H14" s="7">
        <v>70</v>
      </c>
      <c r="I14" s="22">
        <v>200</v>
      </c>
      <c r="J14" s="7">
        <v>1</v>
      </c>
      <c r="K14" s="7">
        <v>0</v>
      </c>
      <c r="L14" s="7">
        <v>0</v>
      </c>
      <c r="M14" s="37">
        <f t="shared" si="0"/>
        <v>0.47961630695443647</v>
      </c>
    </row>
    <row r="15" spans="1:13" s="34" customFormat="1" x14ac:dyDescent="0.25">
      <c r="A15" s="21" t="s">
        <v>1479</v>
      </c>
      <c r="B15" s="7">
        <v>406</v>
      </c>
      <c r="C15" s="7">
        <v>3</v>
      </c>
      <c r="D15" s="7">
        <v>0</v>
      </c>
      <c r="E15" s="7">
        <v>78</v>
      </c>
      <c r="F15" s="7">
        <v>17</v>
      </c>
      <c r="G15" s="7">
        <v>22</v>
      </c>
      <c r="H15" s="7">
        <v>66</v>
      </c>
      <c r="I15" s="22">
        <v>186</v>
      </c>
      <c r="J15" s="7">
        <v>0</v>
      </c>
      <c r="K15" s="7">
        <v>0</v>
      </c>
      <c r="L15" s="7">
        <v>0</v>
      </c>
      <c r="M15" s="37">
        <f t="shared" si="0"/>
        <v>0.45812807881773399</v>
      </c>
    </row>
    <row r="16" spans="1:13" s="34" customFormat="1" x14ac:dyDescent="0.25">
      <c r="A16" s="21" t="s">
        <v>1480</v>
      </c>
      <c r="B16" s="7">
        <v>360</v>
      </c>
      <c r="C16" s="7">
        <v>2</v>
      </c>
      <c r="D16" s="7">
        <v>0</v>
      </c>
      <c r="E16" s="7">
        <v>74</v>
      </c>
      <c r="F16" s="7">
        <v>11</v>
      </c>
      <c r="G16" s="7">
        <v>14</v>
      </c>
      <c r="H16" s="7">
        <v>50</v>
      </c>
      <c r="I16" s="22">
        <v>151</v>
      </c>
      <c r="J16" s="7">
        <v>1</v>
      </c>
      <c r="K16" s="7">
        <v>0</v>
      </c>
      <c r="L16" s="7">
        <v>0</v>
      </c>
      <c r="M16" s="37">
        <f t="shared" si="0"/>
        <v>0.41944444444444445</v>
      </c>
    </row>
    <row r="17" spans="1:13" s="34" customFormat="1" x14ac:dyDescent="0.25">
      <c r="A17" s="21" t="s">
        <v>1481</v>
      </c>
      <c r="B17" s="7">
        <v>559</v>
      </c>
      <c r="C17" s="7">
        <v>2</v>
      </c>
      <c r="D17" s="7">
        <v>1</v>
      </c>
      <c r="E17" s="7">
        <v>130</v>
      </c>
      <c r="F17" s="7">
        <v>10</v>
      </c>
      <c r="G17" s="7">
        <v>14</v>
      </c>
      <c r="H17" s="7">
        <v>84</v>
      </c>
      <c r="I17" s="22">
        <v>241</v>
      </c>
      <c r="J17" s="7">
        <v>4</v>
      </c>
      <c r="K17" s="7">
        <v>0</v>
      </c>
      <c r="L17" s="7">
        <v>0</v>
      </c>
      <c r="M17" s="37">
        <f t="shared" si="0"/>
        <v>0.43112701252236135</v>
      </c>
    </row>
    <row r="18" spans="1:13" s="34" customFormat="1" x14ac:dyDescent="0.25">
      <c r="A18" s="21" t="s">
        <v>1482</v>
      </c>
      <c r="B18" s="7">
        <v>344</v>
      </c>
      <c r="C18" s="7">
        <v>2</v>
      </c>
      <c r="D18" s="7">
        <v>1</v>
      </c>
      <c r="E18" s="7">
        <v>75</v>
      </c>
      <c r="F18" s="7">
        <v>12</v>
      </c>
      <c r="G18" s="7">
        <v>8</v>
      </c>
      <c r="H18" s="7">
        <v>44</v>
      </c>
      <c r="I18" s="22">
        <v>142</v>
      </c>
      <c r="J18" s="7">
        <v>0</v>
      </c>
      <c r="K18" s="7">
        <v>1</v>
      </c>
      <c r="L18" s="7">
        <v>0</v>
      </c>
      <c r="M18" s="37">
        <f t="shared" si="0"/>
        <v>0.41569767441860467</v>
      </c>
    </row>
    <row r="19" spans="1:13" s="34" customFormat="1" x14ac:dyDescent="0.25">
      <c r="A19" s="21" t="s">
        <v>1483</v>
      </c>
      <c r="B19" s="7">
        <v>438</v>
      </c>
      <c r="C19" s="7">
        <v>3</v>
      </c>
      <c r="D19" s="7">
        <v>0</v>
      </c>
      <c r="E19" s="7">
        <v>93</v>
      </c>
      <c r="F19" s="7">
        <v>8</v>
      </c>
      <c r="G19" s="7">
        <v>14</v>
      </c>
      <c r="H19" s="7">
        <v>75</v>
      </c>
      <c r="I19" s="22">
        <v>193</v>
      </c>
      <c r="J19" s="7">
        <v>0</v>
      </c>
      <c r="K19" s="7">
        <v>0</v>
      </c>
      <c r="L19" s="7">
        <v>0</v>
      </c>
      <c r="M19" s="37">
        <f t="shared" si="0"/>
        <v>0.4406392694063927</v>
      </c>
    </row>
    <row r="20" spans="1:13" s="34" customFormat="1" x14ac:dyDescent="0.25">
      <c r="A20" s="21" t="s">
        <v>1484</v>
      </c>
      <c r="B20" s="7">
        <v>421</v>
      </c>
      <c r="C20" s="7">
        <v>5</v>
      </c>
      <c r="D20" s="7">
        <v>0</v>
      </c>
      <c r="E20" s="7">
        <v>97</v>
      </c>
      <c r="F20" s="7">
        <v>9</v>
      </c>
      <c r="G20" s="7">
        <v>24</v>
      </c>
      <c r="H20" s="7">
        <v>48</v>
      </c>
      <c r="I20" s="22">
        <v>183</v>
      </c>
      <c r="J20" s="7">
        <v>0</v>
      </c>
      <c r="K20" s="7">
        <v>0</v>
      </c>
      <c r="L20" s="7">
        <v>0</v>
      </c>
      <c r="M20" s="37">
        <f t="shared" si="0"/>
        <v>0.43467933491686461</v>
      </c>
    </row>
    <row r="21" spans="1:13" s="34" customFormat="1" x14ac:dyDescent="0.25">
      <c r="A21" s="21" t="s">
        <v>1485</v>
      </c>
      <c r="B21" s="7">
        <v>344</v>
      </c>
      <c r="C21" s="7">
        <v>2</v>
      </c>
      <c r="D21" s="7">
        <v>0</v>
      </c>
      <c r="E21" s="7">
        <v>74</v>
      </c>
      <c r="F21" s="7">
        <v>9</v>
      </c>
      <c r="G21" s="7">
        <v>12</v>
      </c>
      <c r="H21" s="7">
        <v>53</v>
      </c>
      <c r="I21" s="22">
        <v>150</v>
      </c>
      <c r="J21" s="7">
        <v>0</v>
      </c>
      <c r="K21" s="7">
        <v>0</v>
      </c>
      <c r="L21" s="7">
        <v>0</v>
      </c>
      <c r="M21" s="37">
        <f t="shared" si="0"/>
        <v>0.43604651162790697</v>
      </c>
    </row>
    <row r="22" spans="1:13" s="34" customFormat="1" x14ac:dyDescent="0.25">
      <c r="A22" s="21" t="s">
        <v>1486</v>
      </c>
      <c r="B22" s="7">
        <v>593</v>
      </c>
      <c r="C22" s="7">
        <v>7</v>
      </c>
      <c r="D22" s="7">
        <v>1</v>
      </c>
      <c r="E22" s="7">
        <v>130</v>
      </c>
      <c r="F22" s="7">
        <v>16</v>
      </c>
      <c r="G22" s="7">
        <v>17</v>
      </c>
      <c r="H22" s="7">
        <v>62</v>
      </c>
      <c r="I22" s="22">
        <v>233</v>
      </c>
      <c r="J22" s="7">
        <v>0</v>
      </c>
      <c r="K22" s="7">
        <v>0</v>
      </c>
      <c r="L22" s="7">
        <v>0</v>
      </c>
      <c r="M22" s="37">
        <f t="shared" si="0"/>
        <v>0.39291736930860033</v>
      </c>
    </row>
    <row r="23" spans="1:13" s="34" customFormat="1" x14ac:dyDescent="0.25">
      <c r="A23" s="21" t="s">
        <v>1487</v>
      </c>
      <c r="B23" s="7">
        <v>410</v>
      </c>
      <c r="C23" s="7">
        <v>5</v>
      </c>
      <c r="D23" s="7">
        <v>2</v>
      </c>
      <c r="E23" s="7">
        <v>103</v>
      </c>
      <c r="F23" s="7">
        <v>14</v>
      </c>
      <c r="G23" s="7">
        <v>12</v>
      </c>
      <c r="H23" s="7">
        <v>41</v>
      </c>
      <c r="I23" s="22">
        <v>177</v>
      </c>
      <c r="J23" s="7">
        <v>0</v>
      </c>
      <c r="K23" s="7">
        <v>0</v>
      </c>
      <c r="L23" s="7">
        <v>0</v>
      </c>
      <c r="M23" s="37">
        <f t="shared" si="0"/>
        <v>0.43170731707317073</v>
      </c>
    </row>
    <row r="24" spans="1:13" s="34" customFormat="1" x14ac:dyDescent="0.25">
      <c r="A24" s="21" t="s">
        <v>1488</v>
      </c>
      <c r="B24" s="7">
        <v>401</v>
      </c>
      <c r="C24" s="7">
        <v>9</v>
      </c>
      <c r="D24" s="7">
        <v>0</v>
      </c>
      <c r="E24" s="7">
        <v>118</v>
      </c>
      <c r="F24" s="7">
        <v>8</v>
      </c>
      <c r="G24" s="7">
        <v>17</v>
      </c>
      <c r="H24" s="7">
        <v>33</v>
      </c>
      <c r="I24" s="22">
        <v>185</v>
      </c>
      <c r="J24" s="7">
        <v>0</v>
      </c>
      <c r="K24" s="7">
        <v>0</v>
      </c>
      <c r="L24" s="7">
        <v>0</v>
      </c>
      <c r="M24" s="37">
        <f t="shared" si="0"/>
        <v>0.46134663341645887</v>
      </c>
    </row>
    <row r="25" spans="1:13" s="34" customFormat="1" x14ac:dyDescent="0.25">
      <c r="A25" s="21" t="s">
        <v>1489</v>
      </c>
      <c r="B25" s="7">
        <v>398</v>
      </c>
      <c r="C25" s="7">
        <v>2</v>
      </c>
      <c r="D25" s="7">
        <v>2</v>
      </c>
      <c r="E25" s="7">
        <v>131</v>
      </c>
      <c r="F25" s="7">
        <v>14</v>
      </c>
      <c r="G25" s="7">
        <v>11</v>
      </c>
      <c r="H25" s="7">
        <v>39</v>
      </c>
      <c r="I25" s="22">
        <v>199</v>
      </c>
      <c r="J25" s="7">
        <v>0</v>
      </c>
      <c r="K25" s="7">
        <v>0</v>
      </c>
      <c r="L25" s="7">
        <v>0</v>
      </c>
      <c r="M25" s="37">
        <f t="shared" si="0"/>
        <v>0.5</v>
      </c>
    </row>
    <row r="26" spans="1:13" s="34" customFormat="1" x14ac:dyDescent="0.25">
      <c r="A26" s="21" t="s">
        <v>1490</v>
      </c>
      <c r="B26" s="7">
        <v>374</v>
      </c>
      <c r="C26" s="7">
        <v>0</v>
      </c>
      <c r="D26" s="7">
        <v>0</v>
      </c>
      <c r="E26" s="7">
        <v>113</v>
      </c>
      <c r="F26" s="7">
        <v>9</v>
      </c>
      <c r="G26" s="7">
        <v>16</v>
      </c>
      <c r="H26" s="7">
        <v>63</v>
      </c>
      <c r="I26" s="22">
        <v>201</v>
      </c>
      <c r="J26" s="7">
        <v>1</v>
      </c>
      <c r="K26" s="7">
        <v>0</v>
      </c>
      <c r="L26" s="7">
        <v>0</v>
      </c>
      <c r="M26" s="37">
        <f t="shared" si="0"/>
        <v>0.53743315508021394</v>
      </c>
    </row>
    <row r="27" spans="1:13" s="34" customFormat="1" x14ac:dyDescent="0.25">
      <c r="A27" s="21" t="s">
        <v>1491</v>
      </c>
      <c r="B27" s="7">
        <v>427</v>
      </c>
      <c r="C27" s="7">
        <v>5</v>
      </c>
      <c r="D27" s="7">
        <v>1</v>
      </c>
      <c r="E27" s="7">
        <v>137</v>
      </c>
      <c r="F27" s="7">
        <v>14</v>
      </c>
      <c r="G27" s="7">
        <v>15</v>
      </c>
      <c r="H27" s="7">
        <v>43</v>
      </c>
      <c r="I27" s="22">
        <v>215</v>
      </c>
      <c r="J27" s="7">
        <v>2</v>
      </c>
      <c r="K27" s="7">
        <v>0</v>
      </c>
      <c r="L27" s="7">
        <v>1</v>
      </c>
      <c r="M27" s="37">
        <f t="shared" si="0"/>
        <v>0.50585480093676816</v>
      </c>
    </row>
    <row r="28" spans="1:13" s="34" customFormat="1" x14ac:dyDescent="0.25">
      <c r="A28" s="21" t="s">
        <v>1492</v>
      </c>
      <c r="B28" s="7">
        <v>445</v>
      </c>
      <c r="C28" s="7">
        <v>4</v>
      </c>
      <c r="D28" s="7">
        <v>0</v>
      </c>
      <c r="E28" s="7">
        <v>87</v>
      </c>
      <c r="F28" s="7">
        <v>16</v>
      </c>
      <c r="G28" s="7">
        <v>8</v>
      </c>
      <c r="H28" s="7">
        <v>79</v>
      </c>
      <c r="I28" s="22">
        <v>194</v>
      </c>
      <c r="J28" s="7">
        <v>3</v>
      </c>
      <c r="K28" s="7">
        <v>0</v>
      </c>
      <c r="L28" s="7">
        <v>0</v>
      </c>
      <c r="M28" s="37">
        <f t="shared" si="0"/>
        <v>0.43595505617977526</v>
      </c>
    </row>
    <row r="29" spans="1:13" s="34" customFormat="1" x14ac:dyDescent="0.25">
      <c r="A29" s="21" t="s">
        <v>1493</v>
      </c>
      <c r="B29" s="7">
        <v>311</v>
      </c>
      <c r="C29" s="7">
        <v>2</v>
      </c>
      <c r="D29" s="7">
        <v>0</v>
      </c>
      <c r="E29" s="7">
        <v>55</v>
      </c>
      <c r="F29" s="7">
        <v>9</v>
      </c>
      <c r="G29" s="7">
        <v>21</v>
      </c>
      <c r="H29" s="7">
        <v>36</v>
      </c>
      <c r="I29" s="22">
        <v>123</v>
      </c>
      <c r="J29" s="7">
        <v>1</v>
      </c>
      <c r="K29" s="7">
        <v>0</v>
      </c>
      <c r="L29" s="7">
        <v>0</v>
      </c>
      <c r="M29" s="37">
        <f t="shared" si="0"/>
        <v>0.39549839228295819</v>
      </c>
    </row>
    <row r="30" spans="1:13" s="34" customFormat="1" x14ac:dyDescent="0.25">
      <c r="A30" s="21" t="s">
        <v>1494</v>
      </c>
      <c r="B30" s="7">
        <v>436</v>
      </c>
      <c r="C30" s="7">
        <v>1</v>
      </c>
      <c r="D30" s="7">
        <v>1</v>
      </c>
      <c r="E30" s="7">
        <v>82</v>
      </c>
      <c r="F30" s="7">
        <v>12</v>
      </c>
      <c r="G30" s="7">
        <v>19</v>
      </c>
      <c r="H30" s="7">
        <v>53</v>
      </c>
      <c r="I30" s="22">
        <v>168</v>
      </c>
      <c r="J30" s="7">
        <v>0</v>
      </c>
      <c r="K30" s="7">
        <v>0</v>
      </c>
      <c r="L30" s="7">
        <v>0</v>
      </c>
      <c r="M30" s="37">
        <f t="shared" si="0"/>
        <v>0.38532110091743121</v>
      </c>
    </row>
    <row r="31" spans="1:13" s="34" customFormat="1" x14ac:dyDescent="0.25">
      <c r="A31" s="21" t="s">
        <v>1495</v>
      </c>
      <c r="B31" s="7">
        <v>373</v>
      </c>
      <c r="C31" s="7">
        <v>1</v>
      </c>
      <c r="D31" s="7">
        <v>0</v>
      </c>
      <c r="E31" s="7">
        <v>43</v>
      </c>
      <c r="F31" s="7">
        <v>9</v>
      </c>
      <c r="G31" s="7">
        <v>22</v>
      </c>
      <c r="H31" s="7">
        <v>31</v>
      </c>
      <c r="I31" s="22">
        <v>106</v>
      </c>
      <c r="J31" s="7">
        <v>0</v>
      </c>
      <c r="K31" s="7">
        <v>0</v>
      </c>
      <c r="L31" s="7">
        <v>0</v>
      </c>
      <c r="M31" s="37">
        <f t="shared" si="0"/>
        <v>0.28418230563002683</v>
      </c>
    </row>
    <row r="32" spans="1:13" s="34" customFormat="1" x14ac:dyDescent="0.25">
      <c r="A32" s="21" t="s">
        <v>1496</v>
      </c>
      <c r="B32" s="7">
        <v>479</v>
      </c>
      <c r="C32" s="7">
        <v>5</v>
      </c>
      <c r="D32" s="7">
        <v>1</v>
      </c>
      <c r="E32" s="7">
        <v>77</v>
      </c>
      <c r="F32" s="7">
        <v>5</v>
      </c>
      <c r="G32" s="7">
        <v>20</v>
      </c>
      <c r="H32" s="7">
        <v>45</v>
      </c>
      <c r="I32" s="22">
        <v>153</v>
      </c>
      <c r="J32" s="7">
        <v>1</v>
      </c>
      <c r="K32" s="7">
        <v>0</v>
      </c>
      <c r="L32" s="7">
        <v>0</v>
      </c>
      <c r="M32" s="37">
        <f t="shared" si="0"/>
        <v>0.31941544885177453</v>
      </c>
    </row>
    <row r="33" spans="1:13" s="34" customFormat="1" x14ac:dyDescent="0.25">
      <c r="A33" s="21" t="s">
        <v>1497</v>
      </c>
      <c r="B33" s="7">
        <v>406</v>
      </c>
      <c r="C33" s="7">
        <v>3</v>
      </c>
      <c r="D33" s="7">
        <v>4</v>
      </c>
      <c r="E33" s="7">
        <v>59</v>
      </c>
      <c r="F33" s="7">
        <v>15</v>
      </c>
      <c r="G33" s="7">
        <v>19</v>
      </c>
      <c r="H33" s="7">
        <v>59</v>
      </c>
      <c r="I33" s="22">
        <v>159</v>
      </c>
      <c r="J33" s="7">
        <v>0</v>
      </c>
      <c r="K33" s="7">
        <v>0</v>
      </c>
      <c r="L33" s="7">
        <v>0</v>
      </c>
      <c r="M33" s="37">
        <f t="shared" si="0"/>
        <v>0.39162561576354682</v>
      </c>
    </row>
    <row r="34" spans="1:13" s="34" customFormat="1" x14ac:dyDescent="0.25">
      <c r="A34" s="21" t="s">
        <v>1498</v>
      </c>
      <c r="B34" s="7">
        <v>598</v>
      </c>
      <c r="C34" s="7">
        <v>2</v>
      </c>
      <c r="D34" s="7">
        <v>0</v>
      </c>
      <c r="E34" s="7">
        <v>112</v>
      </c>
      <c r="F34" s="7">
        <v>11</v>
      </c>
      <c r="G34" s="7">
        <v>26</v>
      </c>
      <c r="H34" s="7">
        <v>57</v>
      </c>
      <c r="I34" s="22">
        <v>208</v>
      </c>
      <c r="J34" s="7">
        <v>0</v>
      </c>
      <c r="K34" s="7">
        <v>0</v>
      </c>
      <c r="L34" s="7">
        <v>0</v>
      </c>
      <c r="M34" s="37">
        <f t="shared" si="0"/>
        <v>0.34782608695652173</v>
      </c>
    </row>
    <row r="35" spans="1:13" s="34" customFormat="1" x14ac:dyDescent="0.25">
      <c r="A35" s="21" t="s">
        <v>1499</v>
      </c>
      <c r="B35" s="7">
        <v>541</v>
      </c>
      <c r="C35" s="7">
        <v>6</v>
      </c>
      <c r="D35" s="7">
        <v>0</v>
      </c>
      <c r="E35" s="7">
        <v>101</v>
      </c>
      <c r="F35" s="7">
        <v>17</v>
      </c>
      <c r="G35" s="7">
        <v>21</v>
      </c>
      <c r="H35" s="7">
        <v>75</v>
      </c>
      <c r="I35" s="22">
        <v>220</v>
      </c>
      <c r="J35" s="7">
        <v>1</v>
      </c>
      <c r="K35" s="7">
        <v>0</v>
      </c>
      <c r="L35" s="7">
        <v>0</v>
      </c>
      <c r="M35" s="37">
        <f t="shared" si="0"/>
        <v>0.40665434380776339</v>
      </c>
    </row>
    <row r="36" spans="1:13" s="34" customFormat="1" x14ac:dyDescent="0.25">
      <c r="A36" s="21" t="s">
        <v>1500</v>
      </c>
      <c r="B36" s="7">
        <v>293</v>
      </c>
      <c r="C36" s="7">
        <v>2</v>
      </c>
      <c r="D36" s="7">
        <v>0</v>
      </c>
      <c r="E36" s="7">
        <v>54</v>
      </c>
      <c r="F36" s="7">
        <v>9</v>
      </c>
      <c r="G36" s="7">
        <v>15</v>
      </c>
      <c r="H36" s="7">
        <v>40</v>
      </c>
      <c r="I36" s="22">
        <v>120</v>
      </c>
      <c r="J36" s="7">
        <v>2</v>
      </c>
      <c r="K36" s="7">
        <v>0</v>
      </c>
      <c r="L36" s="7">
        <v>0</v>
      </c>
      <c r="M36" s="37">
        <f t="shared" si="0"/>
        <v>0.40955631399317405</v>
      </c>
    </row>
    <row r="37" spans="1:13" s="34" customFormat="1" x14ac:dyDescent="0.25">
      <c r="A37" s="21" t="s">
        <v>1501</v>
      </c>
      <c r="B37" s="7">
        <v>419</v>
      </c>
      <c r="C37" s="7">
        <v>5</v>
      </c>
      <c r="D37" s="7">
        <v>3</v>
      </c>
      <c r="E37" s="7">
        <v>77</v>
      </c>
      <c r="F37" s="7">
        <v>6</v>
      </c>
      <c r="G37" s="7">
        <v>21</v>
      </c>
      <c r="H37" s="7">
        <v>43</v>
      </c>
      <c r="I37" s="22">
        <v>155</v>
      </c>
      <c r="J37" s="7">
        <v>0</v>
      </c>
      <c r="K37" s="7">
        <v>0</v>
      </c>
      <c r="L37" s="7">
        <v>1</v>
      </c>
      <c r="M37" s="37">
        <f t="shared" si="0"/>
        <v>0.37231503579952269</v>
      </c>
    </row>
    <row r="38" spans="1:13" s="34" customFormat="1" x14ac:dyDescent="0.25">
      <c r="A38" s="21" t="s">
        <v>1502</v>
      </c>
      <c r="B38" s="7">
        <v>255</v>
      </c>
      <c r="C38" s="7">
        <v>2</v>
      </c>
      <c r="D38" s="7">
        <v>0</v>
      </c>
      <c r="E38" s="7">
        <v>39</v>
      </c>
      <c r="F38" s="7">
        <v>5</v>
      </c>
      <c r="G38" s="7">
        <v>11</v>
      </c>
      <c r="H38" s="7">
        <v>35</v>
      </c>
      <c r="I38" s="22">
        <v>92</v>
      </c>
      <c r="J38" s="7">
        <v>0</v>
      </c>
      <c r="K38" s="7">
        <v>0</v>
      </c>
      <c r="L38" s="7">
        <v>0</v>
      </c>
      <c r="M38" s="37">
        <f t="shared" si="0"/>
        <v>0.36078431372549019</v>
      </c>
    </row>
    <row r="39" spans="1:13" s="34" customFormat="1" x14ac:dyDescent="0.25">
      <c r="A39" s="21" t="s">
        <v>1503</v>
      </c>
      <c r="B39" s="7">
        <v>356</v>
      </c>
      <c r="C39" s="7">
        <v>1</v>
      </c>
      <c r="D39" s="7">
        <v>2</v>
      </c>
      <c r="E39" s="7">
        <v>50</v>
      </c>
      <c r="F39" s="7">
        <v>10</v>
      </c>
      <c r="G39" s="7">
        <v>13</v>
      </c>
      <c r="H39" s="7">
        <v>30</v>
      </c>
      <c r="I39" s="22">
        <v>106</v>
      </c>
      <c r="J39" s="7">
        <v>0</v>
      </c>
      <c r="K39" s="7">
        <v>0</v>
      </c>
      <c r="L39" s="7">
        <v>0</v>
      </c>
      <c r="M39" s="37">
        <f t="shared" si="0"/>
        <v>0.29775280898876405</v>
      </c>
    </row>
    <row r="40" spans="1:13" s="34" customFormat="1" x14ac:dyDescent="0.25">
      <c r="A40" s="21" t="s">
        <v>1504</v>
      </c>
      <c r="B40" s="7">
        <v>501</v>
      </c>
      <c r="C40" s="7">
        <v>1</v>
      </c>
      <c r="D40" s="7">
        <v>2</v>
      </c>
      <c r="E40" s="7">
        <v>77</v>
      </c>
      <c r="F40" s="7">
        <v>15</v>
      </c>
      <c r="G40" s="7">
        <v>13</v>
      </c>
      <c r="H40" s="7">
        <v>43</v>
      </c>
      <c r="I40" s="22">
        <v>151</v>
      </c>
      <c r="J40" s="7">
        <v>0</v>
      </c>
      <c r="K40" s="7">
        <v>0</v>
      </c>
      <c r="L40" s="7">
        <v>0</v>
      </c>
      <c r="M40" s="37">
        <f t="shared" si="0"/>
        <v>0.30139720558882238</v>
      </c>
    </row>
    <row r="41" spans="1:13" s="34" customFormat="1" x14ac:dyDescent="0.25">
      <c r="A41" s="21" t="s">
        <v>1505</v>
      </c>
      <c r="B41" s="7">
        <v>483</v>
      </c>
      <c r="C41" s="7">
        <v>3</v>
      </c>
      <c r="D41" s="7">
        <v>0</v>
      </c>
      <c r="E41" s="7">
        <v>73</v>
      </c>
      <c r="F41" s="7">
        <v>9</v>
      </c>
      <c r="G41" s="7">
        <v>29</v>
      </c>
      <c r="H41" s="7">
        <v>49</v>
      </c>
      <c r="I41" s="22">
        <v>163</v>
      </c>
      <c r="J41" s="7">
        <v>0</v>
      </c>
      <c r="K41" s="7">
        <v>0</v>
      </c>
      <c r="L41" s="7">
        <v>1</v>
      </c>
      <c r="M41" s="37">
        <f t="shared" si="0"/>
        <v>0.33954451345755693</v>
      </c>
    </row>
    <row r="42" spans="1:13" s="34" customFormat="1" x14ac:dyDescent="0.25">
      <c r="A42" s="21" t="s">
        <v>1506</v>
      </c>
      <c r="B42" s="7">
        <v>388</v>
      </c>
      <c r="C42" s="7">
        <v>2</v>
      </c>
      <c r="D42" s="7">
        <v>1</v>
      </c>
      <c r="E42" s="7">
        <v>81</v>
      </c>
      <c r="F42" s="7">
        <v>10</v>
      </c>
      <c r="G42" s="7">
        <v>12</v>
      </c>
      <c r="H42" s="7">
        <v>74</v>
      </c>
      <c r="I42" s="22">
        <v>180</v>
      </c>
      <c r="J42" s="7">
        <v>0</v>
      </c>
      <c r="K42" s="7">
        <v>0</v>
      </c>
      <c r="L42" s="7">
        <v>0</v>
      </c>
      <c r="M42" s="37">
        <f t="shared" si="0"/>
        <v>0.46391752577319589</v>
      </c>
    </row>
    <row r="43" spans="1:13" s="34" customFormat="1" x14ac:dyDescent="0.25">
      <c r="A43" s="21" t="s">
        <v>1507</v>
      </c>
      <c r="B43" s="7">
        <v>437</v>
      </c>
      <c r="C43" s="7">
        <v>3</v>
      </c>
      <c r="D43" s="7">
        <v>2</v>
      </c>
      <c r="E43" s="7">
        <v>91</v>
      </c>
      <c r="F43" s="7">
        <v>18</v>
      </c>
      <c r="G43" s="7">
        <v>18</v>
      </c>
      <c r="H43" s="7">
        <v>65</v>
      </c>
      <c r="I43" s="22">
        <v>197</v>
      </c>
      <c r="J43" s="7">
        <v>0</v>
      </c>
      <c r="K43" s="7">
        <v>0</v>
      </c>
      <c r="L43" s="7">
        <v>3</v>
      </c>
      <c r="M43" s="37">
        <f t="shared" si="0"/>
        <v>0.45766590389016021</v>
      </c>
    </row>
    <row r="44" spans="1:13" s="34" customFormat="1" x14ac:dyDescent="0.25">
      <c r="A44" s="21" t="s">
        <v>1508</v>
      </c>
      <c r="B44" s="7">
        <v>465</v>
      </c>
      <c r="C44" s="7">
        <v>0</v>
      </c>
      <c r="D44" s="7">
        <v>0</v>
      </c>
      <c r="E44" s="7">
        <v>94</v>
      </c>
      <c r="F44" s="7">
        <v>6</v>
      </c>
      <c r="G44" s="7">
        <v>23</v>
      </c>
      <c r="H44" s="7">
        <v>71</v>
      </c>
      <c r="I44" s="22">
        <v>194</v>
      </c>
      <c r="J44" s="7">
        <v>0</v>
      </c>
      <c r="K44" s="7">
        <v>0</v>
      </c>
      <c r="L44" s="7">
        <v>0</v>
      </c>
      <c r="M44" s="37">
        <f t="shared" si="0"/>
        <v>0.41720430107526879</v>
      </c>
    </row>
    <row r="45" spans="1:13" s="34" customFormat="1" x14ac:dyDescent="0.25">
      <c r="A45" s="21" t="s">
        <v>1509</v>
      </c>
      <c r="B45" s="7">
        <v>547</v>
      </c>
      <c r="C45" s="7">
        <v>2</v>
      </c>
      <c r="D45" s="7">
        <v>0</v>
      </c>
      <c r="E45" s="7">
        <v>78</v>
      </c>
      <c r="F45" s="7">
        <v>11</v>
      </c>
      <c r="G45" s="7">
        <v>12</v>
      </c>
      <c r="H45" s="7">
        <v>76</v>
      </c>
      <c r="I45" s="22">
        <v>179</v>
      </c>
      <c r="J45" s="7">
        <v>0</v>
      </c>
      <c r="K45" s="7">
        <v>0</v>
      </c>
      <c r="L45" s="7">
        <v>1</v>
      </c>
      <c r="M45" s="37">
        <f t="shared" si="0"/>
        <v>0.32906764168190128</v>
      </c>
    </row>
    <row r="46" spans="1:13" s="34" customFormat="1" x14ac:dyDescent="0.25">
      <c r="A46" s="21" t="s">
        <v>1510</v>
      </c>
      <c r="B46" s="7">
        <v>483</v>
      </c>
      <c r="C46" s="7">
        <v>0</v>
      </c>
      <c r="D46" s="7">
        <v>1</v>
      </c>
      <c r="E46" s="7">
        <v>40</v>
      </c>
      <c r="F46" s="7">
        <v>6</v>
      </c>
      <c r="G46" s="7">
        <v>12</v>
      </c>
      <c r="H46" s="7">
        <v>44</v>
      </c>
      <c r="I46" s="22">
        <v>103</v>
      </c>
      <c r="J46" s="7">
        <v>1</v>
      </c>
      <c r="K46" s="7">
        <v>0</v>
      </c>
      <c r="L46" s="7">
        <v>0</v>
      </c>
      <c r="M46" s="37">
        <f t="shared" si="0"/>
        <v>0.21325051759834368</v>
      </c>
    </row>
    <row r="47" spans="1:13" s="34" customFormat="1" x14ac:dyDescent="0.25">
      <c r="A47" s="21" t="s">
        <v>1511</v>
      </c>
      <c r="B47" s="7">
        <v>574</v>
      </c>
      <c r="C47" s="7">
        <v>1</v>
      </c>
      <c r="D47" s="7">
        <v>0</v>
      </c>
      <c r="E47" s="7">
        <v>10</v>
      </c>
      <c r="F47" s="7">
        <v>2</v>
      </c>
      <c r="G47" s="7">
        <v>4</v>
      </c>
      <c r="H47" s="7">
        <v>23</v>
      </c>
      <c r="I47" s="22">
        <v>40</v>
      </c>
      <c r="J47" s="7">
        <v>0</v>
      </c>
      <c r="K47" s="7">
        <v>0</v>
      </c>
      <c r="L47" s="7">
        <v>1</v>
      </c>
      <c r="M47" s="37">
        <f t="shared" si="0"/>
        <v>7.1428571428571425E-2</v>
      </c>
    </row>
    <row r="48" spans="1:13" s="34" customFormat="1" x14ac:dyDescent="0.25">
      <c r="A48" s="21" t="s">
        <v>1512</v>
      </c>
      <c r="B48" s="7">
        <v>650</v>
      </c>
      <c r="C48" s="7">
        <v>4</v>
      </c>
      <c r="D48" s="7">
        <v>0</v>
      </c>
      <c r="E48" s="7">
        <v>81</v>
      </c>
      <c r="F48" s="7">
        <v>20</v>
      </c>
      <c r="G48" s="7">
        <v>23</v>
      </c>
      <c r="H48" s="7">
        <v>76</v>
      </c>
      <c r="I48" s="22">
        <v>204</v>
      </c>
      <c r="J48" s="7">
        <v>0</v>
      </c>
      <c r="K48" s="7">
        <v>0</v>
      </c>
      <c r="L48" s="7">
        <v>0</v>
      </c>
      <c r="M48" s="37">
        <f t="shared" si="0"/>
        <v>0.31384615384615383</v>
      </c>
    </row>
    <row r="49" spans="1:13" s="34" customFormat="1" x14ac:dyDescent="0.25">
      <c r="A49" s="21" t="s">
        <v>1513</v>
      </c>
      <c r="B49" s="7">
        <v>548</v>
      </c>
      <c r="C49" s="7">
        <v>3</v>
      </c>
      <c r="D49" s="7">
        <v>2</v>
      </c>
      <c r="E49" s="7">
        <v>92</v>
      </c>
      <c r="F49" s="7">
        <v>7</v>
      </c>
      <c r="G49" s="7">
        <v>19</v>
      </c>
      <c r="H49" s="7">
        <v>76</v>
      </c>
      <c r="I49" s="22">
        <v>199</v>
      </c>
      <c r="J49" s="7">
        <v>1</v>
      </c>
      <c r="K49" s="7">
        <v>0</v>
      </c>
      <c r="L49" s="7">
        <v>0</v>
      </c>
      <c r="M49" s="37">
        <f t="shared" si="0"/>
        <v>0.36313868613138683</v>
      </c>
    </row>
    <row r="50" spans="1:13" s="34" customFormat="1" x14ac:dyDescent="0.25">
      <c r="A50" s="21" t="s">
        <v>1514</v>
      </c>
      <c r="B50" s="7">
        <v>475</v>
      </c>
      <c r="C50" s="7">
        <v>1</v>
      </c>
      <c r="D50" s="7">
        <v>0</v>
      </c>
      <c r="E50" s="7">
        <v>66</v>
      </c>
      <c r="F50" s="7">
        <v>11</v>
      </c>
      <c r="G50" s="7">
        <v>16</v>
      </c>
      <c r="H50" s="7">
        <v>37</v>
      </c>
      <c r="I50" s="22">
        <v>131</v>
      </c>
      <c r="J50" s="7">
        <v>6</v>
      </c>
      <c r="K50" s="7">
        <v>0</v>
      </c>
      <c r="L50" s="7">
        <v>0</v>
      </c>
      <c r="M50" s="37">
        <f t="shared" si="0"/>
        <v>0.27578947368421053</v>
      </c>
    </row>
    <row r="51" spans="1:13" s="34" customFormat="1" x14ac:dyDescent="0.25">
      <c r="A51" s="21" t="s">
        <v>1515</v>
      </c>
      <c r="B51" s="7">
        <v>444</v>
      </c>
      <c r="C51" s="7">
        <v>5</v>
      </c>
      <c r="D51" s="7">
        <v>3</v>
      </c>
      <c r="E51" s="7">
        <v>82</v>
      </c>
      <c r="F51" s="7">
        <v>10</v>
      </c>
      <c r="G51" s="7">
        <v>15</v>
      </c>
      <c r="H51" s="7">
        <v>62</v>
      </c>
      <c r="I51" s="22">
        <v>177</v>
      </c>
      <c r="J51" s="7">
        <v>1</v>
      </c>
      <c r="K51" s="7">
        <v>0</v>
      </c>
      <c r="L51" s="7">
        <v>0</v>
      </c>
      <c r="M51" s="37">
        <f t="shared" si="0"/>
        <v>0.39864864864864863</v>
      </c>
    </row>
    <row r="52" spans="1:13" s="34" customFormat="1" x14ac:dyDescent="0.25">
      <c r="A52" s="21" t="s">
        <v>1516</v>
      </c>
      <c r="B52" s="7">
        <v>430</v>
      </c>
      <c r="C52" s="7">
        <v>1</v>
      </c>
      <c r="D52" s="7">
        <v>1</v>
      </c>
      <c r="E52" s="7">
        <v>58</v>
      </c>
      <c r="F52" s="7">
        <v>5</v>
      </c>
      <c r="G52" s="7">
        <v>28</v>
      </c>
      <c r="H52" s="7">
        <v>78</v>
      </c>
      <c r="I52" s="22">
        <v>171</v>
      </c>
      <c r="J52" s="7">
        <v>0</v>
      </c>
      <c r="K52" s="7">
        <v>1</v>
      </c>
      <c r="L52" s="7">
        <v>0</v>
      </c>
      <c r="M52" s="37">
        <f t="shared" si="0"/>
        <v>0.4</v>
      </c>
    </row>
    <row r="53" spans="1:13" s="34" customFormat="1" x14ac:dyDescent="0.25">
      <c r="A53" s="21" t="s">
        <v>1517</v>
      </c>
      <c r="B53" s="7">
        <v>381</v>
      </c>
      <c r="C53" s="7">
        <v>2</v>
      </c>
      <c r="D53" s="7">
        <v>2</v>
      </c>
      <c r="E53" s="7">
        <v>65</v>
      </c>
      <c r="F53" s="7">
        <v>11</v>
      </c>
      <c r="G53" s="7">
        <v>23</v>
      </c>
      <c r="H53" s="7">
        <v>62</v>
      </c>
      <c r="I53" s="22">
        <v>165</v>
      </c>
      <c r="J53" s="7">
        <v>1</v>
      </c>
      <c r="K53" s="7">
        <v>0</v>
      </c>
      <c r="L53" s="7">
        <v>0</v>
      </c>
      <c r="M53" s="37">
        <f t="shared" si="0"/>
        <v>0.43307086614173229</v>
      </c>
    </row>
    <row r="54" spans="1:13" s="34" customFormat="1" x14ac:dyDescent="0.25">
      <c r="A54" s="21" t="s">
        <v>1518</v>
      </c>
      <c r="B54" s="7">
        <v>406</v>
      </c>
      <c r="C54" s="7">
        <v>2</v>
      </c>
      <c r="D54" s="7">
        <v>2</v>
      </c>
      <c r="E54" s="7">
        <v>65</v>
      </c>
      <c r="F54" s="7">
        <v>12</v>
      </c>
      <c r="G54" s="7">
        <v>29</v>
      </c>
      <c r="H54" s="7">
        <v>77</v>
      </c>
      <c r="I54" s="22">
        <v>187</v>
      </c>
      <c r="J54" s="7">
        <v>1</v>
      </c>
      <c r="K54" s="7">
        <v>0</v>
      </c>
      <c r="L54" s="7">
        <v>0</v>
      </c>
      <c r="M54" s="37">
        <f t="shared" si="0"/>
        <v>0.4605911330049261</v>
      </c>
    </row>
    <row r="55" spans="1:13" s="34" customFormat="1" x14ac:dyDescent="0.25">
      <c r="A55" s="21" t="s">
        <v>1519</v>
      </c>
      <c r="B55" s="7">
        <v>452</v>
      </c>
      <c r="C55" s="7">
        <v>5</v>
      </c>
      <c r="D55" s="7">
        <v>0</v>
      </c>
      <c r="E55" s="7">
        <v>81</v>
      </c>
      <c r="F55" s="7">
        <v>7</v>
      </c>
      <c r="G55" s="7">
        <v>21</v>
      </c>
      <c r="H55" s="7">
        <v>64</v>
      </c>
      <c r="I55" s="22">
        <v>178</v>
      </c>
      <c r="J55" s="7">
        <v>0</v>
      </c>
      <c r="K55" s="7">
        <v>0</v>
      </c>
      <c r="L55" s="7">
        <v>0</v>
      </c>
      <c r="M55" s="37">
        <f t="shared" si="0"/>
        <v>0.39380530973451328</v>
      </c>
    </row>
    <row r="56" spans="1:13" s="34" customFormat="1" x14ac:dyDescent="0.25">
      <c r="A56" s="21" t="s">
        <v>1520</v>
      </c>
      <c r="B56" s="7">
        <v>419</v>
      </c>
      <c r="C56" s="7">
        <v>0</v>
      </c>
      <c r="D56" s="7">
        <v>0</v>
      </c>
      <c r="E56" s="7">
        <v>92</v>
      </c>
      <c r="F56" s="7">
        <v>5</v>
      </c>
      <c r="G56" s="7">
        <v>13</v>
      </c>
      <c r="H56" s="7">
        <v>64</v>
      </c>
      <c r="I56" s="22">
        <v>174</v>
      </c>
      <c r="J56" s="7">
        <v>0</v>
      </c>
      <c r="K56" s="7">
        <v>1</v>
      </c>
      <c r="L56" s="7">
        <v>0</v>
      </c>
      <c r="M56" s="37">
        <f t="shared" si="0"/>
        <v>0.41766109785202865</v>
      </c>
    </row>
    <row r="57" spans="1:13" s="34" customFormat="1" x14ac:dyDescent="0.25">
      <c r="A57" s="21" t="s">
        <v>1521</v>
      </c>
      <c r="B57" s="7">
        <v>540</v>
      </c>
      <c r="C57" s="7">
        <v>2</v>
      </c>
      <c r="D57" s="7">
        <v>0</v>
      </c>
      <c r="E57" s="7">
        <v>81</v>
      </c>
      <c r="F57" s="7">
        <v>14</v>
      </c>
      <c r="G57" s="7">
        <v>17</v>
      </c>
      <c r="H57" s="7">
        <v>54</v>
      </c>
      <c r="I57" s="22">
        <v>168</v>
      </c>
      <c r="J57" s="7">
        <v>1</v>
      </c>
      <c r="K57" s="7">
        <v>0</v>
      </c>
      <c r="L57" s="7">
        <v>0</v>
      </c>
      <c r="M57" s="37">
        <f t="shared" si="0"/>
        <v>0.31111111111111112</v>
      </c>
    </row>
    <row r="58" spans="1:13" s="34" customFormat="1" x14ac:dyDescent="0.25">
      <c r="A58" s="21" t="s">
        <v>1522</v>
      </c>
      <c r="B58" s="7">
        <v>458</v>
      </c>
      <c r="C58" s="7">
        <v>6</v>
      </c>
      <c r="D58" s="7">
        <v>1</v>
      </c>
      <c r="E58" s="7">
        <v>71</v>
      </c>
      <c r="F58" s="7">
        <v>20</v>
      </c>
      <c r="G58" s="7">
        <v>16</v>
      </c>
      <c r="H58" s="7">
        <v>54</v>
      </c>
      <c r="I58" s="22">
        <v>168</v>
      </c>
      <c r="J58" s="7">
        <v>0</v>
      </c>
      <c r="K58" s="7">
        <v>0</v>
      </c>
      <c r="L58" s="7">
        <v>0</v>
      </c>
      <c r="M58" s="37">
        <f t="shared" si="0"/>
        <v>0.36681222707423583</v>
      </c>
    </row>
    <row r="59" spans="1:13" s="34" customFormat="1" x14ac:dyDescent="0.25">
      <c r="A59" s="21" t="s">
        <v>1523</v>
      </c>
      <c r="B59" s="7">
        <v>345</v>
      </c>
      <c r="C59" s="7">
        <v>2</v>
      </c>
      <c r="D59" s="7">
        <v>0</v>
      </c>
      <c r="E59" s="7">
        <v>49</v>
      </c>
      <c r="F59" s="7">
        <v>8</v>
      </c>
      <c r="G59" s="7">
        <v>10</v>
      </c>
      <c r="H59" s="7">
        <v>58</v>
      </c>
      <c r="I59" s="22">
        <v>127</v>
      </c>
      <c r="J59" s="7">
        <v>1</v>
      </c>
      <c r="K59" s="7">
        <v>0</v>
      </c>
      <c r="L59" s="7">
        <v>0</v>
      </c>
      <c r="M59" s="37">
        <f t="shared" si="0"/>
        <v>0.36811594202898551</v>
      </c>
    </row>
    <row r="60" spans="1:13" s="34" customFormat="1" x14ac:dyDescent="0.25">
      <c r="A60" s="21" t="s">
        <v>1524</v>
      </c>
      <c r="B60" s="7">
        <v>446</v>
      </c>
      <c r="C60" s="7">
        <v>8</v>
      </c>
      <c r="D60" s="7">
        <v>0</v>
      </c>
      <c r="E60" s="7">
        <v>87</v>
      </c>
      <c r="F60" s="7">
        <v>11</v>
      </c>
      <c r="G60" s="7">
        <v>10</v>
      </c>
      <c r="H60" s="7">
        <v>55</v>
      </c>
      <c r="I60" s="22">
        <v>171</v>
      </c>
      <c r="J60" s="7">
        <v>0</v>
      </c>
      <c r="K60" s="7">
        <v>0</v>
      </c>
      <c r="L60" s="7">
        <v>0</v>
      </c>
      <c r="M60" s="37">
        <f t="shared" si="0"/>
        <v>0.38340807174887892</v>
      </c>
    </row>
    <row r="61" spans="1:13" s="34" customFormat="1" x14ac:dyDescent="0.25">
      <c r="A61" s="21" t="s">
        <v>1525</v>
      </c>
      <c r="B61" s="7">
        <v>420</v>
      </c>
      <c r="C61" s="7">
        <v>1</v>
      </c>
      <c r="D61" s="7">
        <v>1</v>
      </c>
      <c r="E61" s="7">
        <v>91</v>
      </c>
      <c r="F61" s="7">
        <v>11</v>
      </c>
      <c r="G61" s="7">
        <v>19</v>
      </c>
      <c r="H61" s="7">
        <v>64</v>
      </c>
      <c r="I61" s="22">
        <v>187</v>
      </c>
      <c r="J61" s="7">
        <v>1</v>
      </c>
      <c r="K61" s="7">
        <v>0</v>
      </c>
      <c r="L61" s="7">
        <v>1</v>
      </c>
      <c r="M61" s="37">
        <f t="shared" si="0"/>
        <v>0.44761904761904764</v>
      </c>
    </row>
    <row r="62" spans="1:13" s="34" customFormat="1" x14ac:dyDescent="0.25">
      <c r="A62" s="21" t="s">
        <v>1526</v>
      </c>
      <c r="B62" s="7">
        <v>451</v>
      </c>
      <c r="C62" s="7">
        <v>2</v>
      </c>
      <c r="D62" s="7">
        <v>0</v>
      </c>
      <c r="E62" s="7">
        <v>77</v>
      </c>
      <c r="F62" s="7">
        <v>20</v>
      </c>
      <c r="G62" s="7">
        <v>25</v>
      </c>
      <c r="H62" s="7">
        <v>76</v>
      </c>
      <c r="I62" s="22">
        <v>200</v>
      </c>
      <c r="J62" s="7">
        <v>0</v>
      </c>
      <c r="K62" s="7">
        <v>0</v>
      </c>
      <c r="L62" s="7">
        <v>0</v>
      </c>
      <c r="M62" s="37">
        <f t="shared" si="0"/>
        <v>0.44345898004434592</v>
      </c>
    </row>
    <row r="63" spans="1:13" s="34" customFormat="1" x14ac:dyDescent="0.25">
      <c r="A63" s="21" t="s">
        <v>1527</v>
      </c>
      <c r="B63" s="7">
        <v>462</v>
      </c>
      <c r="C63" s="7">
        <v>0</v>
      </c>
      <c r="D63" s="7">
        <v>1</v>
      </c>
      <c r="E63" s="7">
        <v>95</v>
      </c>
      <c r="F63" s="7">
        <v>6</v>
      </c>
      <c r="G63" s="7">
        <v>37</v>
      </c>
      <c r="H63" s="7">
        <v>83</v>
      </c>
      <c r="I63" s="22">
        <v>222</v>
      </c>
      <c r="J63" s="7">
        <v>0</v>
      </c>
      <c r="K63" s="7">
        <v>0</v>
      </c>
      <c r="L63" s="7">
        <v>0</v>
      </c>
      <c r="M63" s="37">
        <f t="shared" si="0"/>
        <v>0.48051948051948051</v>
      </c>
    </row>
    <row r="64" spans="1:13" s="34" customFormat="1" x14ac:dyDescent="0.25">
      <c r="A64" s="21" t="s">
        <v>1528</v>
      </c>
      <c r="B64" s="7">
        <v>457</v>
      </c>
      <c r="C64" s="7">
        <v>0</v>
      </c>
      <c r="D64" s="7">
        <v>0</v>
      </c>
      <c r="E64" s="7">
        <v>66</v>
      </c>
      <c r="F64" s="7">
        <v>14</v>
      </c>
      <c r="G64" s="7">
        <v>41</v>
      </c>
      <c r="H64" s="7">
        <v>116</v>
      </c>
      <c r="I64" s="22">
        <v>237</v>
      </c>
      <c r="J64" s="7">
        <v>0</v>
      </c>
      <c r="K64" s="7">
        <v>0</v>
      </c>
      <c r="L64" s="7">
        <v>0</v>
      </c>
      <c r="M64" s="37">
        <f t="shared" si="0"/>
        <v>0.51859956236323856</v>
      </c>
    </row>
    <row r="65" spans="1:13" s="34" customFormat="1" x14ac:dyDescent="0.25">
      <c r="A65" s="21" t="s">
        <v>1529</v>
      </c>
      <c r="B65" s="7">
        <v>543</v>
      </c>
      <c r="C65" s="7">
        <v>0</v>
      </c>
      <c r="D65" s="7">
        <v>0</v>
      </c>
      <c r="E65" s="7">
        <v>130</v>
      </c>
      <c r="F65" s="7">
        <v>17</v>
      </c>
      <c r="G65" s="7">
        <v>18</v>
      </c>
      <c r="H65" s="7">
        <v>56</v>
      </c>
      <c r="I65" s="22">
        <v>221</v>
      </c>
      <c r="J65" s="7">
        <v>0</v>
      </c>
      <c r="K65" s="7">
        <v>1</v>
      </c>
      <c r="L65" s="7">
        <v>0</v>
      </c>
      <c r="M65" s="37">
        <f t="shared" si="0"/>
        <v>0.40883977900552487</v>
      </c>
    </row>
    <row r="66" spans="1:13" s="34" customFormat="1" x14ac:dyDescent="0.25">
      <c r="A66" s="21" t="s">
        <v>1530</v>
      </c>
      <c r="B66" s="7">
        <v>593</v>
      </c>
      <c r="C66" s="7">
        <v>3</v>
      </c>
      <c r="D66" s="7">
        <v>0</v>
      </c>
      <c r="E66" s="7">
        <v>135</v>
      </c>
      <c r="F66" s="7">
        <v>15</v>
      </c>
      <c r="G66" s="7">
        <v>17</v>
      </c>
      <c r="H66" s="7">
        <v>58</v>
      </c>
      <c r="I66" s="22">
        <v>228</v>
      </c>
      <c r="J66" s="7">
        <v>2</v>
      </c>
      <c r="K66" s="7">
        <v>0</v>
      </c>
      <c r="L66" s="7">
        <v>0</v>
      </c>
      <c r="M66" s="37">
        <f t="shared" ref="M66:M90" si="1">(L66+K66+I66)/B66</f>
        <v>0.38448566610455309</v>
      </c>
    </row>
    <row r="67" spans="1:13" s="34" customFormat="1" x14ac:dyDescent="0.25">
      <c r="A67" s="21" t="s">
        <v>1531</v>
      </c>
      <c r="B67" s="7">
        <v>272</v>
      </c>
      <c r="C67" s="7">
        <v>0</v>
      </c>
      <c r="D67" s="7">
        <v>1</v>
      </c>
      <c r="E67" s="7">
        <v>56</v>
      </c>
      <c r="F67" s="7">
        <v>9</v>
      </c>
      <c r="G67" s="7">
        <v>11</v>
      </c>
      <c r="H67" s="7">
        <v>53</v>
      </c>
      <c r="I67" s="22">
        <v>130</v>
      </c>
      <c r="J67" s="7">
        <v>0</v>
      </c>
      <c r="K67" s="7">
        <v>0</v>
      </c>
      <c r="L67" s="7">
        <v>0</v>
      </c>
      <c r="M67" s="37">
        <f t="shared" si="1"/>
        <v>0.47794117647058826</v>
      </c>
    </row>
    <row r="68" spans="1:13" s="34" customFormat="1" x14ac:dyDescent="0.25">
      <c r="A68" s="21" t="s">
        <v>1532</v>
      </c>
      <c r="B68" s="7">
        <v>609</v>
      </c>
      <c r="C68" s="7">
        <v>3</v>
      </c>
      <c r="D68" s="7">
        <v>1</v>
      </c>
      <c r="E68" s="7">
        <v>121</v>
      </c>
      <c r="F68" s="7">
        <v>15</v>
      </c>
      <c r="G68" s="7">
        <v>15</v>
      </c>
      <c r="H68" s="7">
        <v>67</v>
      </c>
      <c r="I68" s="22">
        <v>222</v>
      </c>
      <c r="J68" s="7">
        <v>1</v>
      </c>
      <c r="K68" s="7">
        <v>0</v>
      </c>
      <c r="L68" s="7">
        <v>0</v>
      </c>
      <c r="M68" s="37">
        <f t="shared" si="1"/>
        <v>0.3645320197044335</v>
      </c>
    </row>
    <row r="69" spans="1:13" s="34" customFormat="1" x14ac:dyDescent="0.25">
      <c r="A69" s="21" t="s">
        <v>1533</v>
      </c>
      <c r="B69" s="7">
        <v>378</v>
      </c>
      <c r="C69" s="7">
        <v>0</v>
      </c>
      <c r="D69" s="7">
        <v>1</v>
      </c>
      <c r="E69" s="7">
        <v>71</v>
      </c>
      <c r="F69" s="7">
        <v>9</v>
      </c>
      <c r="G69" s="7">
        <v>20</v>
      </c>
      <c r="H69" s="7">
        <v>101</v>
      </c>
      <c r="I69" s="22">
        <v>202</v>
      </c>
      <c r="J69" s="7">
        <v>0</v>
      </c>
      <c r="K69" s="7">
        <v>0</v>
      </c>
      <c r="L69" s="7">
        <v>1</v>
      </c>
      <c r="M69" s="37">
        <f t="shared" si="1"/>
        <v>0.53703703703703709</v>
      </c>
    </row>
    <row r="70" spans="1:13" s="34" customFormat="1" x14ac:dyDescent="0.25">
      <c r="A70" s="21" t="s">
        <v>1534</v>
      </c>
      <c r="B70" s="7">
        <v>341</v>
      </c>
      <c r="C70" s="7">
        <v>0</v>
      </c>
      <c r="D70" s="7">
        <v>0</v>
      </c>
      <c r="E70" s="7">
        <v>84</v>
      </c>
      <c r="F70" s="7">
        <v>8</v>
      </c>
      <c r="G70" s="7">
        <v>16</v>
      </c>
      <c r="H70" s="7">
        <v>78</v>
      </c>
      <c r="I70" s="22">
        <v>186</v>
      </c>
      <c r="J70" s="7">
        <v>0</v>
      </c>
      <c r="K70" s="7">
        <v>0</v>
      </c>
      <c r="L70" s="7">
        <v>0</v>
      </c>
      <c r="M70" s="37">
        <f t="shared" si="1"/>
        <v>0.54545454545454541</v>
      </c>
    </row>
    <row r="71" spans="1:13" s="34" customFormat="1" x14ac:dyDescent="0.25">
      <c r="A71" s="21" t="s">
        <v>1535</v>
      </c>
      <c r="B71" s="7">
        <v>404</v>
      </c>
      <c r="C71" s="7">
        <v>5</v>
      </c>
      <c r="D71" s="7">
        <v>0</v>
      </c>
      <c r="E71" s="7">
        <v>74</v>
      </c>
      <c r="F71" s="7">
        <v>16</v>
      </c>
      <c r="G71" s="7">
        <v>16</v>
      </c>
      <c r="H71" s="7">
        <v>112</v>
      </c>
      <c r="I71" s="22">
        <v>223</v>
      </c>
      <c r="J71" s="7">
        <v>1</v>
      </c>
      <c r="K71" s="7">
        <v>0</v>
      </c>
      <c r="L71" s="7">
        <v>1</v>
      </c>
      <c r="M71" s="37">
        <f t="shared" si="1"/>
        <v>0.5544554455445545</v>
      </c>
    </row>
    <row r="72" spans="1:13" s="34" customFormat="1" x14ac:dyDescent="0.25">
      <c r="A72" s="21" t="s">
        <v>1536</v>
      </c>
      <c r="B72" s="7">
        <v>368</v>
      </c>
      <c r="C72" s="7">
        <v>0</v>
      </c>
      <c r="D72" s="7">
        <v>3</v>
      </c>
      <c r="E72" s="7">
        <v>73</v>
      </c>
      <c r="F72" s="7">
        <v>7</v>
      </c>
      <c r="G72" s="7">
        <v>22</v>
      </c>
      <c r="H72" s="7">
        <v>81</v>
      </c>
      <c r="I72" s="22">
        <v>186</v>
      </c>
      <c r="J72" s="7">
        <v>0</v>
      </c>
      <c r="K72" s="7">
        <v>0</v>
      </c>
      <c r="L72" s="7">
        <v>1</v>
      </c>
      <c r="M72" s="37">
        <f t="shared" si="1"/>
        <v>0.50815217391304346</v>
      </c>
    </row>
    <row r="73" spans="1:13" s="34" customFormat="1" x14ac:dyDescent="0.25">
      <c r="A73" s="21" t="s">
        <v>1537</v>
      </c>
      <c r="B73" s="7">
        <v>415</v>
      </c>
      <c r="C73" s="7">
        <v>7</v>
      </c>
      <c r="D73" s="7">
        <v>1</v>
      </c>
      <c r="E73" s="7">
        <v>96</v>
      </c>
      <c r="F73" s="7">
        <v>6</v>
      </c>
      <c r="G73" s="7">
        <v>16</v>
      </c>
      <c r="H73" s="7">
        <v>60</v>
      </c>
      <c r="I73" s="22">
        <v>186</v>
      </c>
      <c r="J73" s="7">
        <v>0</v>
      </c>
      <c r="K73" s="7">
        <v>0</v>
      </c>
      <c r="L73" s="7">
        <v>0</v>
      </c>
      <c r="M73" s="37">
        <f t="shared" si="1"/>
        <v>0.44819277108433736</v>
      </c>
    </row>
    <row r="74" spans="1:13" s="34" customFormat="1" x14ac:dyDescent="0.25">
      <c r="A74" s="21" t="s">
        <v>1538</v>
      </c>
      <c r="B74" s="7">
        <v>280</v>
      </c>
      <c r="C74" s="7">
        <v>1</v>
      </c>
      <c r="D74" s="7">
        <v>0</v>
      </c>
      <c r="E74" s="7">
        <v>60</v>
      </c>
      <c r="F74" s="7">
        <v>2</v>
      </c>
      <c r="G74" s="7">
        <v>9</v>
      </c>
      <c r="H74" s="7">
        <v>46</v>
      </c>
      <c r="I74" s="22">
        <v>118</v>
      </c>
      <c r="J74" s="7">
        <v>1</v>
      </c>
      <c r="K74" s="7">
        <v>0</v>
      </c>
      <c r="L74" s="7">
        <v>0</v>
      </c>
      <c r="M74" s="37">
        <f t="shared" si="1"/>
        <v>0.42142857142857143</v>
      </c>
    </row>
    <row r="75" spans="1:13" s="34" customFormat="1" x14ac:dyDescent="0.25">
      <c r="A75" s="21" t="s">
        <v>1539</v>
      </c>
      <c r="B75" s="7">
        <v>371</v>
      </c>
      <c r="C75" s="7">
        <v>6</v>
      </c>
      <c r="D75" s="7">
        <v>1</v>
      </c>
      <c r="E75" s="7">
        <v>76</v>
      </c>
      <c r="F75" s="7">
        <v>5</v>
      </c>
      <c r="G75" s="7">
        <v>7</v>
      </c>
      <c r="H75" s="7">
        <v>48</v>
      </c>
      <c r="I75" s="22">
        <v>143</v>
      </c>
      <c r="J75" s="7">
        <v>0</v>
      </c>
      <c r="K75" s="7">
        <v>0</v>
      </c>
      <c r="L75" s="7">
        <v>0</v>
      </c>
      <c r="M75" s="37">
        <f t="shared" si="1"/>
        <v>0.38544474393530997</v>
      </c>
    </row>
    <row r="76" spans="1:13" s="34" customFormat="1" x14ac:dyDescent="0.25">
      <c r="A76" s="21" t="s">
        <v>1540</v>
      </c>
      <c r="B76" s="7">
        <v>395</v>
      </c>
      <c r="C76" s="7">
        <v>2</v>
      </c>
      <c r="D76" s="7">
        <v>2</v>
      </c>
      <c r="E76" s="7">
        <v>63</v>
      </c>
      <c r="F76" s="7">
        <v>5</v>
      </c>
      <c r="G76" s="7">
        <v>11</v>
      </c>
      <c r="H76" s="7">
        <v>78</v>
      </c>
      <c r="I76" s="22">
        <v>161</v>
      </c>
      <c r="J76" s="7">
        <v>0</v>
      </c>
      <c r="K76" s="7">
        <v>0</v>
      </c>
      <c r="L76" s="7">
        <v>0</v>
      </c>
      <c r="M76" s="37">
        <f t="shared" si="1"/>
        <v>0.40759493670886077</v>
      </c>
    </row>
    <row r="77" spans="1:13" s="34" customFormat="1" x14ac:dyDescent="0.25">
      <c r="A77" s="21" t="s">
        <v>1541</v>
      </c>
      <c r="B77" s="7">
        <v>417</v>
      </c>
      <c r="C77" s="7">
        <v>4</v>
      </c>
      <c r="D77" s="7">
        <v>0</v>
      </c>
      <c r="E77" s="7">
        <v>77</v>
      </c>
      <c r="F77" s="7">
        <v>10</v>
      </c>
      <c r="G77" s="7">
        <v>13</v>
      </c>
      <c r="H77" s="7">
        <v>66</v>
      </c>
      <c r="I77" s="22">
        <v>170</v>
      </c>
      <c r="J77" s="7">
        <v>0</v>
      </c>
      <c r="K77" s="7">
        <v>0</v>
      </c>
      <c r="L77" s="7">
        <v>0</v>
      </c>
      <c r="M77" s="37">
        <f t="shared" si="1"/>
        <v>0.407673860911271</v>
      </c>
    </row>
    <row r="78" spans="1:13" s="34" customFormat="1" x14ac:dyDescent="0.25">
      <c r="A78" s="21" t="s">
        <v>1542</v>
      </c>
      <c r="B78" s="7">
        <v>431</v>
      </c>
      <c r="C78" s="7">
        <v>0</v>
      </c>
      <c r="D78" s="7">
        <v>0</v>
      </c>
      <c r="E78" s="7">
        <v>114</v>
      </c>
      <c r="F78" s="7">
        <v>11</v>
      </c>
      <c r="G78" s="7">
        <v>13</v>
      </c>
      <c r="H78" s="7">
        <v>46</v>
      </c>
      <c r="I78" s="22">
        <v>184</v>
      </c>
      <c r="J78" s="7">
        <v>0</v>
      </c>
      <c r="K78" s="7">
        <v>0</v>
      </c>
      <c r="L78" s="7">
        <v>0</v>
      </c>
      <c r="M78" s="37">
        <f t="shared" si="1"/>
        <v>0.42691415313225056</v>
      </c>
    </row>
    <row r="79" spans="1:13" s="34" customFormat="1" x14ac:dyDescent="0.25">
      <c r="A79" s="21" t="s">
        <v>1543</v>
      </c>
      <c r="B79" s="7">
        <v>524</v>
      </c>
      <c r="C79" s="7">
        <v>1</v>
      </c>
      <c r="D79" s="7">
        <v>2</v>
      </c>
      <c r="E79" s="7">
        <v>121</v>
      </c>
      <c r="F79" s="7">
        <v>11</v>
      </c>
      <c r="G79" s="7">
        <v>21</v>
      </c>
      <c r="H79" s="7">
        <v>84</v>
      </c>
      <c r="I79" s="22">
        <v>240</v>
      </c>
      <c r="J79" s="7">
        <v>1</v>
      </c>
      <c r="K79" s="7">
        <v>0</v>
      </c>
      <c r="L79" s="7">
        <v>0</v>
      </c>
      <c r="M79" s="37">
        <f t="shared" si="1"/>
        <v>0.4580152671755725</v>
      </c>
    </row>
    <row r="80" spans="1:13" s="34" customFormat="1" x14ac:dyDescent="0.25">
      <c r="A80" s="21" t="s">
        <v>1544</v>
      </c>
      <c r="B80" s="7">
        <v>459</v>
      </c>
      <c r="C80" s="7">
        <v>2</v>
      </c>
      <c r="D80" s="7">
        <v>0</v>
      </c>
      <c r="E80" s="7">
        <v>115</v>
      </c>
      <c r="F80" s="7">
        <v>5</v>
      </c>
      <c r="G80" s="7">
        <v>17</v>
      </c>
      <c r="H80" s="7">
        <v>126</v>
      </c>
      <c r="I80" s="22">
        <v>265</v>
      </c>
      <c r="J80" s="7">
        <v>1</v>
      </c>
      <c r="K80" s="7">
        <v>0</v>
      </c>
      <c r="L80" s="7">
        <v>0</v>
      </c>
      <c r="M80" s="37">
        <f t="shared" si="1"/>
        <v>0.57734204793028321</v>
      </c>
    </row>
    <row r="81" spans="1:13" s="34" customFormat="1" x14ac:dyDescent="0.25">
      <c r="A81" s="21" t="s">
        <v>1545</v>
      </c>
      <c r="B81" s="7">
        <v>433</v>
      </c>
      <c r="C81" s="7">
        <v>3</v>
      </c>
      <c r="D81" s="7">
        <v>2</v>
      </c>
      <c r="E81" s="7">
        <v>73</v>
      </c>
      <c r="F81" s="7">
        <v>12</v>
      </c>
      <c r="G81" s="7">
        <v>27</v>
      </c>
      <c r="H81" s="7">
        <v>91</v>
      </c>
      <c r="I81" s="22">
        <v>208</v>
      </c>
      <c r="J81" s="7">
        <v>0</v>
      </c>
      <c r="K81" s="7">
        <v>0</v>
      </c>
      <c r="L81" s="7">
        <v>0</v>
      </c>
      <c r="M81" s="37">
        <f t="shared" si="1"/>
        <v>0.48036951501154734</v>
      </c>
    </row>
    <row r="82" spans="1:13" s="34" customFormat="1" x14ac:dyDescent="0.25">
      <c r="A82" s="21" t="s">
        <v>1546</v>
      </c>
      <c r="B82" s="7">
        <v>385</v>
      </c>
      <c r="C82" s="7">
        <v>2</v>
      </c>
      <c r="D82" s="7">
        <v>1</v>
      </c>
      <c r="E82" s="7">
        <v>54</v>
      </c>
      <c r="F82" s="7">
        <v>6</v>
      </c>
      <c r="G82" s="7">
        <v>16</v>
      </c>
      <c r="H82" s="7">
        <v>105</v>
      </c>
      <c r="I82" s="22">
        <v>184</v>
      </c>
      <c r="J82" s="7">
        <v>0</v>
      </c>
      <c r="K82" s="7">
        <v>0</v>
      </c>
      <c r="L82" s="7">
        <v>0</v>
      </c>
      <c r="M82" s="37">
        <f t="shared" si="1"/>
        <v>0.47792207792207791</v>
      </c>
    </row>
    <row r="83" spans="1:13" s="34" customFormat="1" x14ac:dyDescent="0.25">
      <c r="A83" s="21" t="s">
        <v>1547</v>
      </c>
      <c r="B83" s="7">
        <v>381</v>
      </c>
      <c r="C83" s="7">
        <v>1</v>
      </c>
      <c r="D83" s="7">
        <v>1</v>
      </c>
      <c r="E83" s="7">
        <v>68</v>
      </c>
      <c r="F83" s="7">
        <v>3</v>
      </c>
      <c r="G83" s="7">
        <v>22</v>
      </c>
      <c r="H83" s="7">
        <v>62</v>
      </c>
      <c r="I83" s="22">
        <v>157</v>
      </c>
      <c r="J83" s="7">
        <v>0</v>
      </c>
      <c r="K83" s="7">
        <v>0</v>
      </c>
      <c r="L83" s="7">
        <v>0</v>
      </c>
      <c r="M83" s="37">
        <f t="shared" si="1"/>
        <v>0.4120734908136483</v>
      </c>
    </row>
    <row r="84" spans="1:13" s="34" customFormat="1" x14ac:dyDescent="0.25">
      <c r="A84" s="21" t="s">
        <v>1548</v>
      </c>
      <c r="B84" s="7">
        <v>442</v>
      </c>
      <c r="C84" s="7">
        <v>4</v>
      </c>
      <c r="D84" s="7">
        <v>0</v>
      </c>
      <c r="E84" s="7">
        <v>86</v>
      </c>
      <c r="F84" s="7">
        <v>11</v>
      </c>
      <c r="G84" s="7">
        <v>20</v>
      </c>
      <c r="H84" s="7">
        <v>105</v>
      </c>
      <c r="I84" s="22">
        <v>226</v>
      </c>
      <c r="J84" s="7">
        <v>0</v>
      </c>
      <c r="K84" s="7">
        <v>1</v>
      </c>
      <c r="L84" s="7">
        <v>0</v>
      </c>
      <c r="M84" s="37">
        <f t="shared" si="1"/>
        <v>0.51357466063348411</v>
      </c>
    </row>
    <row r="85" spans="1:13" s="34" customFormat="1" x14ac:dyDescent="0.25">
      <c r="A85" s="21" t="s">
        <v>1549</v>
      </c>
      <c r="B85" s="7">
        <v>461</v>
      </c>
      <c r="C85" s="7">
        <v>2</v>
      </c>
      <c r="D85" s="7">
        <v>0</v>
      </c>
      <c r="E85" s="7">
        <v>82</v>
      </c>
      <c r="F85" s="7">
        <v>5</v>
      </c>
      <c r="G85" s="7">
        <v>20</v>
      </c>
      <c r="H85" s="7">
        <v>125</v>
      </c>
      <c r="I85" s="22">
        <v>234</v>
      </c>
      <c r="J85" s="7">
        <v>0</v>
      </c>
      <c r="K85" s="7">
        <v>0</v>
      </c>
      <c r="L85" s="7">
        <v>0</v>
      </c>
      <c r="M85" s="37">
        <f t="shared" si="1"/>
        <v>0.50759219088937091</v>
      </c>
    </row>
    <row r="86" spans="1:13" s="34" customFormat="1" x14ac:dyDescent="0.25">
      <c r="A86" s="21" t="s">
        <v>1550</v>
      </c>
      <c r="B86" s="7">
        <v>411</v>
      </c>
      <c r="C86" s="7">
        <v>2</v>
      </c>
      <c r="D86" s="7">
        <v>1</v>
      </c>
      <c r="E86" s="7">
        <v>103</v>
      </c>
      <c r="F86" s="7">
        <v>8</v>
      </c>
      <c r="G86" s="7">
        <v>22</v>
      </c>
      <c r="H86" s="7">
        <v>72</v>
      </c>
      <c r="I86" s="22">
        <v>208</v>
      </c>
      <c r="J86" s="7">
        <v>0</v>
      </c>
      <c r="K86" s="7">
        <v>0</v>
      </c>
      <c r="L86" s="7">
        <v>0</v>
      </c>
      <c r="M86" s="37">
        <f t="shared" si="1"/>
        <v>0.5060827250608273</v>
      </c>
    </row>
    <row r="87" spans="1:13" s="34" customFormat="1" x14ac:dyDescent="0.25">
      <c r="A87" s="21" t="s">
        <v>1551</v>
      </c>
      <c r="B87" s="7">
        <v>435</v>
      </c>
      <c r="C87" s="7">
        <v>3</v>
      </c>
      <c r="D87" s="7">
        <v>3</v>
      </c>
      <c r="E87" s="7">
        <v>76</v>
      </c>
      <c r="F87" s="7">
        <v>6</v>
      </c>
      <c r="G87" s="7">
        <v>8</v>
      </c>
      <c r="H87" s="7">
        <v>62</v>
      </c>
      <c r="I87" s="22">
        <v>158</v>
      </c>
      <c r="J87" s="7">
        <v>1</v>
      </c>
      <c r="K87" s="7">
        <v>0</v>
      </c>
      <c r="L87" s="7">
        <v>0</v>
      </c>
      <c r="M87" s="37">
        <f t="shared" si="1"/>
        <v>0.36321839080459772</v>
      </c>
    </row>
    <row r="88" spans="1:13" s="34" customFormat="1" x14ac:dyDescent="0.25">
      <c r="A88" s="21" t="s">
        <v>1552</v>
      </c>
      <c r="B88" s="7">
        <v>330</v>
      </c>
      <c r="C88" s="7">
        <v>1</v>
      </c>
      <c r="D88" s="7">
        <v>0</v>
      </c>
      <c r="E88" s="7">
        <v>84</v>
      </c>
      <c r="F88" s="7">
        <v>5</v>
      </c>
      <c r="G88" s="7">
        <v>13</v>
      </c>
      <c r="H88" s="7">
        <v>32</v>
      </c>
      <c r="I88" s="22">
        <v>135</v>
      </c>
      <c r="J88" s="7">
        <v>0</v>
      </c>
      <c r="K88" s="7">
        <v>0</v>
      </c>
      <c r="L88" s="7">
        <v>0</v>
      </c>
      <c r="M88" s="37">
        <f t="shared" si="1"/>
        <v>0.40909090909090912</v>
      </c>
    </row>
    <row r="89" spans="1:13" s="34" customFormat="1" x14ac:dyDescent="0.25">
      <c r="A89" s="21" t="s">
        <v>1553</v>
      </c>
      <c r="B89" s="7">
        <v>400</v>
      </c>
      <c r="C89" s="7">
        <v>6</v>
      </c>
      <c r="D89" s="7">
        <v>1</v>
      </c>
      <c r="E89" s="7">
        <v>95</v>
      </c>
      <c r="F89" s="7">
        <v>5</v>
      </c>
      <c r="G89" s="7">
        <v>31</v>
      </c>
      <c r="H89" s="7">
        <v>88</v>
      </c>
      <c r="I89" s="22">
        <v>226</v>
      </c>
      <c r="J89" s="7">
        <v>3</v>
      </c>
      <c r="K89" s="7">
        <v>0</v>
      </c>
      <c r="L89" s="7">
        <v>0</v>
      </c>
      <c r="M89" s="37">
        <f t="shared" si="1"/>
        <v>0.56499999999999995</v>
      </c>
    </row>
    <row r="90" spans="1:13" s="34" customFormat="1" x14ac:dyDescent="0.25">
      <c r="A90" s="21" t="s">
        <v>1554</v>
      </c>
      <c r="B90" s="7">
        <v>420</v>
      </c>
      <c r="C90" s="7">
        <v>9</v>
      </c>
      <c r="D90" s="7">
        <v>0</v>
      </c>
      <c r="E90" s="7">
        <v>105</v>
      </c>
      <c r="F90" s="7">
        <v>3</v>
      </c>
      <c r="G90" s="7">
        <v>19</v>
      </c>
      <c r="H90" s="7">
        <v>92</v>
      </c>
      <c r="I90" s="22">
        <v>228</v>
      </c>
      <c r="J90" s="7">
        <v>1</v>
      </c>
      <c r="K90" s="7">
        <v>0</v>
      </c>
      <c r="L90" s="7">
        <v>0</v>
      </c>
      <c r="M90" s="37">
        <f t="shared" si="1"/>
        <v>0.54285714285714282</v>
      </c>
    </row>
    <row r="91" spans="1:13" s="34" customFormat="1" x14ac:dyDescent="0.25">
      <c r="A91" s="21" t="s">
        <v>1555</v>
      </c>
      <c r="B91" s="7">
        <v>0</v>
      </c>
      <c r="C91" s="7">
        <v>4</v>
      </c>
      <c r="D91" s="7">
        <v>3</v>
      </c>
      <c r="E91" s="7">
        <v>188</v>
      </c>
      <c r="F91" s="7">
        <v>20</v>
      </c>
      <c r="G91" s="7">
        <v>18</v>
      </c>
      <c r="H91" s="7">
        <v>133</v>
      </c>
      <c r="I91" s="22">
        <v>366</v>
      </c>
      <c r="J91" s="7">
        <v>11</v>
      </c>
      <c r="K91" s="7">
        <v>0</v>
      </c>
      <c r="L91" s="7">
        <v>170</v>
      </c>
      <c r="M91" s="37"/>
    </row>
    <row r="92" spans="1:13" s="34" customFormat="1" x14ac:dyDescent="0.25">
      <c r="A92" s="21" t="s">
        <v>1556</v>
      </c>
      <c r="B92" s="7">
        <v>0</v>
      </c>
      <c r="C92" s="7">
        <v>1</v>
      </c>
      <c r="D92" s="7">
        <v>5</v>
      </c>
      <c r="E92" s="7">
        <v>37</v>
      </c>
      <c r="F92" s="7">
        <v>16</v>
      </c>
      <c r="G92" s="7">
        <v>13</v>
      </c>
      <c r="H92" s="7">
        <v>88</v>
      </c>
      <c r="I92" s="22">
        <v>160</v>
      </c>
      <c r="J92" s="7">
        <v>0</v>
      </c>
      <c r="K92" s="7">
        <v>1</v>
      </c>
      <c r="L92" s="7">
        <v>4</v>
      </c>
      <c r="M92" s="37"/>
    </row>
    <row r="93" spans="1:13" s="34" customFormat="1" x14ac:dyDescent="0.25">
      <c r="A93" s="21" t="s">
        <v>1557</v>
      </c>
      <c r="B93" s="7">
        <v>0</v>
      </c>
      <c r="C93" s="7">
        <v>3</v>
      </c>
      <c r="D93" s="7">
        <v>2</v>
      </c>
      <c r="E93" s="7">
        <v>30</v>
      </c>
      <c r="F93" s="7">
        <v>9</v>
      </c>
      <c r="G93" s="7">
        <v>9</v>
      </c>
      <c r="H93" s="7">
        <v>42</v>
      </c>
      <c r="I93" s="22">
        <v>95</v>
      </c>
      <c r="J93" s="7">
        <v>1</v>
      </c>
      <c r="K93" s="7">
        <v>0</v>
      </c>
      <c r="L93" s="7">
        <v>0</v>
      </c>
      <c r="M93" s="37"/>
    </row>
    <row r="94" spans="1:13" s="34" customFormat="1" x14ac:dyDescent="0.25">
      <c r="A94" s="21" t="s">
        <v>1558</v>
      </c>
      <c r="B94" s="7">
        <v>0</v>
      </c>
      <c r="C94" s="7">
        <v>3</v>
      </c>
      <c r="D94" s="7">
        <v>4</v>
      </c>
      <c r="E94" s="7">
        <v>36</v>
      </c>
      <c r="F94" s="7">
        <v>17</v>
      </c>
      <c r="G94" s="7">
        <v>8</v>
      </c>
      <c r="H94" s="7">
        <v>44</v>
      </c>
      <c r="I94" s="22">
        <v>112</v>
      </c>
      <c r="J94" s="7">
        <v>1</v>
      </c>
      <c r="K94" s="7">
        <v>0</v>
      </c>
      <c r="L94" s="7">
        <v>0</v>
      </c>
      <c r="M94" s="37"/>
    </row>
    <row r="95" spans="1:13" s="34" customFormat="1" x14ac:dyDescent="0.25">
      <c r="A95" s="21" t="s">
        <v>1559</v>
      </c>
      <c r="B95" s="7">
        <v>0</v>
      </c>
      <c r="C95" s="7">
        <v>2</v>
      </c>
      <c r="D95" s="7">
        <v>2</v>
      </c>
      <c r="E95" s="7">
        <v>22</v>
      </c>
      <c r="F95" s="7">
        <v>19</v>
      </c>
      <c r="G95" s="7">
        <v>9</v>
      </c>
      <c r="H95" s="7">
        <v>63</v>
      </c>
      <c r="I95" s="22">
        <v>117</v>
      </c>
      <c r="J95" s="7">
        <v>0</v>
      </c>
      <c r="K95" s="7">
        <v>0</v>
      </c>
      <c r="L95" s="7">
        <v>1</v>
      </c>
      <c r="M95" s="37"/>
    </row>
    <row r="96" spans="1:13" s="34" customFormat="1" x14ac:dyDescent="0.25">
      <c r="A96" s="21" t="s">
        <v>1560</v>
      </c>
      <c r="B96" s="7">
        <v>0</v>
      </c>
      <c r="C96" s="7">
        <v>2</v>
      </c>
      <c r="D96" s="7">
        <v>0</v>
      </c>
      <c r="E96" s="7">
        <v>30</v>
      </c>
      <c r="F96" s="7">
        <v>7</v>
      </c>
      <c r="G96" s="7">
        <v>6</v>
      </c>
      <c r="H96" s="7">
        <v>41</v>
      </c>
      <c r="I96" s="22">
        <v>86</v>
      </c>
      <c r="J96" s="7">
        <v>1</v>
      </c>
      <c r="K96" s="7">
        <v>0</v>
      </c>
      <c r="L96" s="7">
        <v>2</v>
      </c>
      <c r="M96" s="37"/>
    </row>
    <row r="97" spans="1:13" s="34" customFormat="1" x14ac:dyDescent="0.25">
      <c r="A97" s="21" t="s">
        <v>1561</v>
      </c>
      <c r="B97" s="7">
        <v>0</v>
      </c>
      <c r="C97" s="7">
        <v>22</v>
      </c>
      <c r="D97" s="7">
        <v>4</v>
      </c>
      <c r="E97" s="7">
        <v>1779</v>
      </c>
      <c r="F97" s="7">
        <v>170</v>
      </c>
      <c r="G97" s="7">
        <v>260</v>
      </c>
      <c r="H97" s="7">
        <v>1235</v>
      </c>
      <c r="I97" s="22">
        <v>3470</v>
      </c>
      <c r="J97" s="7">
        <v>10</v>
      </c>
      <c r="K97" s="7">
        <v>0</v>
      </c>
      <c r="L97" s="7">
        <v>8</v>
      </c>
      <c r="M97" s="37"/>
    </row>
    <row r="98" spans="1:13" s="34" customFormat="1" x14ac:dyDescent="0.25">
      <c r="A98" s="21" t="s">
        <v>1562</v>
      </c>
      <c r="B98" s="7">
        <v>0</v>
      </c>
      <c r="C98" s="7">
        <v>8</v>
      </c>
      <c r="D98" s="7">
        <v>1</v>
      </c>
      <c r="E98" s="7">
        <v>312</v>
      </c>
      <c r="F98" s="7">
        <v>28</v>
      </c>
      <c r="G98" s="7">
        <v>65</v>
      </c>
      <c r="H98" s="7">
        <v>174</v>
      </c>
      <c r="I98" s="22">
        <v>588</v>
      </c>
      <c r="J98" s="7">
        <v>0</v>
      </c>
      <c r="K98" s="7">
        <v>0</v>
      </c>
      <c r="L98" s="7">
        <v>1</v>
      </c>
      <c r="M98" s="37"/>
    </row>
    <row r="99" spans="1:13" s="34" customFormat="1" x14ac:dyDescent="0.25">
      <c r="A99" s="21" t="s">
        <v>102</v>
      </c>
      <c r="B99" s="7">
        <v>0</v>
      </c>
      <c r="C99" s="7">
        <v>19</v>
      </c>
      <c r="D99" s="7">
        <v>9</v>
      </c>
      <c r="E99" s="7">
        <v>1391</v>
      </c>
      <c r="F99" s="7">
        <v>151</v>
      </c>
      <c r="G99" s="7">
        <v>262</v>
      </c>
      <c r="H99" s="7">
        <v>1370</v>
      </c>
      <c r="I99" s="22">
        <v>3202</v>
      </c>
      <c r="J99" s="7">
        <v>7</v>
      </c>
      <c r="K99" s="7">
        <v>1</v>
      </c>
      <c r="L99" s="7">
        <v>2</v>
      </c>
      <c r="M99" s="37"/>
    </row>
    <row r="100" spans="1:13" s="34" customFormat="1" x14ac:dyDescent="0.25">
      <c r="A100" s="21" t="s">
        <v>103</v>
      </c>
      <c r="B100" s="7">
        <v>0</v>
      </c>
      <c r="C100" s="7">
        <v>25</v>
      </c>
      <c r="D100" s="7">
        <v>7</v>
      </c>
      <c r="E100" s="7">
        <v>1320</v>
      </c>
      <c r="F100" s="7">
        <v>147</v>
      </c>
      <c r="G100" s="7">
        <v>148</v>
      </c>
      <c r="H100" s="7">
        <v>722</v>
      </c>
      <c r="I100" s="22">
        <v>2369</v>
      </c>
      <c r="J100" s="7">
        <v>8</v>
      </c>
      <c r="K100" s="7">
        <v>0</v>
      </c>
      <c r="L100" s="7">
        <v>2</v>
      </c>
      <c r="M100" s="37"/>
    </row>
    <row r="101" spans="1:13" s="34" customFormat="1" x14ac:dyDescent="0.25">
      <c r="A101" s="21" t="s">
        <v>104</v>
      </c>
      <c r="B101" s="7"/>
      <c r="C101" s="7">
        <f t="shared" ref="C101:L101" si="2">SUM(C2:C96)</f>
        <v>241</v>
      </c>
      <c r="D101" s="7">
        <f t="shared" si="2"/>
        <v>81</v>
      </c>
      <c r="E101" s="7">
        <f t="shared" si="2"/>
        <v>7724</v>
      </c>
      <c r="F101" s="7">
        <f t="shared" si="2"/>
        <v>978</v>
      </c>
      <c r="G101" s="7">
        <f t="shared" si="2"/>
        <v>1610</v>
      </c>
      <c r="H101" s="7">
        <f t="shared" si="2"/>
        <v>6207</v>
      </c>
      <c r="I101" s="7">
        <f t="shared" si="2"/>
        <v>16841</v>
      </c>
      <c r="J101" s="7">
        <f t="shared" si="2"/>
        <v>61</v>
      </c>
      <c r="K101" s="7">
        <f t="shared" si="2"/>
        <v>6</v>
      </c>
      <c r="L101" s="7">
        <f t="shared" si="2"/>
        <v>190</v>
      </c>
      <c r="M101" s="37"/>
    </row>
    <row r="102" spans="1:13" s="34" customFormat="1" x14ac:dyDescent="0.25">
      <c r="A102" s="21" t="s">
        <v>105</v>
      </c>
      <c r="B102" s="7"/>
      <c r="C102" s="7">
        <f t="shared" ref="C102:L102" si="3">SUM(C97:C100)</f>
        <v>74</v>
      </c>
      <c r="D102" s="7">
        <f t="shared" si="3"/>
        <v>21</v>
      </c>
      <c r="E102" s="7">
        <f t="shared" si="3"/>
        <v>4802</v>
      </c>
      <c r="F102" s="7">
        <f t="shared" si="3"/>
        <v>496</v>
      </c>
      <c r="G102" s="7">
        <f t="shared" si="3"/>
        <v>735</v>
      </c>
      <c r="H102" s="7">
        <f t="shared" si="3"/>
        <v>3501</v>
      </c>
      <c r="I102" s="7">
        <f t="shared" si="3"/>
        <v>9629</v>
      </c>
      <c r="J102" s="7">
        <f t="shared" si="3"/>
        <v>25</v>
      </c>
      <c r="K102" s="7">
        <f t="shared" si="3"/>
        <v>1</v>
      </c>
      <c r="L102" s="7">
        <f t="shared" si="3"/>
        <v>13</v>
      </c>
      <c r="M102" s="37"/>
    </row>
    <row r="103" spans="1:13" s="34" customFormat="1" x14ac:dyDescent="0.25">
      <c r="A103" s="21" t="s">
        <v>106</v>
      </c>
      <c r="B103" s="7">
        <f>SUM(Table119[NAMES
ON LIST])</f>
        <v>38316</v>
      </c>
      <c r="C103" s="7">
        <f t="shared" ref="C103:L103" si="4">SUM(C101:C102)</f>
        <v>315</v>
      </c>
      <c r="D103" s="7">
        <f t="shared" si="4"/>
        <v>102</v>
      </c>
      <c r="E103" s="7">
        <f t="shared" si="4"/>
        <v>12526</v>
      </c>
      <c r="F103" s="7">
        <f t="shared" si="4"/>
        <v>1474</v>
      </c>
      <c r="G103" s="7">
        <f t="shared" si="4"/>
        <v>2345</v>
      </c>
      <c r="H103" s="7">
        <f t="shared" si="4"/>
        <v>9708</v>
      </c>
      <c r="I103" s="7">
        <f t="shared" si="4"/>
        <v>26470</v>
      </c>
      <c r="J103" s="7">
        <f t="shared" si="4"/>
        <v>86</v>
      </c>
      <c r="K103" s="7">
        <f t="shared" si="4"/>
        <v>7</v>
      </c>
      <c r="L103" s="7">
        <f t="shared" si="4"/>
        <v>203</v>
      </c>
      <c r="M103" s="37">
        <f>(L103+K103+I103)/B103</f>
        <v>0.69631485541288229</v>
      </c>
    </row>
    <row r="104" spans="1:13" s="34" customFormat="1" x14ac:dyDescent="0.25">
      <c r="A104" s="36" t="s">
        <v>107</v>
      </c>
      <c r="B104" s="7"/>
      <c r="C104" s="37">
        <f t="shared" ref="C104:H104" si="5">C103/$I$103</f>
        <v>1.1900264450321118E-2</v>
      </c>
      <c r="D104" s="37">
        <f t="shared" si="5"/>
        <v>3.8534189648658859E-3</v>
      </c>
      <c r="E104" s="37">
        <f t="shared" si="5"/>
        <v>0.47321496033245181</v>
      </c>
      <c r="F104" s="37">
        <f t="shared" si="5"/>
        <v>5.5685681904042314E-2</v>
      </c>
      <c r="G104" s="37">
        <f t="shared" si="5"/>
        <v>8.8590857574612769E-2</v>
      </c>
      <c r="H104" s="37">
        <f t="shared" si="5"/>
        <v>0.36675481677370608</v>
      </c>
      <c r="I104" s="7"/>
      <c r="J104" s="7"/>
      <c r="K104" s="7"/>
      <c r="L104" s="7"/>
      <c r="M104" s="37"/>
    </row>
    <row r="105" spans="1:13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90" fitToHeight="0" orientation="landscape"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373DA-014F-4051-9016-F19E3EC19914}">
  <sheetPr codeName="Sheet20">
    <pageSetUpPr fitToPage="1"/>
  </sheetPr>
  <dimension ref="A1:O65"/>
  <sheetViews>
    <sheetView workbookViewId="0">
      <pane xSplit="1" ySplit="1" topLeftCell="B38" activePane="bottomRight" state="frozen"/>
      <selection pane="topRight" activeCell="B1" sqref="B1"/>
      <selection pane="bottomLeft" activeCell="A2" sqref="A2"/>
      <selection pane="bottomRight" activeCell="G65" sqref="G65"/>
    </sheetView>
  </sheetViews>
  <sheetFormatPr defaultColWidth="0" defaultRowHeight="15" x14ac:dyDescent="0.25"/>
  <cols>
    <col min="1" max="1" width="40.7109375" style="30" customWidth="1"/>
    <col min="2" max="2" width="8.7109375" style="59" customWidth="1"/>
    <col min="3" max="7" width="11.7109375" style="64" customWidth="1"/>
    <col min="8" max="8" width="8.7109375" style="64" customWidth="1"/>
    <col min="9" max="11" width="3.7109375" style="64" customWidth="1"/>
    <col min="12" max="12" width="8.7109375" style="38" customWidth="1"/>
    <col min="13" max="13" width="1.7109375" style="33" customWidth="1"/>
    <col min="14" max="14" width="9.140625" style="33" hidden="1" customWidth="1"/>
    <col min="15" max="15" width="0" style="33" hidden="1" customWidth="1"/>
    <col min="16" max="16384" width="9.140625" style="33" hidden="1"/>
  </cols>
  <sheetData>
    <row r="1" spans="1:12" ht="50.1" customHeight="1" thickBot="1" x14ac:dyDescent="0.3">
      <c r="A1" s="1" t="s">
        <v>0</v>
      </c>
      <c r="B1" s="61" t="s">
        <v>1</v>
      </c>
      <c r="C1" s="62" t="s">
        <v>1563</v>
      </c>
      <c r="D1" s="62" t="s">
        <v>1564</v>
      </c>
      <c r="E1" s="62" t="s">
        <v>1565</v>
      </c>
      <c r="F1" s="62" t="s">
        <v>1566</v>
      </c>
      <c r="G1" s="62" t="s">
        <v>1567</v>
      </c>
      <c r="H1" s="62" t="s">
        <v>8</v>
      </c>
      <c r="I1" s="62" t="s">
        <v>9</v>
      </c>
      <c r="J1" s="62" t="s">
        <v>10</v>
      </c>
      <c r="K1" s="62" t="s">
        <v>11</v>
      </c>
      <c r="L1" s="32" t="s">
        <v>12</v>
      </c>
    </row>
    <row r="2" spans="1:12" s="34" customFormat="1" ht="15.75" thickTop="1" x14ac:dyDescent="0.25">
      <c r="A2" s="21" t="s">
        <v>1568</v>
      </c>
      <c r="B2" s="22">
        <v>412</v>
      </c>
      <c r="C2" s="58">
        <v>11</v>
      </c>
      <c r="D2" s="58">
        <v>3</v>
      </c>
      <c r="E2" s="58">
        <v>1</v>
      </c>
      <c r="F2" s="58">
        <v>32</v>
      </c>
      <c r="G2" s="58">
        <v>52</v>
      </c>
      <c r="H2" s="58">
        <v>99</v>
      </c>
      <c r="I2" s="58">
        <v>0</v>
      </c>
      <c r="J2" s="58">
        <v>0</v>
      </c>
      <c r="K2" s="58">
        <v>1</v>
      </c>
      <c r="L2" s="28">
        <f t="shared" ref="L2:L54" si="0">(K2+J2+H2)/B2</f>
        <v>0.24271844660194175</v>
      </c>
    </row>
    <row r="3" spans="1:12" s="34" customFormat="1" x14ac:dyDescent="0.25">
      <c r="A3" s="21" t="s">
        <v>1569</v>
      </c>
      <c r="B3" s="22">
        <v>454</v>
      </c>
      <c r="C3" s="58">
        <v>16</v>
      </c>
      <c r="D3" s="58">
        <v>1</v>
      </c>
      <c r="E3" s="58">
        <v>1</v>
      </c>
      <c r="F3" s="58">
        <v>32</v>
      </c>
      <c r="G3" s="58">
        <v>100</v>
      </c>
      <c r="H3" s="58">
        <v>150</v>
      </c>
      <c r="I3" s="58">
        <v>0</v>
      </c>
      <c r="J3" s="58">
        <v>0</v>
      </c>
      <c r="K3" s="58">
        <v>0</v>
      </c>
      <c r="L3" s="28">
        <f t="shared" si="0"/>
        <v>0.33039647577092512</v>
      </c>
    </row>
    <row r="4" spans="1:12" s="34" customFormat="1" x14ac:dyDescent="0.25">
      <c r="A4" s="21" t="s">
        <v>1570</v>
      </c>
      <c r="B4" s="22">
        <v>669</v>
      </c>
      <c r="C4" s="58">
        <v>26</v>
      </c>
      <c r="D4" s="58">
        <v>3</v>
      </c>
      <c r="E4" s="58">
        <v>2</v>
      </c>
      <c r="F4" s="58">
        <v>77</v>
      </c>
      <c r="G4" s="58">
        <v>103</v>
      </c>
      <c r="H4" s="58">
        <v>211</v>
      </c>
      <c r="I4" s="58">
        <v>0</v>
      </c>
      <c r="J4" s="58">
        <v>0</v>
      </c>
      <c r="K4" s="58">
        <v>1</v>
      </c>
      <c r="L4" s="28">
        <f t="shared" si="0"/>
        <v>0.31689088191330345</v>
      </c>
    </row>
    <row r="5" spans="1:12" s="34" customFormat="1" x14ac:dyDescent="0.25">
      <c r="A5" s="21" t="s">
        <v>1571</v>
      </c>
      <c r="B5" s="22">
        <v>627</v>
      </c>
      <c r="C5" s="58">
        <v>31</v>
      </c>
      <c r="D5" s="58">
        <v>3</v>
      </c>
      <c r="E5" s="58">
        <v>4</v>
      </c>
      <c r="F5" s="58">
        <v>46</v>
      </c>
      <c r="G5" s="58">
        <v>86</v>
      </c>
      <c r="H5" s="58">
        <v>170</v>
      </c>
      <c r="I5" s="58">
        <v>0</v>
      </c>
      <c r="J5" s="58">
        <v>0</v>
      </c>
      <c r="K5" s="58">
        <v>0</v>
      </c>
      <c r="L5" s="28">
        <f t="shared" si="0"/>
        <v>0.27113237639553428</v>
      </c>
    </row>
    <row r="6" spans="1:12" s="34" customFormat="1" x14ac:dyDescent="0.25">
      <c r="A6" s="21" t="s">
        <v>1572</v>
      </c>
      <c r="B6" s="22">
        <v>580</v>
      </c>
      <c r="C6" s="58">
        <v>16</v>
      </c>
      <c r="D6" s="58">
        <v>6</v>
      </c>
      <c r="E6" s="58">
        <v>3</v>
      </c>
      <c r="F6" s="58">
        <v>44</v>
      </c>
      <c r="G6" s="58">
        <v>114</v>
      </c>
      <c r="H6" s="58">
        <v>183</v>
      </c>
      <c r="I6" s="58">
        <v>0</v>
      </c>
      <c r="J6" s="58">
        <v>0</v>
      </c>
      <c r="K6" s="58">
        <v>0</v>
      </c>
      <c r="L6" s="28">
        <f t="shared" si="0"/>
        <v>0.31551724137931036</v>
      </c>
    </row>
    <row r="7" spans="1:12" s="34" customFormat="1" x14ac:dyDescent="0.25">
      <c r="A7" s="21" t="s">
        <v>1573</v>
      </c>
      <c r="B7" s="22">
        <v>368</v>
      </c>
      <c r="C7" s="58">
        <v>6</v>
      </c>
      <c r="D7" s="58">
        <v>4</v>
      </c>
      <c r="E7" s="58">
        <v>1</v>
      </c>
      <c r="F7" s="58">
        <v>27</v>
      </c>
      <c r="G7" s="58">
        <v>73</v>
      </c>
      <c r="H7" s="58">
        <v>111</v>
      </c>
      <c r="I7" s="58">
        <v>0</v>
      </c>
      <c r="J7" s="58">
        <v>0</v>
      </c>
      <c r="K7" s="58">
        <v>3</v>
      </c>
      <c r="L7" s="28">
        <f t="shared" si="0"/>
        <v>0.30978260869565216</v>
      </c>
    </row>
    <row r="8" spans="1:12" s="34" customFormat="1" x14ac:dyDescent="0.25">
      <c r="A8" s="21" t="s">
        <v>1574</v>
      </c>
      <c r="B8" s="22">
        <v>565</v>
      </c>
      <c r="C8" s="58">
        <v>25</v>
      </c>
      <c r="D8" s="58">
        <v>7</v>
      </c>
      <c r="E8" s="58">
        <v>5</v>
      </c>
      <c r="F8" s="58">
        <v>60</v>
      </c>
      <c r="G8" s="58">
        <v>128</v>
      </c>
      <c r="H8" s="58">
        <v>225</v>
      </c>
      <c r="I8" s="58">
        <v>0</v>
      </c>
      <c r="J8" s="58">
        <v>0</v>
      </c>
      <c r="K8" s="58">
        <v>0</v>
      </c>
      <c r="L8" s="28">
        <f t="shared" si="0"/>
        <v>0.39823008849557523</v>
      </c>
    </row>
    <row r="9" spans="1:12" s="34" customFormat="1" x14ac:dyDescent="0.25">
      <c r="A9" s="21" t="s">
        <v>1575</v>
      </c>
      <c r="B9" s="22">
        <v>542</v>
      </c>
      <c r="C9" s="58">
        <v>30</v>
      </c>
      <c r="D9" s="58">
        <v>1</v>
      </c>
      <c r="E9" s="58">
        <v>2</v>
      </c>
      <c r="F9" s="58">
        <v>45</v>
      </c>
      <c r="G9" s="58">
        <v>97</v>
      </c>
      <c r="H9" s="58">
        <v>175</v>
      </c>
      <c r="I9" s="58">
        <v>0</v>
      </c>
      <c r="J9" s="58">
        <v>0</v>
      </c>
      <c r="K9" s="58">
        <v>0</v>
      </c>
      <c r="L9" s="28">
        <f t="shared" si="0"/>
        <v>0.32287822878228783</v>
      </c>
    </row>
    <row r="10" spans="1:12" s="34" customFormat="1" x14ac:dyDescent="0.25">
      <c r="A10" s="21" t="s">
        <v>1576</v>
      </c>
      <c r="B10" s="22">
        <v>456</v>
      </c>
      <c r="C10" s="58">
        <v>22</v>
      </c>
      <c r="D10" s="58">
        <v>4</v>
      </c>
      <c r="E10" s="58">
        <v>0</v>
      </c>
      <c r="F10" s="58">
        <v>78</v>
      </c>
      <c r="G10" s="58">
        <v>109</v>
      </c>
      <c r="H10" s="58">
        <v>213</v>
      </c>
      <c r="I10" s="58">
        <v>0</v>
      </c>
      <c r="J10" s="58">
        <v>0</v>
      </c>
      <c r="K10" s="58">
        <v>0</v>
      </c>
      <c r="L10" s="28">
        <f t="shared" si="0"/>
        <v>0.46710526315789475</v>
      </c>
    </row>
    <row r="11" spans="1:12" s="34" customFormat="1" x14ac:dyDescent="0.25">
      <c r="A11" s="21" t="s">
        <v>1577</v>
      </c>
      <c r="B11" s="22">
        <v>619</v>
      </c>
      <c r="C11" s="58">
        <v>37</v>
      </c>
      <c r="D11" s="58">
        <v>4</v>
      </c>
      <c r="E11" s="58">
        <v>5</v>
      </c>
      <c r="F11" s="58">
        <v>101</v>
      </c>
      <c r="G11" s="58">
        <v>123</v>
      </c>
      <c r="H11" s="58">
        <v>270</v>
      </c>
      <c r="I11" s="58">
        <v>1</v>
      </c>
      <c r="J11" s="58">
        <v>0</v>
      </c>
      <c r="K11" s="58">
        <v>0</v>
      </c>
      <c r="L11" s="28">
        <f t="shared" si="0"/>
        <v>0.43618739903069464</v>
      </c>
    </row>
    <row r="12" spans="1:12" s="34" customFormat="1" x14ac:dyDescent="0.25">
      <c r="A12" s="21" t="s">
        <v>1578</v>
      </c>
      <c r="B12" s="22">
        <v>345</v>
      </c>
      <c r="C12" s="58">
        <v>7</v>
      </c>
      <c r="D12" s="58">
        <v>4</v>
      </c>
      <c r="E12" s="58">
        <v>3</v>
      </c>
      <c r="F12" s="58">
        <v>49</v>
      </c>
      <c r="G12" s="58">
        <v>69</v>
      </c>
      <c r="H12" s="58">
        <v>132</v>
      </c>
      <c r="I12" s="58">
        <v>0</v>
      </c>
      <c r="J12" s="58">
        <v>0</v>
      </c>
      <c r="K12" s="58">
        <v>0</v>
      </c>
      <c r="L12" s="28">
        <f t="shared" si="0"/>
        <v>0.38260869565217392</v>
      </c>
    </row>
    <row r="13" spans="1:12" s="34" customFormat="1" x14ac:dyDescent="0.25">
      <c r="A13" s="21" t="s">
        <v>1579</v>
      </c>
      <c r="B13" s="22">
        <v>472</v>
      </c>
      <c r="C13" s="58">
        <v>22</v>
      </c>
      <c r="D13" s="58">
        <v>5</v>
      </c>
      <c r="E13" s="58">
        <v>2</v>
      </c>
      <c r="F13" s="58">
        <v>31</v>
      </c>
      <c r="G13" s="58">
        <v>90</v>
      </c>
      <c r="H13" s="58">
        <v>150</v>
      </c>
      <c r="I13" s="58">
        <v>0</v>
      </c>
      <c r="J13" s="58">
        <v>0</v>
      </c>
      <c r="K13" s="58">
        <v>0</v>
      </c>
      <c r="L13" s="28">
        <f t="shared" si="0"/>
        <v>0.31779661016949151</v>
      </c>
    </row>
    <row r="14" spans="1:12" s="34" customFormat="1" x14ac:dyDescent="0.25">
      <c r="A14" s="21" t="s">
        <v>1580</v>
      </c>
      <c r="B14" s="22">
        <v>411</v>
      </c>
      <c r="C14" s="58">
        <v>28</v>
      </c>
      <c r="D14" s="58">
        <v>1</v>
      </c>
      <c r="E14" s="58">
        <v>1</v>
      </c>
      <c r="F14" s="58">
        <v>43</v>
      </c>
      <c r="G14" s="58">
        <v>75</v>
      </c>
      <c r="H14" s="58">
        <v>148</v>
      </c>
      <c r="I14" s="58">
        <v>0</v>
      </c>
      <c r="J14" s="58">
        <v>0</v>
      </c>
      <c r="K14" s="58">
        <v>1</v>
      </c>
      <c r="L14" s="28">
        <f t="shared" si="0"/>
        <v>0.36253041362530414</v>
      </c>
    </row>
    <row r="15" spans="1:12" s="34" customFormat="1" x14ac:dyDescent="0.25">
      <c r="A15" s="21" t="s">
        <v>1581</v>
      </c>
      <c r="B15" s="22">
        <v>365</v>
      </c>
      <c r="C15" s="58">
        <v>16</v>
      </c>
      <c r="D15" s="58">
        <v>4</v>
      </c>
      <c r="E15" s="58">
        <v>0</v>
      </c>
      <c r="F15" s="58">
        <v>31</v>
      </c>
      <c r="G15" s="58">
        <v>71</v>
      </c>
      <c r="H15" s="58">
        <v>122</v>
      </c>
      <c r="I15" s="58">
        <v>0</v>
      </c>
      <c r="J15" s="58">
        <v>0</v>
      </c>
      <c r="K15" s="58">
        <v>0</v>
      </c>
      <c r="L15" s="28">
        <f t="shared" si="0"/>
        <v>0.33424657534246577</v>
      </c>
    </row>
    <row r="16" spans="1:12" s="34" customFormat="1" x14ac:dyDescent="0.25">
      <c r="A16" s="21" t="s">
        <v>1582</v>
      </c>
      <c r="B16" s="22">
        <v>483</v>
      </c>
      <c r="C16" s="58">
        <v>19</v>
      </c>
      <c r="D16" s="58">
        <v>9</v>
      </c>
      <c r="E16" s="58">
        <v>0</v>
      </c>
      <c r="F16" s="58">
        <v>68</v>
      </c>
      <c r="G16" s="58">
        <v>109</v>
      </c>
      <c r="H16" s="58">
        <v>205</v>
      </c>
      <c r="I16" s="58">
        <v>0</v>
      </c>
      <c r="J16" s="58">
        <v>0</v>
      </c>
      <c r="K16" s="58">
        <v>0</v>
      </c>
      <c r="L16" s="28">
        <f t="shared" si="0"/>
        <v>0.42443064182194618</v>
      </c>
    </row>
    <row r="17" spans="1:12" s="34" customFormat="1" x14ac:dyDescent="0.25">
      <c r="A17" s="21" t="s">
        <v>1583</v>
      </c>
      <c r="B17" s="22">
        <v>430</v>
      </c>
      <c r="C17" s="58">
        <v>14</v>
      </c>
      <c r="D17" s="58">
        <v>5</v>
      </c>
      <c r="E17" s="58">
        <v>3</v>
      </c>
      <c r="F17" s="58">
        <v>45</v>
      </c>
      <c r="G17" s="58">
        <v>75</v>
      </c>
      <c r="H17" s="58">
        <v>142</v>
      </c>
      <c r="I17" s="58">
        <v>0</v>
      </c>
      <c r="J17" s="58">
        <v>0</v>
      </c>
      <c r="K17" s="58">
        <v>0</v>
      </c>
      <c r="L17" s="28">
        <f t="shared" si="0"/>
        <v>0.33023255813953489</v>
      </c>
    </row>
    <row r="18" spans="1:12" s="34" customFormat="1" x14ac:dyDescent="0.25">
      <c r="A18" s="21" t="s">
        <v>1584</v>
      </c>
      <c r="B18" s="22">
        <v>633</v>
      </c>
      <c r="C18" s="58">
        <v>16</v>
      </c>
      <c r="D18" s="58">
        <v>2</v>
      </c>
      <c r="E18" s="58">
        <v>5</v>
      </c>
      <c r="F18" s="58">
        <v>63</v>
      </c>
      <c r="G18" s="58">
        <v>89</v>
      </c>
      <c r="H18" s="58">
        <v>175</v>
      </c>
      <c r="I18" s="58">
        <v>0</v>
      </c>
      <c r="J18" s="58">
        <v>0</v>
      </c>
      <c r="K18" s="58">
        <v>0</v>
      </c>
      <c r="L18" s="28">
        <f t="shared" si="0"/>
        <v>0.2764612954186414</v>
      </c>
    </row>
    <row r="19" spans="1:12" s="34" customFormat="1" x14ac:dyDescent="0.25">
      <c r="A19" s="21" t="s">
        <v>1585</v>
      </c>
      <c r="B19" s="22">
        <v>447</v>
      </c>
      <c r="C19" s="58">
        <v>17</v>
      </c>
      <c r="D19" s="58">
        <v>2</v>
      </c>
      <c r="E19" s="58">
        <v>0</v>
      </c>
      <c r="F19" s="58">
        <v>44</v>
      </c>
      <c r="G19" s="58">
        <v>75</v>
      </c>
      <c r="H19" s="58">
        <v>138</v>
      </c>
      <c r="I19" s="58">
        <v>0</v>
      </c>
      <c r="J19" s="58">
        <v>0</v>
      </c>
      <c r="K19" s="58">
        <v>0</v>
      </c>
      <c r="L19" s="28">
        <f t="shared" si="0"/>
        <v>0.3087248322147651</v>
      </c>
    </row>
    <row r="20" spans="1:12" s="34" customFormat="1" x14ac:dyDescent="0.25">
      <c r="A20" s="21" t="s">
        <v>1586</v>
      </c>
      <c r="B20" s="22">
        <v>514</v>
      </c>
      <c r="C20" s="58">
        <v>22</v>
      </c>
      <c r="D20" s="58">
        <v>10</v>
      </c>
      <c r="E20" s="58">
        <v>3</v>
      </c>
      <c r="F20" s="58">
        <v>51</v>
      </c>
      <c r="G20" s="58">
        <v>88</v>
      </c>
      <c r="H20" s="58">
        <v>174</v>
      </c>
      <c r="I20" s="58">
        <v>1</v>
      </c>
      <c r="J20" s="58">
        <v>0</v>
      </c>
      <c r="K20" s="58">
        <v>1</v>
      </c>
      <c r="L20" s="28">
        <f t="shared" si="0"/>
        <v>0.34046692607003892</v>
      </c>
    </row>
    <row r="21" spans="1:12" s="34" customFormat="1" x14ac:dyDescent="0.25">
      <c r="A21" s="21" t="s">
        <v>1587</v>
      </c>
      <c r="B21" s="22">
        <v>404</v>
      </c>
      <c r="C21" s="58">
        <v>20</v>
      </c>
      <c r="D21" s="58">
        <v>4</v>
      </c>
      <c r="E21" s="58">
        <v>1</v>
      </c>
      <c r="F21" s="58">
        <v>40</v>
      </c>
      <c r="G21" s="58">
        <v>69</v>
      </c>
      <c r="H21" s="58">
        <v>134</v>
      </c>
      <c r="I21" s="58">
        <v>0</v>
      </c>
      <c r="J21" s="58">
        <v>0</v>
      </c>
      <c r="K21" s="58">
        <v>0</v>
      </c>
      <c r="L21" s="28">
        <f t="shared" si="0"/>
        <v>0.3316831683168317</v>
      </c>
    </row>
    <row r="22" spans="1:12" s="34" customFormat="1" x14ac:dyDescent="0.25">
      <c r="A22" s="21" t="s">
        <v>1588</v>
      </c>
      <c r="B22" s="22">
        <v>347</v>
      </c>
      <c r="C22" s="58">
        <v>13</v>
      </c>
      <c r="D22" s="58">
        <v>6</v>
      </c>
      <c r="E22" s="58">
        <v>1</v>
      </c>
      <c r="F22" s="58">
        <v>46</v>
      </c>
      <c r="G22" s="58">
        <v>53</v>
      </c>
      <c r="H22" s="58">
        <v>119</v>
      </c>
      <c r="I22" s="58">
        <v>0</v>
      </c>
      <c r="J22" s="58">
        <v>0</v>
      </c>
      <c r="K22" s="58">
        <v>0</v>
      </c>
      <c r="L22" s="28">
        <f t="shared" si="0"/>
        <v>0.34293948126801155</v>
      </c>
    </row>
    <row r="23" spans="1:12" s="34" customFormat="1" x14ac:dyDescent="0.25">
      <c r="A23" s="21" t="s">
        <v>1589</v>
      </c>
      <c r="B23" s="22">
        <v>460</v>
      </c>
      <c r="C23" s="58">
        <v>13</v>
      </c>
      <c r="D23" s="58">
        <v>6</v>
      </c>
      <c r="E23" s="58">
        <v>1</v>
      </c>
      <c r="F23" s="58">
        <v>51</v>
      </c>
      <c r="G23" s="58">
        <v>103</v>
      </c>
      <c r="H23" s="58">
        <v>174</v>
      </c>
      <c r="I23" s="58">
        <v>0</v>
      </c>
      <c r="J23" s="58">
        <v>0</v>
      </c>
      <c r="K23" s="58">
        <v>0</v>
      </c>
      <c r="L23" s="28">
        <f t="shared" si="0"/>
        <v>0.37826086956521737</v>
      </c>
    </row>
    <row r="24" spans="1:12" s="34" customFormat="1" x14ac:dyDescent="0.25">
      <c r="A24" s="21" t="s">
        <v>1590</v>
      </c>
      <c r="B24" s="22">
        <v>549</v>
      </c>
      <c r="C24" s="58">
        <v>23</v>
      </c>
      <c r="D24" s="58">
        <v>4</v>
      </c>
      <c r="E24" s="58">
        <v>3</v>
      </c>
      <c r="F24" s="58">
        <v>74</v>
      </c>
      <c r="G24" s="58">
        <v>99</v>
      </c>
      <c r="H24" s="58">
        <v>203</v>
      </c>
      <c r="I24" s="58">
        <v>2</v>
      </c>
      <c r="J24" s="58">
        <v>0</v>
      </c>
      <c r="K24" s="58">
        <v>0</v>
      </c>
      <c r="L24" s="28">
        <f t="shared" si="0"/>
        <v>0.36976320582877958</v>
      </c>
    </row>
    <row r="25" spans="1:12" s="34" customFormat="1" x14ac:dyDescent="0.25">
      <c r="A25" s="21" t="s">
        <v>1591</v>
      </c>
      <c r="B25" s="22">
        <v>550</v>
      </c>
      <c r="C25" s="58">
        <v>9</v>
      </c>
      <c r="D25" s="58">
        <v>5</v>
      </c>
      <c r="E25" s="58">
        <v>1</v>
      </c>
      <c r="F25" s="58">
        <v>37</v>
      </c>
      <c r="G25" s="58">
        <v>67</v>
      </c>
      <c r="H25" s="58">
        <v>119</v>
      </c>
      <c r="I25" s="58">
        <v>1</v>
      </c>
      <c r="J25" s="58">
        <v>0</v>
      </c>
      <c r="K25" s="58">
        <v>0</v>
      </c>
      <c r="L25" s="28">
        <f t="shared" si="0"/>
        <v>0.21636363636363637</v>
      </c>
    </row>
    <row r="26" spans="1:12" s="34" customFormat="1" x14ac:dyDescent="0.25">
      <c r="A26" s="21" t="s">
        <v>1592</v>
      </c>
      <c r="B26" s="22">
        <v>422</v>
      </c>
      <c r="C26" s="58">
        <v>9</v>
      </c>
      <c r="D26" s="58">
        <v>2</v>
      </c>
      <c r="E26" s="58">
        <v>1</v>
      </c>
      <c r="F26" s="58">
        <v>46</v>
      </c>
      <c r="G26" s="58">
        <v>48</v>
      </c>
      <c r="H26" s="58">
        <v>106</v>
      </c>
      <c r="I26" s="58">
        <v>0</v>
      </c>
      <c r="J26" s="58">
        <v>0</v>
      </c>
      <c r="K26" s="58">
        <v>1</v>
      </c>
      <c r="L26" s="28">
        <f t="shared" si="0"/>
        <v>0.25355450236966826</v>
      </c>
    </row>
    <row r="27" spans="1:12" s="34" customFormat="1" x14ac:dyDescent="0.25">
      <c r="A27" s="21" t="s">
        <v>1593</v>
      </c>
      <c r="B27" s="22">
        <v>586</v>
      </c>
      <c r="C27" s="58">
        <v>14</v>
      </c>
      <c r="D27" s="58">
        <v>3</v>
      </c>
      <c r="E27" s="58">
        <v>2</v>
      </c>
      <c r="F27" s="58">
        <v>46</v>
      </c>
      <c r="G27" s="58">
        <v>84</v>
      </c>
      <c r="H27" s="58">
        <v>149</v>
      </c>
      <c r="I27" s="58">
        <v>6</v>
      </c>
      <c r="J27" s="58">
        <v>0</v>
      </c>
      <c r="K27" s="58">
        <v>0</v>
      </c>
      <c r="L27" s="28">
        <f t="shared" si="0"/>
        <v>0.25426621160409557</v>
      </c>
    </row>
    <row r="28" spans="1:12" s="34" customFormat="1" x14ac:dyDescent="0.25">
      <c r="A28" s="21" t="s">
        <v>1594</v>
      </c>
      <c r="B28" s="22">
        <v>537</v>
      </c>
      <c r="C28" s="58">
        <v>9</v>
      </c>
      <c r="D28" s="58">
        <v>2</v>
      </c>
      <c r="E28" s="58">
        <v>0</v>
      </c>
      <c r="F28" s="58">
        <v>32</v>
      </c>
      <c r="G28" s="58">
        <v>56</v>
      </c>
      <c r="H28" s="58">
        <v>99</v>
      </c>
      <c r="I28" s="58">
        <v>1</v>
      </c>
      <c r="J28" s="58">
        <v>0</v>
      </c>
      <c r="K28" s="58">
        <v>0</v>
      </c>
      <c r="L28" s="28">
        <f t="shared" si="0"/>
        <v>0.18435754189944134</v>
      </c>
    </row>
    <row r="29" spans="1:12" s="34" customFormat="1" x14ac:dyDescent="0.25">
      <c r="A29" s="21" t="s">
        <v>1595</v>
      </c>
      <c r="B29" s="22">
        <v>459</v>
      </c>
      <c r="C29" s="58">
        <v>13</v>
      </c>
      <c r="D29" s="58">
        <v>3</v>
      </c>
      <c r="E29" s="58">
        <v>2</v>
      </c>
      <c r="F29" s="58">
        <v>35</v>
      </c>
      <c r="G29" s="58">
        <v>65</v>
      </c>
      <c r="H29" s="58">
        <v>118</v>
      </c>
      <c r="I29" s="58">
        <v>0</v>
      </c>
      <c r="J29" s="58">
        <v>0</v>
      </c>
      <c r="K29" s="58">
        <v>1</v>
      </c>
      <c r="L29" s="28">
        <f t="shared" si="0"/>
        <v>0.25925925925925924</v>
      </c>
    </row>
    <row r="30" spans="1:12" s="34" customFormat="1" x14ac:dyDescent="0.25">
      <c r="A30" s="21" t="s">
        <v>1596</v>
      </c>
      <c r="B30" s="22">
        <v>347</v>
      </c>
      <c r="C30" s="58">
        <v>4</v>
      </c>
      <c r="D30" s="58">
        <v>5</v>
      </c>
      <c r="E30" s="58">
        <v>0</v>
      </c>
      <c r="F30" s="58">
        <v>40</v>
      </c>
      <c r="G30" s="58">
        <v>65</v>
      </c>
      <c r="H30" s="58">
        <v>114</v>
      </c>
      <c r="I30" s="58">
        <v>0</v>
      </c>
      <c r="J30" s="58">
        <v>0</v>
      </c>
      <c r="K30" s="58">
        <v>0</v>
      </c>
      <c r="L30" s="28">
        <f t="shared" si="0"/>
        <v>0.32853025936599423</v>
      </c>
    </row>
    <row r="31" spans="1:12" s="34" customFormat="1" x14ac:dyDescent="0.25">
      <c r="A31" s="21" t="s">
        <v>1597</v>
      </c>
      <c r="B31" s="22">
        <v>296</v>
      </c>
      <c r="C31" s="58">
        <v>15</v>
      </c>
      <c r="D31" s="58">
        <v>5</v>
      </c>
      <c r="E31" s="58">
        <v>1</v>
      </c>
      <c r="F31" s="58">
        <v>35</v>
      </c>
      <c r="G31" s="58">
        <v>36</v>
      </c>
      <c r="H31" s="58">
        <v>92</v>
      </c>
      <c r="I31" s="58">
        <v>1</v>
      </c>
      <c r="J31" s="58">
        <v>0</v>
      </c>
      <c r="K31" s="58">
        <v>0</v>
      </c>
      <c r="L31" s="28">
        <f t="shared" si="0"/>
        <v>0.3108108108108108</v>
      </c>
    </row>
    <row r="32" spans="1:12" s="34" customFormat="1" x14ac:dyDescent="0.25">
      <c r="A32" s="21" t="s">
        <v>1598</v>
      </c>
      <c r="B32" s="22">
        <v>381</v>
      </c>
      <c r="C32" s="58">
        <v>5</v>
      </c>
      <c r="D32" s="58">
        <v>3</v>
      </c>
      <c r="E32" s="58">
        <v>0</v>
      </c>
      <c r="F32" s="58">
        <v>59</v>
      </c>
      <c r="G32" s="58">
        <v>54</v>
      </c>
      <c r="H32" s="58">
        <v>121</v>
      </c>
      <c r="I32" s="58">
        <v>0</v>
      </c>
      <c r="J32" s="58">
        <v>0</v>
      </c>
      <c r="K32" s="58">
        <v>1</v>
      </c>
      <c r="L32" s="28">
        <f t="shared" si="0"/>
        <v>0.32020997375328086</v>
      </c>
    </row>
    <row r="33" spans="1:12" s="34" customFormat="1" x14ac:dyDescent="0.25">
      <c r="A33" s="21" t="s">
        <v>1599</v>
      </c>
      <c r="B33" s="22">
        <v>437</v>
      </c>
      <c r="C33" s="58">
        <v>15</v>
      </c>
      <c r="D33" s="58">
        <v>1</v>
      </c>
      <c r="E33" s="58">
        <v>1</v>
      </c>
      <c r="F33" s="58">
        <v>50</v>
      </c>
      <c r="G33" s="58">
        <v>91</v>
      </c>
      <c r="H33" s="58">
        <v>158</v>
      </c>
      <c r="I33" s="58">
        <v>0</v>
      </c>
      <c r="J33" s="58">
        <v>0</v>
      </c>
      <c r="K33" s="58">
        <v>2</v>
      </c>
      <c r="L33" s="28">
        <f t="shared" si="0"/>
        <v>0.36613272311212813</v>
      </c>
    </row>
    <row r="34" spans="1:12" s="34" customFormat="1" x14ac:dyDescent="0.25">
      <c r="A34" s="21" t="s">
        <v>1600</v>
      </c>
      <c r="B34" s="22">
        <v>481</v>
      </c>
      <c r="C34" s="58">
        <v>11</v>
      </c>
      <c r="D34" s="58">
        <v>6</v>
      </c>
      <c r="E34" s="58">
        <v>1</v>
      </c>
      <c r="F34" s="58">
        <v>24</v>
      </c>
      <c r="G34" s="58">
        <v>87</v>
      </c>
      <c r="H34" s="58">
        <v>129</v>
      </c>
      <c r="I34" s="58">
        <v>0</v>
      </c>
      <c r="J34" s="58">
        <v>0</v>
      </c>
      <c r="K34" s="58">
        <v>0</v>
      </c>
      <c r="L34" s="28">
        <f t="shared" si="0"/>
        <v>0.26819126819126821</v>
      </c>
    </row>
    <row r="35" spans="1:12" s="34" customFormat="1" x14ac:dyDescent="0.25">
      <c r="A35" s="21" t="s">
        <v>1601</v>
      </c>
      <c r="B35" s="22">
        <v>477</v>
      </c>
      <c r="C35" s="58">
        <v>13</v>
      </c>
      <c r="D35" s="58">
        <v>2</v>
      </c>
      <c r="E35" s="58">
        <v>0</v>
      </c>
      <c r="F35" s="58">
        <v>36</v>
      </c>
      <c r="G35" s="58">
        <v>76</v>
      </c>
      <c r="H35" s="58">
        <v>127</v>
      </c>
      <c r="I35" s="58">
        <v>0</v>
      </c>
      <c r="J35" s="58">
        <v>0</v>
      </c>
      <c r="K35" s="58">
        <v>2</v>
      </c>
      <c r="L35" s="28">
        <f t="shared" si="0"/>
        <v>0.27044025157232704</v>
      </c>
    </row>
    <row r="36" spans="1:12" s="34" customFormat="1" x14ac:dyDescent="0.25">
      <c r="A36" s="21" t="s">
        <v>1602</v>
      </c>
      <c r="B36" s="22">
        <v>491</v>
      </c>
      <c r="C36" s="58">
        <v>15</v>
      </c>
      <c r="D36" s="58">
        <v>3</v>
      </c>
      <c r="E36" s="58">
        <v>0</v>
      </c>
      <c r="F36" s="58">
        <v>33</v>
      </c>
      <c r="G36" s="58">
        <v>78</v>
      </c>
      <c r="H36" s="58">
        <v>129</v>
      </c>
      <c r="I36" s="58">
        <v>0</v>
      </c>
      <c r="J36" s="58">
        <v>0</v>
      </c>
      <c r="K36" s="58">
        <v>0</v>
      </c>
      <c r="L36" s="28">
        <f t="shared" si="0"/>
        <v>0.26272912423625255</v>
      </c>
    </row>
    <row r="37" spans="1:12" s="34" customFormat="1" x14ac:dyDescent="0.25">
      <c r="A37" s="21" t="s">
        <v>1603</v>
      </c>
      <c r="B37" s="22">
        <v>401</v>
      </c>
      <c r="C37" s="58">
        <v>12</v>
      </c>
      <c r="D37" s="58">
        <v>2</v>
      </c>
      <c r="E37" s="58">
        <v>0</v>
      </c>
      <c r="F37" s="58">
        <v>45</v>
      </c>
      <c r="G37" s="58">
        <v>62</v>
      </c>
      <c r="H37" s="58">
        <v>121</v>
      </c>
      <c r="I37" s="58">
        <v>3</v>
      </c>
      <c r="J37" s="58">
        <v>0</v>
      </c>
      <c r="K37" s="58">
        <v>0</v>
      </c>
      <c r="L37" s="28">
        <f t="shared" si="0"/>
        <v>0.30174563591022446</v>
      </c>
    </row>
    <row r="38" spans="1:12" s="34" customFormat="1" x14ac:dyDescent="0.25">
      <c r="A38" s="21" t="s">
        <v>1604</v>
      </c>
      <c r="B38" s="22">
        <v>524</v>
      </c>
      <c r="C38" s="58">
        <v>7</v>
      </c>
      <c r="D38" s="58">
        <v>4</v>
      </c>
      <c r="E38" s="58">
        <v>3</v>
      </c>
      <c r="F38" s="58">
        <v>56</v>
      </c>
      <c r="G38" s="58">
        <v>91</v>
      </c>
      <c r="H38" s="58">
        <v>161</v>
      </c>
      <c r="I38" s="58">
        <v>0</v>
      </c>
      <c r="J38" s="58">
        <v>0</v>
      </c>
      <c r="K38" s="58">
        <v>1</v>
      </c>
      <c r="L38" s="28">
        <f t="shared" si="0"/>
        <v>0.30916030534351147</v>
      </c>
    </row>
    <row r="39" spans="1:12" s="34" customFormat="1" x14ac:dyDescent="0.25">
      <c r="A39" s="21" t="s">
        <v>1605</v>
      </c>
      <c r="B39" s="22">
        <v>509</v>
      </c>
      <c r="C39" s="58">
        <v>28</v>
      </c>
      <c r="D39" s="58">
        <v>13</v>
      </c>
      <c r="E39" s="58">
        <v>1</v>
      </c>
      <c r="F39" s="58">
        <v>60</v>
      </c>
      <c r="G39" s="58">
        <v>116</v>
      </c>
      <c r="H39" s="58">
        <v>218</v>
      </c>
      <c r="I39" s="58">
        <v>1</v>
      </c>
      <c r="J39" s="58">
        <v>0</v>
      </c>
      <c r="K39" s="58">
        <v>1</v>
      </c>
      <c r="L39" s="28">
        <f t="shared" si="0"/>
        <v>0.43025540275049118</v>
      </c>
    </row>
    <row r="40" spans="1:12" s="34" customFormat="1" x14ac:dyDescent="0.25">
      <c r="A40" s="21" t="s">
        <v>1606</v>
      </c>
      <c r="B40" s="22">
        <v>559</v>
      </c>
      <c r="C40" s="58">
        <v>21</v>
      </c>
      <c r="D40" s="58">
        <v>5</v>
      </c>
      <c r="E40" s="58">
        <v>2</v>
      </c>
      <c r="F40" s="58">
        <v>81</v>
      </c>
      <c r="G40" s="58">
        <v>106</v>
      </c>
      <c r="H40" s="58">
        <v>215</v>
      </c>
      <c r="I40" s="58">
        <v>0</v>
      </c>
      <c r="J40" s="58">
        <v>0</v>
      </c>
      <c r="K40" s="58">
        <v>1</v>
      </c>
      <c r="L40" s="28">
        <f t="shared" si="0"/>
        <v>0.38640429338103754</v>
      </c>
    </row>
    <row r="41" spans="1:12" s="34" customFormat="1" x14ac:dyDescent="0.25">
      <c r="A41" s="21" t="s">
        <v>1607</v>
      </c>
      <c r="B41" s="22">
        <v>450</v>
      </c>
      <c r="C41" s="58">
        <v>14</v>
      </c>
      <c r="D41" s="58">
        <v>3</v>
      </c>
      <c r="E41" s="58">
        <v>5</v>
      </c>
      <c r="F41" s="58">
        <v>58</v>
      </c>
      <c r="G41" s="58">
        <v>76</v>
      </c>
      <c r="H41" s="58">
        <v>156</v>
      </c>
      <c r="I41" s="58">
        <v>0</v>
      </c>
      <c r="J41" s="58">
        <v>0</v>
      </c>
      <c r="K41" s="58">
        <v>0</v>
      </c>
      <c r="L41" s="28">
        <f t="shared" si="0"/>
        <v>0.34666666666666668</v>
      </c>
    </row>
    <row r="42" spans="1:12" s="34" customFormat="1" x14ac:dyDescent="0.25">
      <c r="A42" s="21" t="s">
        <v>1608</v>
      </c>
      <c r="B42" s="22">
        <v>389</v>
      </c>
      <c r="C42" s="58">
        <v>26</v>
      </c>
      <c r="D42" s="58">
        <v>3</v>
      </c>
      <c r="E42" s="58">
        <v>2</v>
      </c>
      <c r="F42" s="58">
        <v>56</v>
      </c>
      <c r="G42" s="58">
        <v>68</v>
      </c>
      <c r="H42" s="58">
        <v>155</v>
      </c>
      <c r="I42" s="58">
        <v>1</v>
      </c>
      <c r="J42" s="58">
        <v>0</v>
      </c>
      <c r="K42" s="58">
        <v>0</v>
      </c>
      <c r="L42" s="28">
        <f t="shared" si="0"/>
        <v>0.39845758354755784</v>
      </c>
    </row>
    <row r="43" spans="1:12" s="34" customFormat="1" x14ac:dyDescent="0.25">
      <c r="A43" s="21" t="s">
        <v>1609</v>
      </c>
      <c r="B43" s="22">
        <v>369</v>
      </c>
      <c r="C43" s="58">
        <v>17</v>
      </c>
      <c r="D43" s="58">
        <v>1</v>
      </c>
      <c r="E43" s="58">
        <v>1</v>
      </c>
      <c r="F43" s="58">
        <v>44</v>
      </c>
      <c r="G43" s="58">
        <v>50</v>
      </c>
      <c r="H43" s="58">
        <v>113</v>
      </c>
      <c r="I43" s="58">
        <v>0</v>
      </c>
      <c r="J43" s="58">
        <v>0</v>
      </c>
      <c r="K43" s="58">
        <v>0</v>
      </c>
      <c r="L43" s="28">
        <f t="shared" si="0"/>
        <v>0.30623306233062331</v>
      </c>
    </row>
    <row r="44" spans="1:12" s="34" customFormat="1" x14ac:dyDescent="0.25">
      <c r="A44" s="21" t="s">
        <v>1610</v>
      </c>
      <c r="B44" s="22">
        <v>506</v>
      </c>
      <c r="C44" s="58">
        <v>24</v>
      </c>
      <c r="D44" s="58">
        <v>3</v>
      </c>
      <c r="E44" s="58">
        <v>1</v>
      </c>
      <c r="F44" s="58">
        <v>31</v>
      </c>
      <c r="G44" s="58">
        <v>67</v>
      </c>
      <c r="H44" s="58">
        <v>126</v>
      </c>
      <c r="I44" s="58">
        <v>0</v>
      </c>
      <c r="J44" s="58">
        <v>0</v>
      </c>
      <c r="K44" s="58">
        <v>1</v>
      </c>
      <c r="L44" s="28">
        <f t="shared" si="0"/>
        <v>0.25098814229249011</v>
      </c>
    </row>
    <row r="45" spans="1:12" s="34" customFormat="1" x14ac:dyDescent="0.25">
      <c r="A45" s="21" t="s">
        <v>1611</v>
      </c>
      <c r="B45" s="22">
        <v>511</v>
      </c>
      <c r="C45" s="58">
        <v>19</v>
      </c>
      <c r="D45" s="58">
        <v>10</v>
      </c>
      <c r="E45" s="58">
        <v>4</v>
      </c>
      <c r="F45" s="58">
        <v>46</v>
      </c>
      <c r="G45" s="58">
        <v>70</v>
      </c>
      <c r="H45" s="58">
        <v>149</v>
      </c>
      <c r="I45" s="58">
        <v>1</v>
      </c>
      <c r="J45" s="58">
        <v>1</v>
      </c>
      <c r="K45" s="58">
        <v>0</v>
      </c>
      <c r="L45" s="28">
        <f t="shared" si="0"/>
        <v>0.29354207436399216</v>
      </c>
    </row>
    <row r="46" spans="1:12" s="34" customFormat="1" x14ac:dyDescent="0.25">
      <c r="A46" s="21" t="s">
        <v>1612</v>
      </c>
      <c r="B46" s="22">
        <v>441</v>
      </c>
      <c r="C46" s="58">
        <v>15</v>
      </c>
      <c r="D46" s="58">
        <v>3</v>
      </c>
      <c r="E46" s="58">
        <v>1</v>
      </c>
      <c r="F46" s="58">
        <v>41</v>
      </c>
      <c r="G46" s="58">
        <v>51</v>
      </c>
      <c r="H46" s="58">
        <v>111</v>
      </c>
      <c r="I46" s="58">
        <v>0</v>
      </c>
      <c r="J46" s="58">
        <v>0</v>
      </c>
      <c r="K46" s="58">
        <v>0</v>
      </c>
      <c r="L46" s="28">
        <f t="shared" si="0"/>
        <v>0.25170068027210885</v>
      </c>
    </row>
    <row r="47" spans="1:12" s="34" customFormat="1" x14ac:dyDescent="0.25">
      <c r="A47" s="21" t="s">
        <v>1613</v>
      </c>
      <c r="B47" s="22">
        <v>595</v>
      </c>
      <c r="C47" s="58">
        <v>8</v>
      </c>
      <c r="D47" s="58">
        <v>2</v>
      </c>
      <c r="E47" s="58">
        <v>1</v>
      </c>
      <c r="F47" s="58">
        <v>24</v>
      </c>
      <c r="G47" s="58">
        <v>50</v>
      </c>
      <c r="H47" s="58">
        <v>85</v>
      </c>
      <c r="I47" s="58">
        <v>0</v>
      </c>
      <c r="J47" s="58">
        <v>0</v>
      </c>
      <c r="K47" s="58">
        <v>0</v>
      </c>
      <c r="L47" s="28">
        <f t="shared" si="0"/>
        <v>0.14285714285714285</v>
      </c>
    </row>
    <row r="48" spans="1:12" s="34" customFormat="1" x14ac:dyDescent="0.25">
      <c r="A48" s="21" t="s">
        <v>1614</v>
      </c>
      <c r="B48" s="22">
        <v>377</v>
      </c>
      <c r="C48" s="58">
        <v>12</v>
      </c>
      <c r="D48" s="58">
        <v>1</v>
      </c>
      <c r="E48" s="58">
        <v>0</v>
      </c>
      <c r="F48" s="58">
        <v>34</v>
      </c>
      <c r="G48" s="58">
        <v>53</v>
      </c>
      <c r="H48" s="58">
        <v>100</v>
      </c>
      <c r="I48" s="58">
        <v>3</v>
      </c>
      <c r="J48" s="58">
        <v>0</v>
      </c>
      <c r="K48" s="58">
        <v>0</v>
      </c>
      <c r="L48" s="28">
        <f t="shared" si="0"/>
        <v>0.26525198938992045</v>
      </c>
    </row>
    <row r="49" spans="1:12" s="34" customFormat="1" x14ac:dyDescent="0.25">
      <c r="A49" s="21" t="s">
        <v>1615</v>
      </c>
      <c r="B49" s="22">
        <v>330</v>
      </c>
      <c r="C49" s="58">
        <v>11</v>
      </c>
      <c r="D49" s="58">
        <v>1</v>
      </c>
      <c r="E49" s="58">
        <v>1</v>
      </c>
      <c r="F49" s="58">
        <v>36</v>
      </c>
      <c r="G49" s="58">
        <v>49</v>
      </c>
      <c r="H49" s="58">
        <v>98</v>
      </c>
      <c r="I49" s="58">
        <v>0</v>
      </c>
      <c r="J49" s="58">
        <v>0</v>
      </c>
      <c r="K49" s="58">
        <v>0</v>
      </c>
      <c r="L49" s="28">
        <f t="shared" si="0"/>
        <v>0.29696969696969699</v>
      </c>
    </row>
    <row r="50" spans="1:12" s="34" customFormat="1" x14ac:dyDescent="0.25">
      <c r="A50" s="21" t="s">
        <v>1616</v>
      </c>
      <c r="B50" s="22">
        <v>428</v>
      </c>
      <c r="C50" s="58">
        <v>5</v>
      </c>
      <c r="D50" s="58">
        <v>6</v>
      </c>
      <c r="E50" s="58">
        <v>0</v>
      </c>
      <c r="F50" s="58">
        <v>31</v>
      </c>
      <c r="G50" s="58">
        <v>48</v>
      </c>
      <c r="H50" s="58">
        <v>90</v>
      </c>
      <c r="I50" s="58">
        <v>0</v>
      </c>
      <c r="J50" s="58">
        <v>0</v>
      </c>
      <c r="K50" s="58">
        <v>0</v>
      </c>
      <c r="L50" s="28">
        <f t="shared" si="0"/>
        <v>0.2102803738317757</v>
      </c>
    </row>
    <row r="51" spans="1:12" s="34" customFormat="1" x14ac:dyDescent="0.25">
      <c r="A51" s="21" t="s">
        <v>1617</v>
      </c>
      <c r="B51" s="22">
        <v>457</v>
      </c>
      <c r="C51" s="58">
        <v>13</v>
      </c>
      <c r="D51" s="58">
        <v>5</v>
      </c>
      <c r="E51" s="58">
        <v>0</v>
      </c>
      <c r="F51" s="58">
        <v>20</v>
      </c>
      <c r="G51" s="58">
        <v>44</v>
      </c>
      <c r="H51" s="58">
        <v>82</v>
      </c>
      <c r="I51" s="58">
        <v>0</v>
      </c>
      <c r="J51" s="58">
        <v>0</v>
      </c>
      <c r="K51" s="58">
        <v>0</v>
      </c>
      <c r="L51" s="28">
        <f t="shared" si="0"/>
        <v>0.17943107221006566</v>
      </c>
    </row>
    <row r="52" spans="1:12" s="34" customFormat="1" x14ac:dyDescent="0.25">
      <c r="A52" s="21" t="s">
        <v>1618</v>
      </c>
      <c r="B52" s="22">
        <v>330</v>
      </c>
      <c r="C52" s="58">
        <v>12</v>
      </c>
      <c r="D52" s="58">
        <v>1</v>
      </c>
      <c r="E52" s="58">
        <v>1</v>
      </c>
      <c r="F52" s="58">
        <v>21</v>
      </c>
      <c r="G52" s="58">
        <v>52</v>
      </c>
      <c r="H52" s="58">
        <v>87</v>
      </c>
      <c r="I52" s="58">
        <v>0</v>
      </c>
      <c r="J52" s="58">
        <v>0</v>
      </c>
      <c r="K52" s="58">
        <v>0</v>
      </c>
      <c r="L52" s="28">
        <f t="shared" si="0"/>
        <v>0.26363636363636361</v>
      </c>
    </row>
    <row r="53" spans="1:12" s="34" customFormat="1" ht="30" x14ac:dyDescent="0.25">
      <c r="A53" s="6" t="s">
        <v>1619</v>
      </c>
      <c r="B53" s="22">
        <v>626</v>
      </c>
      <c r="C53" s="58">
        <v>26</v>
      </c>
      <c r="D53" s="58">
        <v>2</v>
      </c>
      <c r="E53" s="58">
        <v>3</v>
      </c>
      <c r="F53" s="58">
        <v>64</v>
      </c>
      <c r="G53" s="58">
        <v>87</v>
      </c>
      <c r="H53" s="58">
        <v>182</v>
      </c>
      <c r="I53" s="58">
        <v>0</v>
      </c>
      <c r="J53" s="58">
        <v>0</v>
      </c>
      <c r="K53" s="58">
        <v>0</v>
      </c>
      <c r="L53" s="28">
        <f t="shared" si="0"/>
        <v>0.29073482428115016</v>
      </c>
    </row>
    <row r="54" spans="1:12" s="34" customFormat="1" ht="30" x14ac:dyDescent="0.25">
      <c r="A54" s="6" t="s">
        <v>1620</v>
      </c>
      <c r="B54" s="22">
        <v>357</v>
      </c>
      <c r="C54" s="58">
        <v>15</v>
      </c>
      <c r="D54" s="58">
        <v>3</v>
      </c>
      <c r="E54" s="58">
        <v>0</v>
      </c>
      <c r="F54" s="58">
        <v>38</v>
      </c>
      <c r="G54" s="58">
        <v>57</v>
      </c>
      <c r="H54" s="58">
        <v>113</v>
      </c>
      <c r="I54" s="58">
        <v>0</v>
      </c>
      <c r="J54" s="58">
        <v>0</v>
      </c>
      <c r="K54" s="58">
        <v>0</v>
      </c>
      <c r="L54" s="28">
        <f t="shared" si="0"/>
        <v>0.31652661064425769</v>
      </c>
    </row>
    <row r="55" spans="1:12" s="34" customFormat="1" x14ac:dyDescent="0.25">
      <c r="A55" s="21" t="s">
        <v>1621</v>
      </c>
      <c r="B55" s="55">
        <v>0</v>
      </c>
      <c r="C55" s="58">
        <v>12</v>
      </c>
      <c r="D55" s="58">
        <v>1</v>
      </c>
      <c r="E55" s="58">
        <v>0</v>
      </c>
      <c r="F55" s="58">
        <v>42</v>
      </c>
      <c r="G55" s="58">
        <v>60</v>
      </c>
      <c r="H55" s="58">
        <v>115</v>
      </c>
      <c r="I55" s="58">
        <v>2</v>
      </c>
      <c r="J55" s="58">
        <v>0</v>
      </c>
      <c r="K55" s="58">
        <v>17</v>
      </c>
      <c r="L55" s="28"/>
    </row>
    <row r="56" spans="1:12" s="34" customFormat="1" x14ac:dyDescent="0.25">
      <c r="A56" s="21" t="s">
        <v>1622</v>
      </c>
      <c r="B56" s="55">
        <v>0</v>
      </c>
      <c r="C56" s="58">
        <v>3</v>
      </c>
      <c r="D56" s="58">
        <v>1</v>
      </c>
      <c r="E56" s="58">
        <v>3</v>
      </c>
      <c r="F56" s="58">
        <v>12</v>
      </c>
      <c r="G56" s="58">
        <v>40</v>
      </c>
      <c r="H56" s="58">
        <v>59</v>
      </c>
      <c r="I56" s="58">
        <v>1</v>
      </c>
      <c r="J56" s="58">
        <v>0</v>
      </c>
      <c r="K56" s="58">
        <v>0</v>
      </c>
      <c r="L56" s="28"/>
    </row>
    <row r="57" spans="1:12" s="34" customFormat="1" x14ac:dyDescent="0.25">
      <c r="A57" s="21" t="s">
        <v>1623</v>
      </c>
      <c r="B57" s="55">
        <v>0</v>
      </c>
      <c r="C57" s="58">
        <v>12</v>
      </c>
      <c r="D57" s="58">
        <v>7</v>
      </c>
      <c r="E57" s="58">
        <v>4</v>
      </c>
      <c r="F57" s="58">
        <v>44</v>
      </c>
      <c r="G57" s="58">
        <v>63</v>
      </c>
      <c r="H57" s="58">
        <v>130</v>
      </c>
      <c r="I57" s="58">
        <v>0</v>
      </c>
      <c r="J57" s="58">
        <v>0</v>
      </c>
      <c r="K57" s="58">
        <v>1</v>
      </c>
      <c r="L57" s="28"/>
    </row>
    <row r="58" spans="1:12" s="34" customFormat="1" x14ac:dyDescent="0.25">
      <c r="A58" s="21" t="s">
        <v>1624</v>
      </c>
      <c r="B58" s="55">
        <v>0</v>
      </c>
      <c r="C58" s="58">
        <v>14</v>
      </c>
      <c r="D58" s="58">
        <v>3</v>
      </c>
      <c r="E58" s="58">
        <v>1</v>
      </c>
      <c r="F58" s="58">
        <v>48</v>
      </c>
      <c r="G58" s="58">
        <v>125</v>
      </c>
      <c r="H58" s="58">
        <v>191</v>
      </c>
      <c r="I58" s="58">
        <v>0</v>
      </c>
      <c r="J58" s="58">
        <v>1</v>
      </c>
      <c r="K58" s="58">
        <v>0</v>
      </c>
      <c r="L58" s="28"/>
    </row>
    <row r="59" spans="1:12" s="34" customFormat="1" x14ac:dyDescent="0.25">
      <c r="A59" s="21" t="s">
        <v>1625</v>
      </c>
      <c r="B59" s="55">
        <v>0</v>
      </c>
      <c r="C59" s="58">
        <v>210</v>
      </c>
      <c r="D59" s="58">
        <v>43</v>
      </c>
      <c r="E59" s="58">
        <v>16</v>
      </c>
      <c r="F59" s="58">
        <v>643</v>
      </c>
      <c r="G59" s="58">
        <v>1235</v>
      </c>
      <c r="H59" s="58">
        <v>2147</v>
      </c>
      <c r="I59" s="58">
        <v>7</v>
      </c>
      <c r="J59" s="58">
        <v>0</v>
      </c>
      <c r="K59" s="58">
        <v>0</v>
      </c>
      <c r="L59" s="28"/>
    </row>
    <row r="60" spans="1:12" s="34" customFormat="1" x14ac:dyDescent="0.25">
      <c r="A60" s="21" t="s">
        <v>102</v>
      </c>
      <c r="B60" s="55">
        <v>0</v>
      </c>
      <c r="C60" s="58">
        <v>385</v>
      </c>
      <c r="D60" s="58">
        <v>85</v>
      </c>
      <c r="E60" s="58">
        <v>18</v>
      </c>
      <c r="F60" s="58">
        <v>1267</v>
      </c>
      <c r="G60" s="58">
        <v>2515</v>
      </c>
      <c r="H60" s="58">
        <v>4270</v>
      </c>
      <c r="I60" s="58">
        <v>5</v>
      </c>
      <c r="J60" s="58">
        <v>2</v>
      </c>
      <c r="K60" s="58">
        <v>12</v>
      </c>
      <c r="L60" s="28"/>
    </row>
    <row r="61" spans="1:12" s="34" customFormat="1" x14ac:dyDescent="0.25">
      <c r="A61" s="21" t="s">
        <v>103</v>
      </c>
      <c r="B61" s="56">
        <v>0</v>
      </c>
      <c r="C61" s="63">
        <v>88</v>
      </c>
      <c r="D61" s="63">
        <v>19</v>
      </c>
      <c r="E61" s="63">
        <v>4</v>
      </c>
      <c r="F61" s="63">
        <v>238</v>
      </c>
      <c r="G61" s="63">
        <v>317</v>
      </c>
      <c r="H61" s="63">
        <v>666</v>
      </c>
      <c r="I61" s="63">
        <v>2</v>
      </c>
      <c r="J61" s="63">
        <v>1</v>
      </c>
      <c r="K61" s="63">
        <v>1</v>
      </c>
      <c r="L61" s="41"/>
    </row>
    <row r="62" spans="1:12" s="34" customFormat="1" x14ac:dyDescent="0.25">
      <c r="A62" s="21" t="s">
        <v>104</v>
      </c>
      <c r="B62" s="55"/>
      <c r="C62" s="58">
        <f t="shared" ref="C62:K62" si="1">SUM(C2:C57)</f>
        <v>894</v>
      </c>
      <c r="D62" s="58">
        <f t="shared" si="1"/>
        <v>215</v>
      </c>
      <c r="E62" s="58">
        <f t="shared" si="1"/>
        <v>89</v>
      </c>
      <c r="F62" s="58">
        <f t="shared" si="1"/>
        <v>2535</v>
      </c>
      <c r="G62" s="58">
        <f t="shared" si="1"/>
        <v>4217</v>
      </c>
      <c r="H62" s="58">
        <f t="shared" si="1"/>
        <v>7950</v>
      </c>
      <c r="I62" s="58">
        <f t="shared" si="1"/>
        <v>25</v>
      </c>
      <c r="J62" s="58">
        <f t="shared" si="1"/>
        <v>1</v>
      </c>
      <c r="K62" s="58">
        <f t="shared" si="1"/>
        <v>36</v>
      </c>
      <c r="L62" s="28"/>
    </row>
    <row r="63" spans="1:12" s="34" customFormat="1" x14ac:dyDescent="0.25">
      <c r="A63" s="21" t="s">
        <v>105</v>
      </c>
      <c r="B63" s="55"/>
      <c r="C63" s="58">
        <f t="shared" ref="C63:K63" si="2">SUM(C58:C61)</f>
        <v>697</v>
      </c>
      <c r="D63" s="58">
        <f t="shared" si="2"/>
        <v>150</v>
      </c>
      <c r="E63" s="58">
        <f t="shared" si="2"/>
        <v>39</v>
      </c>
      <c r="F63" s="58">
        <f t="shared" si="2"/>
        <v>2196</v>
      </c>
      <c r="G63" s="58">
        <f t="shared" si="2"/>
        <v>4192</v>
      </c>
      <c r="H63" s="58">
        <f t="shared" si="2"/>
        <v>7274</v>
      </c>
      <c r="I63" s="58">
        <f t="shared" si="2"/>
        <v>14</v>
      </c>
      <c r="J63" s="58">
        <f t="shared" si="2"/>
        <v>4</v>
      </c>
      <c r="K63" s="58">
        <f t="shared" si="2"/>
        <v>13</v>
      </c>
      <c r="L63" s="28"/>
    </row>
    <row r="64" spans="1:12" s="34" customFormat="1" x14ac:dyDescent="0.25">
      <c r="A64" s="21" t="s">
        <v>106</v>
      </c>
      <c r="B64" s="55">
        <f>SUM(B2:B61)</f>
        <v>24775</v>
      </c>
      <c r="C64" s="58">
        <f>SUM(C62:C63)</f>
        <v>1591</v>
      </c>
      <c r="D64" s="58">
        <f t="shared" ref="D64:K64" si="3">SUM(D62:D63)</f>
        <v>365</v>
      </c>
      <c r="E64" s="58">
        <f t="shared" si="3"/>
        <v>128</v>
      </c>
      <c r="F64" s="58">
        <f t="shared" si="3"/>
        <v>4731</v>
      </c>
      <c r="G64" s="58">
        <f t="shared" si="3"/>
        <v>8409</v>
      </c>
      <c r="H64" s="58">
        <f t="shared" si="3"/>
        <v>15224</v>
      </c>
      <c r="I64" s="58">
        <f t="shared" si="3"/>
        <v>39</v>
      </c>
      <c r="J64" s="58">
        <f t="shared" si="3"/>
        <v>5</v>
      </c>
      <c r="K64" s="58">
        <f t="shared" si="3"/>
        <v>49</v>
      </c>
      <c r="L64" s="28">
        <f>(K64+J64+H64)/B64</f>
        <v>0.61667003027245204</v>
      </c>
    </row>
    <row r="65" spans="1:12" s="34" customFormat="1" x14ac:dyDescent="0.25">
      <c r="A65" s="36" t="s">
        <v>107</v>
      </c>
      <c r="B65" s="55"/>
      <c r="C65" s="28">
        <f>C64/$H$64</f>
        <v>0.10450604308985811</v>
      </c>
      <c r="D65" s="28">
        <f>D64/$H$64</f>
        <v>2.3975302154492905E-2</v>
      </c>
      <c r="E65" s="28">
        <f>E64/$H$64</f>
        <v>8.4077771939043613E-3</v>
      </c>
      <c r="F65" s="28">
        <f>F64/$H$64</f>
        <v>0.31075932737782447</v>
      </c>
      <c r="G65" s="28">
        <f>G64/$H$64</f>
        <v>0.55235155018392013</v>
      </c>
      <c r="H65" s="28"/>
      <c r="I65" s="28"/>
      <c r="J65" s="28"/>
      <c r="K65" s="28"/>
      <c r="L65" s="28"/>
    </row>
  </sheetData>
  <printOptions horizontalCentered="1"/>
  <pageMargins left="0.59055118110236227" right="0.23622047244094491" top="0.74803149606299213" bottom="0.74803149606299213" header="0.31496062992125984" footer="0.31496062992125984"/>
  <pageSetup scale="94" fitToHeight="0" orientation="landscape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597083-F4BD-4038-9DDB-8E44CC26EF45}">
  <sheetPr codeName="Sheet3">
    <pageSetUpPr fitToPage="1"/>
  </sheetPr>
  <dimension ref="A1:P85"/>
  <sheetViews>
    <sheetView zoomScaleNormal="100" workbookViewId="0">
      <pane xSplit="1" ySplit="1" topLeftCell="B50" activePane="bottomRight" state="frozen"/>
      <selection pane="topRight" activeCell="B1" sqref="B1"/>
      <selection pane="bottomLeft" activeCell="A2" sqref="A2"/>
      <selection pane="bottomRight" activeCell="H82" sqref="H82"/>
    </sheetView>
  </sheetViews>
  <sheetFormatPr defaultColWidth="0" defaultRowHeight="15" zeroHeight="1" x14ac:dyDescent="0.25"/>
  <cols>
    <col min="1" max="1" width="30.7109375" style="30" customWidth="1"/>
    <col min="2" max="2" width="8.7109375" style="31" customWidth="1"/>
    <col min="3" max="8" width="11.7109375" style="5" customWidth="1"/>
    <col min="9" max="9" width="8.7109375" style="5" customWidth="1"/>
    <col min="10" max="12" width="3.7109375" style="5" customWidth="1"/>
    <col min="13" max="13" width="8.7109375" style="5" customWidth="1"/>
    <col min="14" max="14" width="1.7109375" style="5" customWidth="1"/>
    <col min="15" max="15" width="9.140625" style="5" hidden="1" customWidth="1"/>
    <col min="16" max="16" width="0" style="5" hidden="1" customWidth="1"/>
    <col min="17" max="16384" width="9.140625" style="5" hidden="1"/>
  </cols>
  <sheetData>
    <row r="1" spans="1:13" ht="50.1" customHeight="1" thickBot="1" x14ac:dyDescent="0.3">
      <c r="A1" s="1" t="s">
        <v>0</v>
      </c>
      <c r="B1" s="2" t="s">
        <v>1</v>
      </c>
      <c r="C1" s="3" t="s">
        <v>108</v>
      </c>
      <c r="D1" s="3" t="s">
        <v>109</v>
      </c>
      <c r="E1" s="3" t="s">
        <v>110</v>
      </c>
      <c r="F1" s="3" t="s">
        <v>111</v>
      </c>
      <c r="G1" s="3" t="s">
        <v>112</v>
      </c>
      <c r="H1" s="3" t="s">
        <v>113</v>
      </c>
      <c r="I1" s="20" t="s">
        <v>8</v>
      </c>
      <c r="J1" s="20" t="s">
        <v>9</v>
      </c>
      <c r="K1" s="20" t="s">
        <v>10</v>
      </c>
      <c r="L1" s="20" t="s">
        <v>11</v>
      </c>
      <c r="M1" s="3" t="s">
        <v>12</v>
      </c>
    </row>
    <row r="2" spans="1:13" s="11" customFormat="1" ht="15.75" thickTop="1" x14ac:dyDescent="0.25">
      <c r="A2" s="21" t="s">
        <v>114</v>
      </c>
      <c r="B2" s="7">
        <v>391</v>
      </c>
      <c r="C2" s="22">
        <v>52</v>
      </c>
      <c r="D2" s="22">
        <v>19</v>
      </c>
      <c r="E2" s="22">
        <v>2</v>
      </c>
      <c r="F2" s="22">
        <v>0</v>
      </c>
      <c r="G2" s="22">
        <v>81</v>
      </c>
      <c r="H2" s="22">
        <v>2</v>
      </c>
      <c r="I2" s="22">
        <v>156</v>
      </c>
      <c r="J2" s="22">
        <v>0</v>
      </c>
      <c r="K2" s="22">
        <v>0</v>
      </c>
      <c r="L2" s="22">
        <v>0</v>
      </c>
      <c r="M2" s="23">
        <f t="shared" ref="M2:M65" si="0">(I2+K2+L2)/B2</f>
        <v>0.39897698209718668</v>
      </c>
    </row>
    <row r="3" spans="1:13" s="11" customFormat="1" x14ac:dyDescent="0.25">
      <c r="A3" s="21" t="s">
        <v>115</v>
      </c>
      <c r="B3" s="7">
        <v>606</v>
      </c>
      <c r="C3" s="22">
        <v>108</v>
      </c>
      <c r="D3" s="22">
        <v>28</v>
      </c>
      <c r="E3" s="22">
        <v>0</v>
      </c>
      <c r="F3" s="22">
        <v>5</v>
      </c>
      <c r="G3" s="22">
        <v>158</v>
      </c>
      <c r="H3" s="22">
        <v>2</v>
      </c>
      <c r="I3" s="22">
        <v>301</v>
      </c>
      <c r="J3" s="22">
        <v>0</v>
      </c>
      <c r="K3" s="22">
        <v>0</v>
      </c>
      <c r="L3" s="22">
        <v>0</v>
      </c>
      <c r="M3" s="23">
        <f t="shared" si="0"/>
        <v>0.49669966996699672</v>
      </c>
    </row>
    <row r="4" spans="1:13" s="11" customFormat="1" x14ac:dyDescent="0.25">
      <c r="A4" s="21" t="s">
        <v>116</v>
      </c>
      <c r="B4" s="7">
        <v>311</v>
      </c>
      <c r="C4" s="22">
        <v>67</v>
      </c>
      <c r="D4" s="22">
        <v>13</v>
      </c>
      <c r="E4" s="22">
        <v>1</v>
      </c>
      <c r="F4" s="22">
        <v>0</v>
      </c>
      <c r="G4" s="22">
        <v>71</v>
      </c>
      <c r="H4" s="22">
        <v>1</v>
      </c>
      <c r="I4" s="22">
        <v>153</v>
      </c>
      <c r="J4" s="22">
        <v>1</v>
      </c>
      <c r="K4" s="22">
        <v>1</v>
      </c>
      <c r="L4" s="22">
        <v>0</v>
      </c>
      <c r="M4" s="23">
        <f t="shared" si="0"/>
        <v>0.49517684887459806</v>
      </c>
    </row>
    <row r="5" spans="1:13" s="11" customFormat="1" x14ac:dyDescent="0.25">
      <c r="A5" s="21" t="s">
        <v>117</v>
      </c>
      <c r="B5" s="7">
        <v>549</v>
      </c>
      <c r="C5" s="22">
        <v>80</v>
      </c>
      <c r="D5" s="22">
        <v>24</v>
      </c>
      <c r="E5" s="22">
        <v>1</v>
      </c>
      <c r="F5" s="22">
        <v>0</v>
      </c>
      <c r="G5" s="22">
        <v>100</v>
      </c>
      <c r="H5" s="22">
        <v>3</v>
      </c>
      <c r="I5" s="22">
        <v>208</v>
      </c>
      <c r="J5" s="22">
        <v>1</v>
      </c>
      <c r="K5" s="22">
        <v>0</v>
      </c>
      <c r="L5" s="22">
        <v>0</v>
      </c>
      <c r="M5" s="23">
        <f t="shared" si="0"/>
        <v>0.37887067395264118</v>
      </c>
    </row>
    <row r="6" spans="1:13" s="11" customFormat="1" x14ac:dyDescent="0.25">
      <c r="A6" s="21" t="s">
        <v>118</v>
      </c>
      <c r="B6" s="7">
        <v>486</v>
      </c>
      <c r="C6" s="22">
        <v>60</v>
      </c>
      <c r="D6" s="22">
        <v>17</v>
      </c>
      <c r="E6" s="22">
        <v>0</v>
      </c>
      <c r="F6" s="22">
        <v>2</v>
      </c>
      <c r="G6" s="22">
        <v>116</v>
      </c>
      <c r="H6" s="22">
        <v>4</v>
      </c>
      <c r="I6" s="22">
        <v>199</v>
      </c>
      <c r="J6" s="22">
        <v>0</v>
      </c>
      <c r="K6" s="22">
        <v>0</v>
      </c>
      <c r="L6" s="22">
        <v>0</v>
      </c>
      <c r="M6" s="23">
        <f t="shared" si="0"/>
        <v>0.40946502057613171</v>
      </c>
    </row>
    <row r="7" spans="1:13" s="11" customFormat="1" x14ac:dyDescent="0.25">
      <c r="A7" s="21" t="s">
        <v>119</v>
      </c>
      <c r="B7" s="7">
        <v>496</v>
      </c>
      <c r="C7" s="22">
        <v>45</v>
      </c>
      <c r="D7" s="22">
        <v>15</v>
      </c>
      <c r="E7" s="22">
        <v>0</v>
      </c>
      <c r="F7" s="22">
        <v>0</v>
      </c>
      <c r="G7" s="22">
        <v>119</v>
      </c>
      <c r="H7" s="22">
        <v>7</v>
      </c>
      <c r="I7" s="22">
        <v>186</v>
      </c>
      <c r="J7" s="22">
        <v>1</v>
      </c>
      <c r="K7" s="22">
        <v>0</v>
      </c>
      <c r="L7" s="22">
        <v>0</v>
      </c>
      <c r="M7" s="23">
        <f t="shared" si="0"/>
        <v>0.375</v>
      </c>
    </row>
    <row r="8" spans="1:13" s="11" customFormat="1" x14ac:dyDescent="0.25">
      <c r="A8" s="21" t="s">
        <v>120</v>
      </c>
      <c r="B8" s="7">
        <v>417</v>
      </c>
      <c r="C8" s="22">
        <v>56</v>
      </c>
      <c r="D8" s="22">
        <v>12</v>
      </c>
      <c r="E8" s="22">
        <v>1</v>
      </c>
      <c r="F8" s="22">
        <v>2</v>
      </c>
      <c r="G8" s="22">
        <v>99</v>
      </c>
      <c r="H8" s="22">
        <v>1</v>
      </c>
      <c r="I8" s="22">
        <v>171</v>
      </c>
      <c r="J8" s="22">
        <v>1</v>
      </c>
      <c r="K8" s="22">
        <v>0</v>
      </c>
      <c r="L8" s="22">
        <v>0</v>
      </c>
      <c r="M8" s="23">
        <f t="shared" si="0"/>
        <v>0.41007194244604317</v>
      </c>
    </row>
    <row r="9" spans="1:13" s="11" customFormat="1" x14ac:dyDescent="0.25">
      <c r="A9" s="21" t="s">
        <v>121</v>
      </c>
      <c r="B9" s="7">
        <v>517</v>
      </c>
      <c r="C9" s="22">
        <v>61</v>
      </c>
      <c r="D9" s="22">
        <v>11</v>
      </c>
      <c r="E9" s="22">
        <v>0</v>
      </c>
      <c r="F9" s="22">
        <v>3</v>
      </c>
      <c r="G9" s="22">
        <v>113</v>
      </c>
      <c r="H9" s="22">
        <v>1</v>
      </c>
      <c r="I9" s="22">
        <v>189</v>
      </c>
      <c r="J9" s="22">
        <v>0</v>
      </c>
      <c r="K9" s="22">
        <v>0</v>
      </c>
      <c r="L9" s="22">
        <v>0</v>
      </c>
      <c r="M9" s="23">
        <f t="shared" si="0"/>
        <v>0.3655705996131528</v>
      </c>
    </row>
    <row r="10" spans="1:13" s="11" customFormat="1" x14ac:dyDescent="0.25">
      <c r="A10" s="21" t="s">
        <v>122</v>
      </c>
      <c r="B10" s="7">
        <v>528</v>
      </c>
      <c r="C10" s="22">
        <v>68</v>
      </c>
      <c r="D10" s="22">
        <v>22</v>
      </c>
      <c r="E10" s="22">
        <v>0</v>
      </c>
      <c r="F10" s="22">
        <v>1</v>
      </c>
      <c r="G10" s="22">
        <v>114</v>
      </c>
      <c r="H10" s="22">
        <v>4</v>
      </c>
      <c r="I10" s="22">
        <v>209</v>
      </c>
      <c r="J10" s="22">
        <v>0</v>
      </c>
      <c r="K10" s="22">
        <v>0</v>
      </c>
      <c r="L10" s="22">
        <v>2</v>
      </c>
      <c r="M10" s="23">
        <f t="shared" si="0"/>
        <v>0.3996212121212121</v>
      </c>
    </row>
    <row r="11" spans="1:13" s="11" customFormat="1" x14ac:dyDescent="0.25">
      <c r="A11" s="21" t="s">
        <v>123</v>
      </c>
      <c r="B11" s="7">
        <v>501</v>
      </c>
      <c r="C11" s="22">
        <v>82</v>
      </c>
      <c r="D11" s="22">
        <v>16</v>
      </c>
      <c r="E11" s="22">
        <v>2</v>
      </c>
      <c r="F11" s="22">
        <v>3</v>
      </c>
      <c r="G11" s="22">
        <v>130</v>
      </c>
      <c r="H11" s="22">
        <v>4</v>
      </c>
      <c r="I11" s="22">
        <v>237</v>
      </c>
      <c r="J11" s="22">
        <v>0</v>
      </c>
      <c r="K11" s="22">
        <v>0</v>
      </c>
      <c r="L11" s="22">
        <v>0</v>
      </c>
      <c r="M11" s="23">
        <f t="shared" si="0"/>
        <v>0.47305389221556887</v>
      </c>
    </row>
    <row r="12" spans="1:13" s="11" customFormat="1" x14ac:dyDescent="0.25">
      <c r="A12" s="21" t="s">
        <v>124</v>
      </c>
      <c r="B12" s="7">
        <v>448</v>
      </c>
      <c r="C12" s="22">
        <v>79</v>
      </c>
      <c r="D12" s="22">
        <v>16</v>
      </c>
      <c r="E12" s="22">
        <v>1</v>
      </c>
      <c r="F12" s="22">
        <v>0</v>
      </c>
      <c r="G12" s="22">
        <v>104</v>
      </c>
      <c r="H12" s="22">
        <v>4</v>
      </c>
      <c r="I12" s="22">
        <v>204</v>
      </c>
      <c r="J12" s="22">
        <v>0</v>
      </c>
      <c r="K12" s="22">
        <v>0</v>
      </c>
      <c r="L12" s="22">
        <v>0</v>
      </c>
      <c r="M12" s="23">
        <f t="shared" si="0"/>
        <v>0.45535714285714285</v>
      </c>
    </row>
    <row r="13" spans="1:13" s="11" customFormat="1" x14ac:dyDescent="0.25">
      <c r="A13" s="21" t="s">
        <v>125</v>
      </c>
      <c r="B13" s="7">
        <v>355</v>
      </c>
      <c r="C13" s="22">
        <v>32</v>
      </c>
      <c r="D13" s="22">
        <v>17</v>
      </c>
      <c r="E13" s="22">
        <v>1</v>
      </c>
      <c r="F13" s="22">
        <v>0</v>
      </c>
      <c r="G13" s="22">
        <v>94</v>
      </c>
      <c r="H13" s="22">
        <v>2</v>
      </c>
      <c r="I13" s="22">
        <v>146</v>
      </c>
      <c r="J13" s="22">
        <v>0</v>
      </c>
      <c r="K13" s="22">
        <v>0</v>
      </c>
      <c r="L13" s="22">
        <v>0</v>
      </c>
      <c r="M13" s="23">
        <f t="shared" si="0"/>
        <v>0.41126760563380282</v>
      </c>
    </row>
    <row r="14" spans="1:13" s="11" customFormat="1" x14ac:dyDescent="0.25">
      <c r="A14" s="21" t="s">
        <v>126</v>
      </c>
      <c r="B14" s="7">
        <v>506</v>
      </c>
      <c r="C14" s="22">
        <v>89</v>
      </c>
      <c r="D14" s="22">
        <v>26</v>
      </c>
      <c r="E14" s="22">
        <v>0</v>
      </c>
      <c r="F14" s="22">
        <v>3</v>
      </c>
      <c r="G14" s="22">
        <v>105</v>
      </c>
      <c r="H14" s="22">
        <v>3</v>
      </c>
      <c r="I14" s="22">
        <v>226</v>
      </c>
      <c r="J14" s="22">
        <v>0</v>
      </c>
      <c r="K14" s="22">
        <v>2</v>
      </c>
      <c r="L14" s="22">
        <v>2</v>
      </c>
      <c r="M14" s="23">
        <f t="shared" si="0"/>
        <v>0.45454545454545453</v>
      </c>
    </row>
    <row r="15" spans="1:13" s="11" customFormat="1" x14ac:dyDescent="0.25">
      <c r="A15" s="21" t="s">
        <v>127</v>
      </c>
      <c r="B15" s="7">
        <v>613</v>
      </c>
      <c r="C15" s="22">
        <v>70</v>
      </c>
      <c r="D15" s="22">
        <v>23</v>
      </c>
      <c r="E15" s="22">
        <v>1</v>
      </c>
      <c r="F15" s="22">
        <v>0</v>
      </c>
      <c r="G15" s="22">
        <v>119</v>
      </c>
      <c r="H15" s="22">
        <v>5</v>
      </c>
      <c r="I15" s="22">
        <v>218</v>
      </c>
      <c r="J15" s="22">
        <v>0</v>
      </c>
      <c r="K15" s="22">
        <v>0</v>
      </c>
      <c r="L15" s="22">
        <v>1</v>
      </c>
      <c r="M15" s="23">
        <f t="shared" si="0"/>
        <v>0.35725938009787928</v>
      </c>
    </row>
    <row r="16" spans="1:13" s="11" customFormat="1" x14ac:dyDescent="0.25">
      <c r="A16" s="21" t="s">
        <v>128</v>
      </c>
      <c r="B16" s="7">
        <v>489</v>
      </c>
      <c r="C16" s="22">
        <v>74</v>
      </c>
      <c r="D16" s="22">
        <v>10</v>
      </c>
      <c r="E16" s="22">
        <v>1</v>
      </c>
      <c r="F16" s="22">
        <v>2</v>
      </c>
      <c r="G16" s="22">
        <v>113</v>
      </c>
      <c r="H16" s="22">
        <v>1</v>
      </c>
      <c r="I16" s="22">
        <v>201</v>
      </c>
      <c r="J16" s="22">
        <v>1</v>
      </c>
      <c r="K16" s="22">
        <v>0</v>
      </c>
      <c r="L16" s="22">
        <v>1</v>
      </c>
      <c r="M16" s="23">
        <f t="shared" si="0"/>
        <v>0.41308793456032722</v>
      </c>
    </row>
    <row r="17" spans="1:13" s="11" customFormat="1" x14ac:dyDescent="0.25">
      <c r="A17" s="21" t="s">
        <v>129</v>
      </c>
      <c r="B17" s="7">
        <v>401</v>
      </c>
      <c r="C17" s="22">
        <v>64</v>
      </c>
      <c r="D17" s="22">
        <v>18</v>
      </c>
      <c r="E17" s="22">
        <v>0</v>
      </c>
      <c r="F17" s="22">
        <v>0</v>
      </c>
      <c r="G17" s="22">
        <v>89</v>
      </c>
      <c r="H17" s="22">
        <v>1</v>
      </c>
      <c r="I17" s="22">
        <v>172</v>
      </c>
      <c r="J17" s="22">
        <v>0</v>
      </c>
      <c r="K17" s="22">
        <v>0</v>
      </c>
      <c r="L17" s="22">
        <v>0</v>
      </c>
      <c r="M17" s="23">
        <f t="shared" si="0"/>
        <v>0.42892768079800497</v>
      </c>
    </row>
    <row r="18" spans="1:13" s="11" customFormat="1" x14ac:dyDescent="0.25">
      <c r="A18" s="21" t="s">
        <v>130</v>
      </c>
      <c r="B18" s="7">
        <v>389</v>
      </c>
      <c r="C18" s="22">
        <v>80</v>
      </c>
      <c r="D18" s="22">
        <v>13</v>
      </c>
      <c r="E18" s="22">
        <v>1</v>
      </c>
      <c r="F18" s="22">
        <v>1</v>
      </c>
      <c r="G18" s="22">
        <v>104</v>
      </c>
      <c r="H18" s="22">
        <v>2</v>
      </c>
      <c r="I18" s="22">
        <v>201</v>
      </c>
      <c r="J18" s="22">
        <v>0</v>
      </c>
      <c r="K18" s="22">
        <v>0</v>
      </c>
      <c r="L18" s="22">
        <v>1</v>
      </c>
      <c r="M18" s="23">
        <f t="shared" si="0"/>
        <v>0.51928020565552702</v>
      </c>
    </row>
    <row r="19" spans="1:13" s="11" customFormat="1" x14ac:dyDescent="0.25">
      <c r="A19" s="21" t="s">
        <v>131</v>
      </c>
      <c r="B19" s="7">
        <v>553</v>
      </c>
      <c r="C19" s="22">
        <v>65</v>
      </c>
      <c r="D19" s="22">
        <v>14</v>
      </c>
      <c r="E19" s="22">
        <v>2</v>
      </c>
      <c r="F19" s="22">
        <v>1</v>
      </c>
      <c r="G19" s="22">
        <v>143</v>
      </c>
      <c r="H19" s="22">
        <v>4</v>
      </c>
      <c r="I19" s="22">
        <v>229</v>
      </c>
      <c r="J19" s="22">
        <v>0</v>
      </c>
      <c r="K19" s="22">
        <v>0</v>
      </c>
      <c r="L19" s="22">
        <v>0</v>
      </c>
      <c r="M19" s="23">
        <f t="shared" si="0"/>
        <v>0.41410488245931282</v>
      </c>
    </row>
    <row r="20" spans="1:13" s="11" customFormat="1" x14ac:dyDescent="0.25">
      <c r="A20" s="21" t="s">
        <v>132</v>
      </c>
      <c r="B20" s="7">
        <v>475</v>
      </c>
      <c r="C20" s="22">
        <v>63</v>
      </c>
      <c r="D20" s="22">
        <v>6</v>
      </c>
      <c r="E20" s="22">
        <v>0</v>
      </c>
      <c r="F20" s="22">
        <v>0</v>
      </c>
      <c r="G20" s="22">
        <v>100</v>
      </c>
      <c r="H20" s="22">
        <v>5</v>
      </c>
      <c r="I20" s="22">
        <v>174</v>
      </c>
      <c r="J20" s="22">
        <v>0</v>
      </c>
      <c r="K20" s="22">
        <v>0</v>
      </c>
      <c r="L20" s="22">
        <v>2</v>
      </c>
      <c r="M20" s="23">
        <f t="shared" si="0"/>
        <v>0.3705263157894737</v>
      </c>
    </row>
    <row r="21" spans="1:13" s="11" customFormat="1" x14ac:dyDescent="0.25">
      <c r="A21" s="21" t="s">
        <v>133</v>
      </c>
      <c r="B21" s="7">
        <v>487</v>
      </c>
      <c r="C21" s="22">
        <v>73</v>
      </c>
      <c r="D21" s="22">
        <v>15</v>
      </c>
      <c r="E21" s="22">
        <v>0</v>
      </c>
      <c r="F21" s="22">
        <v>2</v>
      </c>
      <c r="G21" s="22">
        <v>89</v>
      </c>
      <c r="H21" s="22">
        <v>0</v>
      </c>
      <c r="I21" s="22">
        <v>179</v>
      </c>
      <c r="J21" s="22">
        <v>0</v>
      </c>
      <c r="K21" s="22">
        <v>0</v>
      </c>
      <c r="L21" s="22">
        <v>0</v>
      </c>
      <c r="M21" s="23">
        <f t="shared" si="0"/>
        <v>0.36755646817248461</v>
      </c>
    </row>
    <row r="22" spans="1:13" s="11" customFormat="1" x14ac:dyDescent="0.25">
      <c r="A22" s="21" t="s">
        <v>134</v>
      </c>
      <c r="B22" s="7">
        <v>519</v>
      </c>
      <c r="C22" s="22">
        <v>53</v>
      </c>
      <c r="D22" s="22">
        <v>14</v>
      </c>
      <c r="E22" s="22">
        <v>0</v>
      </c>
      <c r="F22" s="22">
        <v>1</v>
      </c>
      <c r="G22" s="22">
        <v>101</v>
      </c>
      <c r="H22" s="22">
        <v>2</v>
      </c>
      <c r="I22" s="22">
        <v>171</v>
      </c>
      <c r="J22" s="22">
        <v>0</v>
      </c>
      <c r="K22" s="22">
        <v>1</v>
      </c>
      <c r="L22" s="22">
        <v>0</v>
      </c>
      <c r="M22" s="23">
        <f t="shared" si="0"/>
        <v>0.33140655105973027</v>
      </c>
    </row>
    <row r="23" spans="1:13" s="11" customFormat="1" x14ac:dyDescent="0.25">
      <c r="A23" s="21" t="s">
        <v>135</v>
      </c>
      <c r="B23" s="7">
        <v>475</v>
      </c>
      <c r="C23" s="22">
        <v>38</v>
      </c>
      <c r="D23" s="22">
        <v>6</v>
      </c>
      <c r="E23" s="22">
        <v>0</v>
      </c>
      <c r="F23" s="22">
        <v>0</v>
      </c>
      <c r="G23" s="22">
        <v>115</v>
      </c>
      <c r="H23" s="22">
        <v>3</v>
      </c>
      <c r="I23" s="22">
        <v>162</v>
      </c>
      <c r="J23" s="22">
        <v>0</v>
      </c>
      <c r="K23" s="22">
        <v>0</v>
      </c>
      <c r="L23" s="22">
        <v>0</v>
      </c>
      <c r="M23" s="23">
        <f t="shared" si="0"/>
        <v>0.34105263157894739</v>
      </c>
    </row>
    <row r="24" spans="1:13" s="11" customFormat="1" x14ac:dyDescent="0.25">
      <c r="A24" s="21" t="s">
        <v>136</v>
      </c>
      <c r="B24" s="7">
        <v>255</v>
      </c>
      <c r="C24" s="22">
        <v>39</v>
      </c>
      <c r="D24" s="22">
        <v>9</v>
      </c>
      <c r="E24" s="22">
        <v>0</v>
      </c>
      <c r="F24" s="22">
        <v>0</v>
      </c>
      <c r="G24" s="22">
        <v>50</v>
      </c>
      <c r="H24" s="22">
        <v>2</v>
      </c>
      <c r="I24" s="22">
        <v>100</v>
      </c>
      <c r="J24" s="22">
        <v>1</v>
      </c>
      <c r="K24" s="22">
        <v>0</v>
      </c>
      <c r="L24" s="22">
        <v>0</v>
      </c>
      <c r="M24" s="23">
        <f t="shared" si="0"/>
        <v>0.39215686274509803</v>
      </c>
    </row>
    <row r="25" spans="1:13" s="11" customFormat="1" x14ac:dyDescent="0.25">
      <c r="A25" s="21" t="s">
        <v>137</v>
      </c>
      <c r="B25" s="7">
        <v>448</v>
      </c>
      <c r="C25" s="22">
        <v>52</v>
      </c>
      <c r="D25" s="22">
        <v>9</v>
      </c>
      <c r="E25" s="22">
        <v>3</v>
      </c>
      <c r="F25" s="22">
        <v>1</v>
      </c>
      <c r="G25" s="22">
        <v>75</v>
      </c>
      <c r="H25" s="22">
        <v>5</v>
      </c>
      <c r="I25" s="22">
        <v>145</v>
      </c>
      <c r="J25" s="22">
        <v>0</v>
      </c>
      <c r="K25" s="22">
        <v>0</v>
      </c>
      <c r="L25" s="22">
        <v>0</v>
      </c>
      <c r="M25" s="23">
        <f t="shared" si="0"/>
        <v>0.3236607142857143</v>
      </c>
    </row>
    <row r="26" spans="1:13" s="11" customFormat="1" x14ac:dyDescent="0.25">
      <c r="A26" s="21" t="s">
        <v>138</v>
      </c>
      <c r="B26" s="7">
        <v>450</v>
      </c>
      <c r="C26" s="22">
        <v>61</v>
      </c>
      <c r="D26" s="22">
        <v>15</v>
      </c>
      <c r="E26" s="22">
        <v>2</v>
      </c>
      <c r="F26" s="22">
        <v>0</v>
      </c>
      <c r="G26" s="22">
        <v>69</v>
      </c>
      <c r="H26" s="22">
        <v>1</v>
      </c>
      <c r="I26" s="22">
        <v>148</v>
      </c>
      <c r="J26" s="22">
        <v>0</v>
      </c>
      <c r="K26" s="22">
        <v>0</v>
      </c>
      <c r="L26" s="22">
        <v>0</v>
      </c>
      <c r="M26" s="23">
        <f t="shared" si="0"/>
        <v>0.3288888888888889</v>
      </c>
    </row>
    <row r="27" spans="1:13" s="11" customFormat="1" x14ac:dyDescent="0.25">
      <c r="A27" s="21" t="s">
        <v>139</v>
      </c>
      <c r="B27" s="7">
        <v>495</v>
      </c>
      <c r="C27" s="22">
        <v>59</v>
      </c>
      <c r="D27" s="22">
        <v>16</v>
      </c>
      <c r="E27" s="22">
        <v>1</v>
      </c>
      <c r="F27" s="22">
        <v>0</v>
      </c>
      <c r="G27" s="22">
        <v>95</v>
      </c>
      <c r="H27" s="22">
        <v>4</v>
      </c>
      <c r="I27" s="22">
        <v>175</v>
      </c>
      <c r="J27" s="22">
        <v>0</v>
      </c>
      <c r="K27" s="22">
        <v>0</v>
      </c>
      <c r="L27" s="22">
        <v>0</v>
      </c>
      <c r="M27" s="23">
        <f t="shared" si="0"/>
        <v>0.35353535353535354</v>
      </c>
    </row>
    <row r="28" spans="1:13" s="11" customFormat="1" x14ac:dyDescent="0.25">
      <c r="A28" s="21" t="s">
        <v>140</v>
      </c>
      <c r="B28" s="7">
        <v>429</v>
      </c>
      <c r="C28" s="22">
        <v>45</v>
      </c>
      <c r="D28" s="22">
        <v>8</v>
      </c>
      <c r="E28" s="22">
        <v>1</v>
      </c>
      <c r="F28" s="22">
        <v>0</v>
      </c>
      <c r="G28" s="22">
        <v>89</v>
      </c>
      <c r="H28" s="22">
        <v>3</v>
      </c>
      <c r="I28" s="22">
        <v>146</v>
      </c>
      <c r="J28" s="22">
        <v>0</v>
      </c>
      <c r="K28" s="22">
        <v>0</v>
      </c>
      <c r="L28" s="22">
        <v>0</v>
      </c>
      <c r="M28" s="23">
        <f t="shared" si="0"/>
        <v>0.34032634032634035</v>
      </c>
    </row>
    <row r="29" spans="1:13" s="11" customFormat="1" x14ac:dyDescent="0.25">
      <c r="A29" s="21" t="s">
        <v>141</v>
      </c>
      <c r="B29" s="7">
        <v>558</v>
      </c>
      <c r="C29" s="22">
        <v>86</v>
      </c>
      <c r="D29" s="22">
        <v>33</v>
      </c>
      <c r="E29" s="22">
        <v>0</v>
      </c>
      <c r="F29" s="22">
        <v>2</v>
      </c>
      <c r="G29" s="22">
        <v>107</v>
      </c>
      <c r="H29" s="22">
        <v>4</v>
      </c>
      <c r="I29" s="22">
        <v>232</v>
      </c>
      <c r="J29" s="22">
        <v>0</v>
      </c>
      <c r="K29" s="22">
        <v>0</v>
      </c>
      <c r="L29" s="22">
        <v>1</v>
      </c>
      <c r="M29" s="23">
        <f t="shared" si="0"/>
        <v>0.41756272401433692</v>
      </c>
    </row>
    <row r="30" spans="1:13" s="11" customFormat="1" x14ac:dyDescent="0.25">
      <c r="A30" s="21" t="s">
        <v>142</v>
      </c>
      <c r="B30" s="7">
        <v>477</v>
      </c>
      <c r="C30" s="22">
        <v>76</v>
      </c>
      <c r="D30" s="22">
        <v>18</v>
      </c>
      <c r="E30" s="22">
        <v>2</v>
      </c>
      <c r="F30" s="22">
        <v>2</v>
      </c>
      <c r="G30" s="22">
        <v>107</v>
      </c>
      <c r="H30" s="22">
        <v>8</v>
      </c>
      <c r="I30" s="22">
        <v>213</v>
      </c>
      <c r="J30" s="22">
        <v>1</v>
      </c>
      <c r="K30" s="22">
        <v>0</v>
      </c>
      <c r="L30" s="22">
        <v>0</v>
      </c>
      <c r="M30" s="23">
        <f t="shared" si="0"/>
        <v>0.44654088050314467</v>
      </c>
    </row>
    <row r="31" spans="1:13" s="11" customFormat="1" x14ac:dyDescent="0.25">
      <c r="A31" s="21" t="s">
        <v>143</v>
      </c>
      <c r="B31" s="7">
        <v>595</v>
      </c>
      <c r="C31" s="22">
        <v>100</v>
      </c>
      <c r="D31" s="22">
        <v>36</v>
      </c>
      <c r="E31" s="22">
        <v>2</v>
      </c>
      <c r="F31" s="22">
        <v>2</v>
      </c>
      <c r="G31" s="22">
        <v>102</v>
      </c>
      <c r="H31" s="22">
        <v>8</v>
      </c>
      <c r="I31" s="22">
        <v>250</v>
      </c>
      <c r="J31" s="22">
        <v>0</v>
      </c>
      <c r="K31" s="22">
        <v>0</v>
      </c>
      <c r="L31" s="22">
        <v>0</v>
      </c>
      <c r="M31" s="23">
        <f t="shared" si="0"/>
        <v>0.42016806722689076</v>
      </c>
    </row>
    <row r="32" spans="1:13" s="11" customFormat="1" x14ac:dyDescent="0.25">
      <c r="A32" s="21" t="s">
        <v>144</v>
      </c>
      <c r="B32" s="7">
        <v>595</v>
      </c>
      <c r="C32" s="22">
        <v>78</v>
      </c>
      <c r="D32" s="22">
        <v>18</v>
      </c>
      <c r="E32" s="22">
        <v>2</v>
      </c>
      <c r="F32" s="22">
        <v>1</v>
      </c>
      <c r="G32" s="22">
        <v>154</v>
      </c>
      <c r="H32" s="22">
        <v>2</v>
      </c>
      <c r="I32" s="22">
        <v>255</v>
      </c>
      <c r="J32" s="22">
        <v>0</v>
      </c>
      <c r="K32" s="22">
        <v>0</v>
      </c>
      <c r="L32" s="22">
        <v>1</v>
      </c>
      <c r="M32" s="23">
        <f t="shared" si="0"/>
        <v>0.43025210084033616</v>
      </c>
    </row>
    <row r="33" spans="1:13" s="11" customFormat="1" x14ac:dyDescent="0.25">
      <c r="A33" s="21" t="s">
        <v>145</v>
      </c>
      <c r="B33" s="7">
        <v>580</v>
      </c>
      <c r="C33" s="22">
        <v>99</v>
      </c>
      <c r="D33" s="22">
        <v>21</v>
      </c>
      <c r="E33" s="22">
        <v>2</v>
      </c>
      <c r="F33" s="22">
        <v>3</v>
      </c>
      <c r="G33" s="22">
        <v>139</v>
      </c>
      <c r="H33" s="22">
        <v>6</v>
      </c>
      <c r="I33" s="22">
        <v>270</v>
      </c>
      <c r="J33" s="22">
        <v>0</v>
      </c>
      <c r="K33" s="22">
        <v>0</v>
      </c>
      <c r="L33" s="22">
        <v>0</v>
      </c>
      <c r="M33" s="23">
        <f t="shared" si="0"/>
        <v>0.46551724137931033</v>
      </c>
    </row>
    <row r="34" spans="1:13" s="11" customFormat="1" x14ac:dyDescent="0.25">
      <c r="A34" s="21" t="s">
        <v>146</v>
      </c>
      <c r="B34" s="7">
        <v>611</v>
      </c>
      <c r="C34" s="22">
        <v>98</v>
      </c>
      <c r="D34" s="22">
        <v>25</v>
      </c>
      <c r="E34" s="22">
        <v>0</v>
      </c>
      <c r="F34" s="22">
        <v>1</v>
      </c>
      <c r="G34" s="22">
        <v>136</v>
      </c>
      <c r="H34" s="22">
        <v>3</v>
      </c>
      <c r="I34" s="22">
        <v>263</v>
      </c>
      <c r="J34" s="22">
        <v>1</v>
      </c>
      <c r="K34" s="22">
        <v>0</v>
      </c>
      <c r="L34" s="22">
        <v>0</v>
      </c>
      <c r="M34" s="23">
        <f t="shared" si="0"/>
        <v>0.43044189852700493</v>
      </c>
    </row>
    <row r="35" spans="1:13" s="11" customFormat="1" x14ac:dyDescent="0.25">
      <c r="A35" s="21" t="s">
        <v>147</v>
      </c>
      <c r="B35" s="7">
        <v>503</v>
      </c>
      <c r="C35" s="22">
        <v>66</v>
      </c>
      <c r="D35" s="22">
        <v>27</v>
      </c>
      <c r="E35" s="22">
        <v>1</v>
      </c>
      <c r="F35" s="22">
        <v>0</v>
      </c>
      <c r="G35" s="22">
        <v>101</v>
      </c>
      <c r="H35" s="22">
        <v>7</v>
      </c>
      <c r="I35" s="22">
        <v>202</v>
      </c>
      <c r="J35" s="22">
        <v>0</v>
      </c>
      <c r="K35" s="22">
        <v>0</v>
      </c>
      <c r="L35" s="22">
        <v>1</v>
      </c>
      <c r="M35" s="23">
        <f t="shared" si="0"/>
        <v>0.40357852882703776</v>
      </c>
    </row>
    <row r="36" spans="1:13" s="11" customFormat="1" x14ac:dyDescent="0.25">
      <c r="A36" s="21" t="s">
        <v>148</v>
      </c>
      <c r="B36" s="7">
        <v>646</v>
      </c>
      <c r="C36" s="22">
        <v>82</v>
      </c>
      <c r="D36" s="22">
        <v>30</v>
      </c>
      <c r="E36" s="22">
        <v>1</v>
      </c>
      <c r="F36" s="22">
        <v>1</v>
      </c>
      <c r="G36" s="22">
        <v>138</v>
      </c>
      <c r="H36" s="22">
        <v>4</v>
      </c>
      <c r="I36" s="22">
        <v>256</v>
      </c>
      <c r="J36" s="22">
        <v>0</v>
      </c>
      <c r="K36" s="22">
        <v>0</v>
      </c>
      <c r="L36" s="22">
        <v>1</v>
      </c>
      <c r="M36" s="23">
        <f t="shared" si="0"/>
        <v>0.39783281733746129</v>
      </c>
    </row>
    <row r="37" spans="1:13" s="11" customFormat="1" x14ac:dyDescent="0.25">
      <c r="A37" s="21" t="s">
        <v>149</v>
      </c>
      <c r="B37" s="7">
        <v>461</v>
      </c>
      <c r="C37" s="22">
        <v>75</v>
      </c>
      <c r="D37" s="22">
        <v>15</v>
      </c>
      <c r="E37" s="22">
        <v>2</v>
      </c>
      <c r="F37" s="22">
        <v>0</v>
      </c>
      <c r="G37" s="22">
        <v>77</v>
      </c>
      <c r="H37" s="22">
        <v>2</v>
      </c>
      <c r="I37" s="22">
        <v>171</v>
      </c>
      <c r="J37" s="22">
        <v>0</v>
      </c>
      <c r="K37" s="22">
        <v>0</v>
      </c>
      <c r="L37" s="22">
        <v>0</v>
      </c>
      <c r="M37" s="23">
        <f t="shared" si="0"/>
        <v>0.37093275488069416</v>
      </c>
    </row>
    <row r="38" spans="1:13" s="11" customFormat="1" x14ac:dyDescent="0.25">
      <c r="A38" s="21" t="s">
        <v>150</v>
      </c>
      <c r="B38" s="7">
        <v>511</v>
      </c>
      <c r="C38" s="22">
        <v>55</v>
      </c>
      <c r="D38" s="22">
        <v>9</v>
      </c>
      <c r="E38" s="22">
        <v>1</v>
      </c>
      <c r="F38" s="22">
        <v>1</v>
      </c>
      <c r="G38" s="22">
        <v>110</v>
      </c>
      <c r="H38" s="22">
        <v>1</v>
      </c>
      <c r="I38" s="22">
        <v>177</v>
      </c>
      <c r="J38" s="22">
        <v>0</v>
      </c>
      <c r="K38" s="22">
        <v>0</v>
      </c>
      <c r="L38" s="22">
        <v>0</v>
      </c>
      <c r="M38" s="23">
        <f t="shared" si="0"/>
        <v>0.34637964774951074</v>
      </c>
    </row>
    <row r="39" spans="1:13" s="11" customFormat="1" x14ac:dyDescent="0.25">
      <c r="A39" s="21" t="s">
        <v>151</v>
      </c>
      <c r="B39" s="7">
        <v>493</v>
      </c>
      <c r="C39" s="22">
        <v>65</v>
      </c>
      <c r="D39" s="22">
        <v>28</v>
      </c>
      <c r="E39" s="22">
        <v>4</v>
      </c>
      <c r="F39" s="22">
        <v>1</v>
      </c>
      <c r="G39" s="22">
        <v>77</v>
      </c>
      <c r="H39" s="22">
        <v>4</v>
      </c>
      <c r="I39" s="22">
        <v>179</v>
      </c>
      <c r="J39" s="22">
        <v>1</v>
      </c>
      <c r="K39" s="22">
        <v>0</v>
      </c>
      <c r="L39" s="22">
        <v>0</v>
      </c>
      <c r="M39" s="23">
        <f t="shared" si="0"/>
        <v>0.36308316430020282</v>
      </c>
    </row>
    <row r="40" spans="1:13" s="11" customFormat="1" x14ac:dyDescent="0.25">
      <c r="A40" s="21" t="s">
        <v>152</v>
      </c>
      <c r="B40" s="7">
        <v>458</v>
      </c>
      <c r="C40" s="22">
        <v>66</v>
      </c>
      <c r="D40" s="22">
        <v>17</v>
      </c>
      <c r="E40" s="22">
        <v>1</v>
      </c>
      <c r="F40" s="22">
        <v>3</v>
      </c>
      <c r="G40" s="22">
        <v>97</v>
      </c>
      <c r="H40" s="22">
        <v>12</v>
      </c>
      <c r="I40" s="22">
        <v>196</v>
      </c>
      <c r="J40" s="22">
        <v>0</v>
      </c>
      <c r="K40" s="22">
        <v>0</v>
      </c>
      <c r="L40" s="22">
        <v>0</v>
      </c>
      <c r="M40" s="23">
        <f t="shared" si="0"/>
        <v>0.42794759825327511</v>
      </c>
    </row>
    <row r="41" spans="1:13" s="11" customFormat="1" x14ac:dyDescent="0.25">
      <c r="A41" s="21" t="s">
        <v>153</v>
      </c>
      <c r="B41" s="7">
        <v>385</v>
      </c>
      <c r="C41" s="22">
        <v>57</v>
      </c>
      <c r="D41" s="22">
        <v>16</v>
      </c>
      <c r="E41" s="22">
        <v>2</v>
      </c>
      <c r="F41" s="22">
        <v>1</v>
      </c>
      <c r="G41" s="22">
        <v>83</v>
      </c>
      <c r="H41" s="22">
        <v>3</v>
      </c>
      <c r="I41" s="22">
        <v>162</v>
      </c>
      <c r="J41" s="22">
        <v>0</v>
      </c>
      <c r="K41" s="22">
        <v>0</v>
      </c>
      <c r="L41" s="22">
        <v>0</v>
      </c>
      <c r="M41" s="23">
        <f t="shared" si="0"/>
        <v>0.42077922077922075</v>
      </c>
    </row>
    <row r="42" spans="1:13" s="11" customFormat="1" x14ac:dyDescent="0.25">
      <c r="A42" s="21" t="s">
        <v>154</v>
      </c>
      <c r="B42" s="7">
        <v>390</v>
      </c>
      <c r="C42" s="22">
        <v>73</v>
      </c>
      <c r="D42" s="22">
        <v>14</v>
      </c>
      <c r="E42" s="22">
        <v>0</v>
      </c>
      <c r="F42" s="22">
        <v>3</v>
      </c>
      <c r="G42" s="22">
        <v>79</v>
      </c>
      <c r="H42" s="22">
        <v>6</v>
      </c>
      <c r="I42" s="22">
        <v>175</v>
      </c>
      <c r="J42" s="22">
        <v>1</v>
      </c>
      <c r="K42" s="22">
        <v>0</v>
      </c>
      <c r="L42" s="22">
        <v>0</v>
      </c>
      <c r="M42" s="23">
        <f t="shared" si="0"/>
        <v>0.44871794871794873</v>
      </c>
    </row>
    <row r="43" spans="1:13" s="11" customFormat="1" x14ac:dyDescent="0.25">
      <c r="A43" s="21" t="s">
        <v>155</v>
      </c>
      <c r="B43" s="7">
        <v>501</v>
      </c>
      <c r="C43" s="22">
        <v>104</v>
      </c>
      <c r="D43" s="22">
        <v>29</v>
      </c>
      <c r="E43" s="22">
        <v>4</v>
      </c>
      <c r="F43" s="22">
        <v>1</v>
      </c>
      <c r="G43" s="22">
        <v>98</v>
      </c>
      <c r="H43" s="22">
        <v>10</v>
      </c>
      <c r="I43" s="22">
        <v>246</v>
      </c>
      <c r="J43" s="22">
        <v>0</v>
      </c>
      <c r="K43" s="22">
        <v>0</v>
      </c>
      <c r="L43" s="22">
        <v>2</v>
      </c>
      <c r="M43" s="23">
        <f t="shared" si="0"/>
        <v>0.49500998003992014</v>
      </c>
    </row>
    <row r="44" spans="1:13" s="11" customFormat="1" x14ac:dyDescent="0.25">
      <c r="A44" s="21" t="s">
        <v>156</v>
      </c>
      <c r="B44" s="7">
        <v>465</v>
      </c>
      <c r="C44" s="22">
        <v>64</v>
      </c>
      <c r="D44" s="22">
        <v>19</v>
      </c>
      <c r="E44" s="22">
        <v>2</v>
      </c>
      <c r="F44" s="22">
        <v>2</v>
      </c>
      <c r="G44" s="22">
        <v>111</v>
      </c>
      <c r="H44" s="22">
        <v>6</v>
      </c>
      <c r="I44" s="22">
        <v>204</v>
      </c>
      <c r="J44" s="22">
        <v>0</v>
      </c>
      <c r="K44" s="22">
        <v>1</v>
      </c>
      <c r="L44" s="22">
        <v>1</v>
      </c>
      <c r="M44" s="23">
        <f t="shared" si="0"/>
        <v>0.44301075268817203</v>
      </c>
    </row>
    <row r="45" spans="1:13" s="11" customFormat="1" x14ac:dyDescent="0.25">
      <c r="A45" s="21" t="s">
        <v>157</v>
      </c>
      <c r="B45" s="7">
        <v>541</v>
      </c>
      <c r="C45" s="22">
        <v>69</v>
      </c>
      <c r="D45" s="22">
        <v>14</v>
      </c>
      <c r="E45" s="22">
        <v>1</v>
      </c>
      <c r="F45" s="22">
        <v>1</v>
      </c>
      <c r="G45" s="22">
        <v>99</v>
      </c>
      <c r="H45" s="22">
        <v>3</v>
      </c>
      <c r="I45" s="22">
        <v>187</v>
      </c>
      <c r="J45" s="22">
        <v>0</v>
      </c>
      <c r="K45" s="22">
        <v>0</v>
      </c>
      <c r="L45" s="22">
        <v>0</v>
      </c>
      <c r="M45" s="23">
        <f t="shared" si="0"/>
        <v>0.34565619223659888</v>
      </c>
    </row>
    <row r="46" spans="1:13" s="11" customFormat="1" x14ac:dyDescent="0.25">
      <c r="A46" s="21" t="s">
        <v>158</v>
      </c>
      <c r="B46" s="7">
        <v>457</v>
      </c>
      <c r="C46" s="22">
        <v>49</v>
      </c>
      <c r="D46" s="22">
        <v>15</v>
      </c>
      <c r="E46" s="22">
        <v>1</v>
      </c>
      <c r="F46" s="22">
        <v>0</v>
      </c>
      <c r="G46" s="22">
        <v>59</v>
      </c>
      <c r="H46" s="22">
        <v>1</v>
      </c>
      <c r="I46" s="22">
        <v>125</v>
      </c>
      <c r="J46" s="22">
        <v>0</v>
      </c>
      <c r="K46" s="22">
        <v>0</v>
      </c>
      <c r="L46" s="22">
        <v>0</v>
      </c>
      <c r="M46" s="23">
        <f t="shared" si="0"/>
        <v>0.2735229759299781</v>
      </c>
    </row>
    <row r="47" spans="1:13" s="11" customFormat="1" x14ac:dyDescent="0.25">
      <c r="A47" s="21" t="s">
        <v>159</v>
      </c>
      <c r="B47" s="7">
        <v>408</v>
      </c>
      <c r="C47" s="22">
        <v>37</v>
      </c>
      <c r="D47" s="22">
        <v>21</v>
      </c>
      <c r="E47" s="22">
        <v>0</v>
      </c>
      <c r="F47" s="22">
        <v>0</v>
      </c>
      <c r="G47" s="22">
        <v>73</v>
      </c>
      <c r="H47" s="22">
        <v>0</v>
      </c>
      <c r="I47" s="22">
        <v>131</v>
      </c>
      <c r="J47" s="22">
        <v>0</v>
      </c>
      <c r="K47" s="22">
        <v>0</v>
      </c>
      <c r="L47" s="22">
        <v>0</v>
      </c>
      <c r="M47" s="23">
        <f t="shared" si="0"/>
        <v>0.32107843137254904</v>
      </c>
    </row>
    <row r="48" spans="1:13" s="11" customFormat="1" x14ac:dyDescent="0.25">
      <c r="A48" s="21" t="s">
        <v>160</v>
      </c>
      <c r="B48" s="7">
        <v>408</v>
      </c>
      <c r="C48" s="22">
        <v>70</v>
      </c>
      <c r="D48" s="22">
        <v>26</v>
      </c>
      <c r="E48" s="22">
        <v>1</v>
      </c>
      <c r="F48" s="22">
        <v>2</v>
      </c>
      <c r="G48" s="22">
        <v>69</v>
      </c>
      <c r="H48" s="22">
        <v>1</v>
      </c>
      <c r="I48" s="22">
        <v>169</v>
      </c>
      <c r="J48" s="22">
        <v>0</v>
      </c>
      <c r="K48" s="22">
        <v>0</v>
      </c>
      <c r="L48" s="22">
        <v>0</v>
      </c>
      <c r="M48" s="23">
        <f t="shared" si="0"/>
        <v>0.41421568627450983</v>
      </c>
    </row>
    <row r="49" spans="1:13" s="11" customFormat="1" x14ac:dyDescent="0.25">
      <c r="A49" s="21" t="s">
        <v>161</v>
      </c>
      <c r="B49" s="7">
        <v>488</v>
      </c>
      <c r="C49" s="22">
        <v>46</v>
      </c>
      <c r="D49" s="22">
        <v>13</v>
      </c>
      <c r="E49" s="22">
        <v>1</v>
      </c>
      <c r="F49" s="22">
        <v>2</v>
      </c>
      <c r="G49" s="22">
        <v>113</v>
      </c>
      <c r="H49" s="22">
        <v>4</v>
      </c>
      <c r="I49" s="22">
        <v>179</v>
      </c>
      <c r="J49" s="22">
        <v>1</v>
      </c>
      <c r="K49" s="22">
        <v>0</v>
      </c>
      <c r="L49" s="22">
        <v>0</v>
      </c>
      <c r="M49" s="23">
        <f t="shared" si="0"/>
        <v>0.36680327868852458</v>
      </c>
    </row>
    <row r="50" spans="1:13" s="11" customFormat="1" x14ac:dyDescent="0.25">
      <c r="A50" s="21" t="s">
        <v>162</v>
      </c>
      <c r="B50" s="7">
        <v>384</v>
      </c>
      <c r="C50" s="22">
        <v>41</v>
      </c>
      <c r="D50" s="22">
        <v>10</v>
      </c>
      <c r="E50" s="22">
        <v>1</v>
      </c>
      <c r="F50" s="22">
        <v>2</v>
      </c>
      <c r="G50" s="22">
        <v>76</v>
      </c>
      <c r="H50" s="22">
        <v>0</v>
      </c>
      <c r="I50" s="22">
        <v>130</v>
      </c>
      <c r="J50" s="22">
        <v>0</v>
      </c>
      <c r="K50" s="22">
        <v>0</v>
      </c>
      <c r="L50" s="22">
        <v>2</v>
      </c>
      <c r="M50" s="23">
        <f t="shared" si="0"/>
        <v>0.34375</v>
      </c>
    </row>
    <row r="51" spans="1:13" s="11" customFormat="1" x14ac:dyDescent="0.25">
      <c r="A51" s="21" t="s">
        <v>163</v>
      </c>
      <c r="B51" s="7">
        <v>530</v>
      </c>
      <c r="C51" s="22">
        <v>105</v>
      </c>
      <c r="D51" s="22">
        <v>22</v>
      </c>
      <c r="E51" s="22">
        <v>1</v>
      </c>
      <c r="F51" s="22">
        <v>2</v>
      </c>
      <c r="G51" s="22">
        <v>115</v>
      </c>
      <c r="H51" s="22">
        <v>6</v>
      </c>
      <c r="I51" s="22">
        <v>251</v>
      </c>
      <c r="J51" s="22">
        <v>0</v>
      </c>
      <c r="K51" s="22">
        <v>0</v>
      </c>
      <c r="L51" s="22">
        <v>0</v>
      </c>
      <c r="M51" s="23">
        <f t="shared" si="0"/>
        <v>0.47358490566037736</v>
      </c>
    </row>
    <row r="52" spans="1:13" s="11" customFormat="1" x14ac:dyDescent="0.25">
      <c r="A52" s="21" t="s">
        <v>164</v>
      </c>
      <c r="B52" s="7">
        <v>488</v>
      </c>
      <c r="C52" s="22">
        <v>78</v>
      </c>
      <c r="D52" s="22">
        <v>28</v>
      </c>
      <c r="E52" s="22">
        <v>4</v>
      </c>
      <c r="F52" s="22">
        <v>4</v>
      </c>
      <c r="G52" s="22">
        <v>130</v>
      </c>
      <c r="H52" s="22">
        <v>6</v>
      </c>
      <c r="I52" s="22">
        <v>250</v>
      </c>
      <c r="J52" s="22">
        <v>0</v>
      </c>
      <c r="K52" s="22">
        <v>0</v>
      </c>
      <c r="L52" s="22">
        <v>1</v>
      </c>
      <c r="M52" s="23">
        <f t="shared" si="0"/>
        <v>0.51434426229508201</v>
      </c>
    </row>
    <row r="53" spans="1:13" s="11" customFormat="1" x14ac:dyDescent="0.25">
      <c r="A53" s="21" t="s">
        <v>165</v>
      </c>
      <c r="B53" s="7">
        <v>512</v>
      </c>
      <c r="C53" s="22">
        <v>72</v>
      </c>
      <c r="D53" s="22">
        <v>16</v>
      </c>
      <c r="E53" s="22">
        <v>3</v>
      </c>
      <c r="F53" s="22">
        <v>0</v>
      </c>
      <c r="G53" s="22">
        <v>88</v>
      </c>
      <c r="H53" s="22">
        <v>6</v>
      </c>
      <c r="I53" s="22">
        <v>185</v>
      </c>
      <c r="J53" s="22">
        <v>0</v>
      </c>
      <c r="K53" s="22">
        <v>0</v>
      </c>
      <c r="L53" s="22">
        <v>0</v>
      </c>
      <c r="M53" s="23">
        <f t="shared" si="0"/>
        <v>0.361328125</v>
      </c>
    </row>
    <row r="54" spans="1:13" s="11" customFormat="1" x14ac:dyDescent="0.25">
      <c r="A54" s="21" t="s">
        <v>166</v>
      </c>
      <c r="B54" s="7">
        <v>488</v>
      </c>
      <c r="C54" s="22">
        <v>68</v>
      </c>
      <c r="D54" s="22">
        <v>16</v>
      </c>
      <c r="E54" s="22">
        <v>1</v>
      </c>
      <c r="F54" s="22">
        <v>2</v>
      </c>
      <c r="G54" s="22">
        <v>86</v>
      </c>
      <c r="H54" s="22">
        <v>6</v>
      </c>
      <c r="I54" s="22">
        <v>179</v>
      </c>
      <c r="J54" s="22">
        <v>0</v>
      </c>
      <c r="K54" s="22">
        <v>0</v>
      </c>
      <c r="L54" s="22">
        <v>0</v>
      </c>
      <c r="M54" s="23">
        <f t="shared" si="0"/>
        <v>0.36680327868852458</v>
      </c>
    </row>
    <row r="55" spans="1:13" s="11" customFormat="1" x14ac:dyDescent="0.25">
      <c r="A55" s="21" t="s">
        <v>167</v>
      </c>
      <c r="B55" s="7">
        <v>529</v>
      </c>
      <c r="C55" s="22">
        <v>70</v>
      </c>
      <c r="D55" s="22">
        <v>22</v>
      </c>
      <c r="E55" s="22">
        <v>1</v>
      </c>
      <c r="F55" s="22">
        <v>0</v>
      </c>
      <c r="G55" s="22">
        <v>96</v>
      </c>
      <c r="H55" s="22">
        <v>5</v>
      </c>
      <c r="I55" s="22">
        <v>194</v>
      </c>
      <c r="J55" s="22">
        <v>0</v>
      </c>
      <c r="K55" s="22">
        <v>0</v>
      </c>
      <c r="L55" s="22">
        <v>2</v>
      </c>
      <c r="M55" s="23">
        <f t="shared" si="0"/>
        <v>0.37051039697542532</v>
      </c>
    </row>
    <row r="56" spans="1:13" s="11" customFormat="1" x14ac:dyDescent="0.25">
      <c r="A56" s="21" t="s">
        <v>168</v>
      </c>
      <c r="B56" s="7">
        <v>380</v>
      </c>
      <c r="C56" s="22">
        <v>67</v>
      </c>
      <c r="D56" s="22">
        <v>17</v>
      </c>
      <c r="E56" s="22">
        <v>2</v>
      </c>
      <c r="F56" s="22">
        <v>1</v>
      </c>
      <c r="G56" s="22">
        <v>71</v>
      </c>
      <c r="H56" s="22">
        <v>2</v>
      </c>
      <c r="I56" s="22">
        <v>160</v>
      </c>
      <c r="J56" s="22">
        <v>0</v>
      </c>
      <c r="K56" s="22">
        <v>0</v>
      </c>
      <c r="L56" s="22">
        <v>0</v>
      </c>
      <c r="M56" s="23">
        <f t="shared" si="0"/>
        <v>0.42105263157894735</v>
      </c>
    </row>
    <row r="57" spans="1:13" s="11" customFormat="1" x14ac:dyDescent="0.25">
      <c r="A57" s="21" t="s">
        <v>169</v>
      </c>
      <c r="B57" s="7">
        <v>428</v>
      </c>
      <c r="C57" s="22">
        <v>67</v>
      </c>
      <c r="D57" s="22">
        <v>19</v>
      </c>
      <c r="E57" s="22">
        <v>1</v>
      </c>
      <c r="F57" s="22">
        <v>0</v>
      </c>
      <c r="G57" s="22">
        <v>81</v>
      </c>
      <c r="H57" s="22">
        <v>4</v>
      </c>
      <c r="I57" s="22">
        <v>172</v>
      </c>
      <c r="J57" s="22">
        <v>0</v>
      </c>
      <c r="K57" s="22">
        <v>0</v>
      </c>
      <c r="L57" s="22">
        <v>0</v>
      </c>
      <c r="M57" s="23">
        <f t="shared" si="0"/>
        <v>0.40186915887850466</v>
      </c>
    </row>
    <row r="58" spans="1:13" s="11" customFormat="1" x14ac:dyDescent="0.25">
      <c r="A58" s="21" t="s">
        <v>170</v>
      </c>
      <c r="B58" s="7">
        <v>396</v>
      </c>
      <c r="C58" s="22">
        <v>72</v>
      </c>
      <c r="D58" s="22">
        <v>12</v>
      </c>
      <c r="E58" s="22">
        <v>1</v>
      </c>
      <c r="F58" s="22">
        <v>0</v>
      </c>
      <c r="G58" s="22">
        <v>61</v>
      </c>
      <c r="H58" s="22">
        <v>3</v>
      </c>
      <c r="I58" s="22">
        <v>149</v>
      </c>
      <c r="J58" s="22">
        <v>0</v>
      </c>
      <c r="K58" s="22">
        <v>0</v>
      </c>
      <c r="L58" s="22">
        <v>0</v>
      </c>
      <c r="M58" s="23">
        <f t="shared" si="0"/>
        <v>0.37626262626262624</v>
      </c>
    </row>
    <row r="59" spans="1:13" s="11" customFormat="1" x14ac:dyDescent="0.25">
      <c r="A59" s="21" t="s">
        <v>171</v>
      </c>
      <c r="B59" s="7">
        <v>463</v>
      </c>
      <c r="C59" s="22">
        <v>75</v>
      </c>
      <c r="D59" s="22">
        <v>26</v>
      </c>
      <c r="E59" s="22">
        <v>2</v>
      </c>
      <c r="F59" s="22">
        <v>0</v>
      </c>
      <c r="G59" s="22">
        <v>92</v>
      </c>
      <c r="H59" s="22">
        <v>3</v>
      </c>
      <c r="I59" s="22">
        <v>198</v>
      </c>
      <c r="J59" s="22">
        <v>0</v>
      </c>
      <c r="K59" s="22">
        <v>0</v>
      </c>
      <c r="L59" s="22">
        <v>0</v>
      </c>
      <c r="M59" s="23">
        <f t="shared" si="0"/>
        <v>0.42764578833693306</v>
      </c>
    </row>
    <row r="60" spans="1:13" s="11" customFormat="1" x14ac:dyDescent="0.25">
      <c r="A60" s="21" t="s">
        <v>172</v>
      </c>
      <c r="B60" s="7">
        <v>495</v>
      </c>
      <c r="C60" s="22">
        <v>100</v>
      </c>
      <c r="D60" s="22">
        <v>9</v>
      </c>
      <c r="E60" s="22">
        <v>1</v>
      </c>
      <c r="F60" s="22">
        <v>2</v>
      </c>
      <c r="G60" s="22">
        <v>117</v>
      </c>
      <c r="H60" s="22">
        <v>4</v>
      </c>
      <c r="I60" s="22">
        <v>233</v>
      </c>
      <c r="J60" s="22">
        <v>1</v>
      </c>
      <c r="K60" s="22">
        <v>0</v>
      </c>
      <c r="L60" s="22">
        <v>1</v>
      </c>
      <c r="M60" s="23">
        <f t="shared" si="0"/>
        <v>0.47272727272727272</v>
      </c>
    </row>
    <row r="61" spans="1:13" s="11" customFormat="1" x14ac:dyDescent="0.25">
      <c r="A61" s="21" t="s">
        <v>173</v>
      </c>
      <c r="B61" s="7">
        <v>822</v>
      </c>
      <c r="C61" s="22">
        <v>106</v>
      </c>
      <c r="D61" s="22">
        <v>23</v>
      </c>
      <c r="E61" s="22">
        <v>8</v>
      </c>
      <c r="F61" s="22">
        <v>7</v>
      </c>
      <c r="G61" s="22">
        <v>127</v>
      </c>
      <c r="H61" s="22">
        <v>11</v>
      </c>
      <c r="I61" s="22">
        <v>282</v>
      </c>
      <c r="J61" s="22">
        <v>1</v>
      </c>
      <c r="K61" s="22">
        <v>1</v>
      </c>
      <c r="L61" s="22">
        <v>0</v>
      </c>
      <c r="M61" s="23">
        <f t="shared" si="0"/>
        <v>0.34428223844282241</v>
      </c>
    </row>
    <row r="62" spans="1:13" s="11" customFormat="1" x14ac:dyDescent="0.25">
      <c r="A62" s="21" t="s">
        <v>174</v>
      </c>
      <c r="B62" s="7">
        <v>565</v>
      </c>
      <c r="C62" s="22">
        <v>67</v>
      </c>
      <c r="D62" s="22">
        <v>15</v>
      </c>
      <c r="E62" s="22">
        <v>1</v>
      </c>
      <c r="F62" s="22">
        <v>3</v>
      </c>
      <c r="G62" s="22">
        <v>83</v>
      </c>
      <c r="H62" s="22">
        <v>6</v>
      </c>
      <c r="I62" s="22">
        <v>175</v>
      </c>
      <c r="J62" s="22">
        <v>0</v>
      </c>
      <c r="K62" s="22">
        <v>0</v>
      </c>
      <c r="L62" s="22">
        <v>0</v>
      </c>
      <c r="M62" s="23">
        <f t="shared" si="0"/>
        <v>0.30973451327433627</v>
      </c>
    </row>
    <row r="63" spans="1:13" s="11" customFormat="1" x14ac:dyDescent="0.25">
      <c r="A63" s="21" t="s">
        <v>175</v>
      </c>
      <c r="B63" s="7">
        <v>561</v>
      </c>
      <c r="C63" s="22">
        <v>111</v>
      </c>
      <c r="D63" s="22">
        <v>21</v>
      </c>
      <c r="E63" s="22">
        <v>0</v>
      </c>
      <c r="F63" s="22">
        <v>3</v>
      </c>
      <c r="G63" s="22">
        <v>124</v>
      </c>
      <c r="H63" s="22">
        <v>5</v>
      </c>
      <c r="I63" s="22">
        <v>264</v>
      </c>
      <c r="J63" s="22">
        <v>0</v>
      </c>
      <c r="K63" s="22">
        <v>0</v>
      </c>
      <c r="L63" s="22">
        <v>4</v>
      </c>
      <c r="M63" s="23">
        <f t="shared" si="0"/>
        <v>0.47771836007130125</v>
      </c>
    </row>
    <row r="64" spans="1:13" s="11" customFormat="1" x14ac:dyDescent="0.25">
      <c r="A64" s="21" t="s">
        <v>176</v>
      </c>
      <c r="B64" s="7">
        <v>614</v>
      </c>
      <c r="C64" s="22">
        <v>92</v>
      </c>
      <c r="D64" s="22">
        <v>18</v>
      </c>
      <c r="E64" s="22">
        <v>2</v>
      </c>
      <c r="F64" s="22">
        <v>2</v>
      </c>
      <c r="G64" s="22">
        <v>141</v>
      </c>
      <c r="H64" s="22">
        <v>4</v>
      </c>
      <c r="I64" s="22">
        <v>259</v>
      </c>
      <c r="J64" s="22">
        <v>0</v>
      </c>
      <c r="K64" s="22">
        <v>0</v>
      </c>
      <c r="L64" s="22">
        <v>0</v>
      </c>
      <c r="M64" s="23">
        <f t="shared" si="0"/>
        <v>0.42182410423452771</v>
      </c>
    </row>
    <row r="65" spans="1:13" s="11" customFormat="1" x14ac:dyDescent="0.25">
      <c r="A65" s="21" t="s">
        <v>177</v>
      </c>
      <c r="B65" s="7">
        <v>488</v>
      </c>
      <c r="C65" s="22">
        <v>65</v>
      </c>
      <c r="D65" s="22">
        <v>21</v>
      </c>
      <c r="E65" s="22">
        <v>1</v>
      </c>
      <c r="F65" s="22">
        <v>4</v>
      </c>
      <c r="G65" s="22">
        <v>81</v>
      </c>
      <c r="H65" s="22">
        <v>6</v>
      </c>
      <c r="I65" s="22">
        <v>178</v>
      </c>
      <c r="J65" s="22">
        <v>0</v>
      </c>
      <c r="K65" s="22">
        <v>0</v>
      </c>
      <c r="L65" s="22">
        <v>2</v>
      </c>
      <c r="M65" s="23">
        <f t="shared" si="0"/>
        <v>0.36885245901639346</v>
      </c>
    </row>
    <row r="66" spans="1:13" s="11" customFormat="1" x14ac:dyDescent="0.25">
      <c r="A66" s="21" t="s">
        <v>178</v>
      </c>
      <c r="B66" s="7">
        <v>401</v>
      </c>
      <c r="C66" s="22">
        <v>67</v>
      </c>
      <c r="D66" s="22">
        <v>18</v>
      </c>
      <c r="E66" s="22">
        <v>1</v>
      </c>
      <c r="F66" s="22">
        <v>1</v>
      </c>
      <c r="G66" s="22">
        <v>46</v>
      </c>
      <c r="H66" s="22">
        <v>4</v>
      </c>
      <c r="I66" s="22">
        <v>137</v>
      </c>
      <c r="J66" s="22">
        <v>0</v>
      </c>
      <c r="K66" s="22">
        <v>0</v>
      </c>
      <c r="L66" s="22">
        <v>2</v>
      </c>
      <c r="M66" s="23">
        <f t="shared" ref="M66:M73" si="1">(I66+K66+L66)/B66</f>
        <v>0.34663341645885287</v>
      </c>
    </row>
    <row r="67" spans="1:13" s="11" customFormat="1" x14ac:dyDescent="0.25">
      <c r="A67" s="21" t="s">
        <v>179</v>
      </c>
      <c r="B67" s="7">
        <v>607</v>
      </c>
      <c r="C67" s="22">
        <v>84</v>
      </c>
      <c r="D67" s="22">
        <v>34</v>
      </c>
      <c r="E67" s="22">
        <v>1</v>
      </c>
      <c r="F67" s="22">
        <v>2</v>
      </c>
      <c r="G67" s="22">
        <v>151</v>
      </c>
      <c r="H67" s="22">
        <v>5</v>
      </c>
      <c r="I67" s="22">
        <v>277</v>
      </c>
      <c r="J67" s="22">
        <v>1</v>
      </c>
      <c r="K67" s="22">
        <v>0</v>
      </c>
      <c r="L67" s="22">
        <v>2</v>
      </c>
      <c r="M67" s="23">
        <f t="shared" si="1"/>
        <v>0.4596375617792422</v>
      </c>
    </row>
    <row r="68" spans="1:13" s="11" customFormat="1" x14ac:dyDescent="0.25">
      <c r="A68" s="21" t="s">
        <v>180</v>
      </c>
      <c r="B68" s="7">
        <v>464</v>
      </c>
      <c r="C68" s="22">
        <v>61</v>
      </c>
      <c r="D68" s="22">
        <v>15</v>
      </c>
      <c r="E68" s="22">
        <v>0</v>
      </c>
      <c r="F68" s="22">
        <v>1</v>
      </c>
      <c r="G68" s="22">
        <v>94</v>
      </c>
      <c r="H68" s="22">
        <v>3</v>
      </c>
      <c r="I68" s="22">
        <v>174</v>
      </c>
      <c r="J68" s="22">
        <v>0</v>
      </c>
      <c r="K68" s="22">
        <v>0</v>
      </c>
      <c r="L68" s="22">
        <v>0</v>
      </c>
      <c r="M68" s="23">
        <f t="shared" si="1"/>
        <v>0.375</v>
      </c>
    </row>
    <row r="69" spans="1:13" s="11" customFormat="1" x14ac:dyDescent="0.25">
      <c r="A69" s="21" t="s">
        <v>181</v>
      </c>
      <c r="B69" s="7">
        <v>481</v>
      </c>
      <c r="C69" s="22">
        <v>63</v>
      </c>
      <c r="D69" s="22">
        <v>12</v>
      </c>
      <c r="E69" s="22">
        <v>0</v>
      </c>
      <c r="F69" s="22">
        <v>1</v>
      </c>
      <c r="G69" s="22">
        <v>71</v>
      </c>
      <c r="H69" s="22">
        <v>6</v>
      </c>
      <c r="I69" s="22">
        <v>153</v>
      </c>
      <c r="J69" s="22">
        <v>0</v>
      </c>
      <c r="K69" s="22">
        <v>0</v>
      </c>
      <c r="L69" s="22">
        <v>1</v>
      </c>
      <c r="M69" s="23">
        <f t="shared" si="1"/>
        <v>0.32016632016632018</v>
      </c>
    </row>
    <row r="70" spans="1:13" s="11" customFormat="1" x14ac:dyDescent="0.25">
      <c r="A70" s="21" t="s">
        <v>182</v>
      </c>
      <c r="B70" s="7">
        <v>647</v>
      </c>
      <c r="C70" s="22">
        <v>77</v>
      </c>
      <c r="D70" s="22">
        <v>21</v>
      </c>
      <c r="E70" s="22">
        <v>4</v>
      </c>
      <c r="F70" s="22">
        <v>2</v>
      </c>
      <c r="G70" s="22">
        <v>125</v>
      </c>
      <c r="H70" s="22">
        <v>6</v>
      </c>
      <c r="I70" s="22">
        <v>235</v>
      </c>
      <c r="J70" s="22">
        <v>0</v>
      </c>
      <c r="K70" s="22">
        <v>0</v>
      </c>
      <c r="L70" s="22">
        <v>2</v>
      </c>
      <c r="M70" s="23">
        <f t="shared" si="1"/>
        <v>0.36630602782071098</v>
      </c>
    </row>
    <row r="71" spans="1:13" s="11" customFormat="1" x14ac:dyDescent="0.25">
      <c r="A71" s="21" t="s">
        <v>183</v>
      </c>
      <c r="B71" s="7">
        <v>445</v>
      </c>
      <c r="C71" s="22">
        <v>77</v>
      </c>
      <c r="D71" s="22">
        <v>20</v>
      </c>
      <c r="E71" s="22">
        <v>2</v>
      </c>
      <c r="F71" s="22">
        <v>3</v>
      </c>
      <c r="G71" s="22">
        <v>78</v>
      </c>
      <c r="H71" s="22">
        <v>2</v>
      </c>
      <c r="I71" s="22">
        <v>182</v>
      </c>
      <c r="J71" s="22">
        <v>0</v>
      </c>
      <c r="K71" s="22">
        <v>0</v>
      </c>
      <c r="L71" s="22">
        <v>1</v>
      </c>
      <c r="M71" s="23">
        <f t="shared" si="1"/>
        <v>0.41123595505617977</v>
      </c>
    </row>
    <row r="72" spans="1:13" s="11" customFormat="1" x14ac:dyDescent="0.25">
      <c r="A72" s="21" t="s">
        <v>184</v>
      </c>
      <c r="B72" s="7">
        <v>190</v>
      </c>
      <c r="C72" s="22">
        <v>7</v>
      </c>
      <c r="D72" s="22">
        <v>1</v>
      </c>
      <c r="E72" s="22">
        <v>0</v>
      </c>
      <c r="F72" s="22">
        <v>0</v>
      </c>
      <c r="G72" s="22">
        <v>8</v>
      </c>
      <c r="H72" s="22">
        <v>2</v>
      </c>
      <c r="I72" s="22">
        <v>18</v>
      </c>
      <c r="J72" s="22">
        <v>0</v>
      </c>
      <c r="K72" s="22">
        <v>0</v>
      </c>
      <c r="L72" s="22">
        <v>0</v>
      </c>
      <c r="M72" s="23">
        <f t="shared" si="1"/>
        <v>9.4736842105263161E-2</v>
      </c>
    </row>
    <row r="73" spans="1:13" s="11" customFormat="1" x14ac:dyDescent="0.25">
      <c r="A73" s="21" t="s">
        <v>185</v>
      </c>
      <c r="B73" s="7">
        <v>347</v>
      </c>
      <c r="C73" s="22">
        <v>36</v>
      </c>
      <c r="D73" s="22">
        <v>16</v>
      </c>
      <c r="E73" s="22">
        <v>0</v>
      </c>
      <c r="F73" s="22">
        <v>0</v>
      </c>
      <c r="G73" s="22">
        <v>54</v>
      </c>
      <c r="H73" s="22">
        <v>0</v>
      </c>
      <c r="I73" s="22">
        <v>106</v>
      </c>
      <c r="J73" s="22">
        <v>0</v>
      </c>
      <c r="K73" s="22">
        <v>0</v>
      </c>
      <c r="L73" s="22">
        <v>0</v>
      </c>
      <c r="M73" s="23">
        <f t="shared" si="1"/>
        <v>0.30547550432276654</v>
      </c>
    </row>
    <row r="74" spans="1:13" s="11" customFormat="1" x14ac:dyDescent="0.25">
      <c r="A74" s="21" t="s">
        <v>186</v>
      </c>
      <c r="B74" s="22">
        <v>0</v>
      </c>
      <c r="C74" s="22">
        <v>56</v>
      </c>
      <c r="D74" s="22">
        <v>10</v>
      </c>
      <c r="E74" s="22">
        <v>0</v>
      </c>
      <c r="F74" s="22">
        <v>0</v>
      </c>
      <c r="G74" s="22">
        <v>113</v>
      </c>
      <c r="H74" s="22">
        <v>1</v>
      </c>
      <c r="I74" s="22">
        <v>180</v>
      </c>
      <c r="J74" s="22">
        <v>0</v>
      </c>
      <c r="K74" s="22">
        <v>0</v>
      </c>
      <c r="L74" s="22">
        <v>4</v>
      </c>
      <c r="M74" s="24" t="s">
        <v>99</v>
      </c>
    </row>
    <row r="75" spans="1:13" s="11" customFormat="1" x14ac:dyDescent="0.25">
      <c r="A75" s="21" t="s">
        <v>187</v>
      </c>
      <c r="B75" s="22">
        <v>0</v>
      </c>
      <c r="C75" s="22">
        <v>21</v>
      </c>
      <c r="D75" s="22">
        <v>3</v>
      </c>
      <c r="E75" s="22">
        <v>1</v>
      </c>
      <c r="F75" s="22">
        <v>0</v>
      </c>
      <c r="G75" s="22">
        <v>64</v>
      </c>
      <c r="H75" s="22">
        <v>1</v>
      </c>
      <c r="I75" s="22">
        <v>90</v>
      </c>
      <c r="J75" s="22">
        <v>0</v>
      </c>
      <c r="K75" s="22">
        <v>1</v>
      </c>
      <c r="L75" s="22">
        <v>1</v>
      </c>
      <c r="M75" s="24" t="s">
        <v>99</v>
      </c>
    </row>
    <row r="76" spans="1:13" s="11" customFormat="1" ht="30" x14ac:dyDescent="0.25">
      <c r="A76" s="6" t="s">
        <v>188</v>
      </c>
      <c r="B76" s="22">
        <v>0</v>
      </c>
      <c r="C76" s="22">
        <v>872</v>
      </c>
      <c r="D76" s="22">
        <v>143</v>
      </c>
      <c r="E76" s="22">
        <v>8</v>
      </c>
      <c r="F76" s="22">
        <v>25</v>
      </c>
      <c r="G76" s="22">
        <v>1730</v>
      </c>
      <c r="H76" s="22">
        <v>17</v>
      </c>
      <c r="I76" s="22">
        <v>2795</v>
      </c>
      <c r="J76" s="22">
        <v>4</v>
      </c>
      <c r="K76" s="22">
        <v>2</v>
      </c>
      <c r="L76" s="22">
        <v>5</v>
      </c>
      <c r="M76" s="24" t="s">
        <v>99</v>
      </c>
    </row>
    <row r="77" spans="1:13" s="11" customFormat="1" x14ac:dyDescent="0.25">
      <c r="A77" s="21" t="s">
        <v>189</v>
      </c>
      <c r="B77" s="22">
        <v>0</v>
      </c>
      <c r="C77" s="22">
        <v>1596</v>
      </c>
      <c r="D77" s="22">
        <v>286</v>
      </c>
      <c r="E77" s="22">
        <v>18</v>
      </c>
      <c r="F77" s="22">
        <v>35</v>
      </c>
      <c r="G77" s="22">
        <v>2284</v>
      </c>
      <c r="H77" s="22">
        <v>62</v>
      </c>
      <c r="I77" s="22">
        <v>4281</v>
      </c>
      <c r="J77" s="22">
        <v>14</v>
      </c>
      <c r="K77" s="22">
        <v>5</v>
      </c>
      <c r="L77" s="22">
        <v>10</v>
      </c>
      <c r="M77" s="24" t="s">
        <v>99</v>
      </c>
    </row>
    <row r="78" spans="1:13" s="11" customFormat="1" ht="15.75" thickBot="1" x14ac:dyDescent="0.3">
      <c r="A78" s="25" t="s">
        <v>103</v>
      </c>
      <c r="B78" s="26">
        <v>0</v>
      </c>
      <c r="C78" s="26">
        <v>315</v>
      </c>
      <c r="D78" s="26">
        <v>69</v>
      </c>
      <c r="E78" s="26">
        <v>1</v>
      </c>
      <c r="F78" s="26">
        <v>3</v>
      </c>
      <c r="G78" s="26">
        <v>354</v>
      </c>
      <c r="H78" s="26">
        <v>13</v>
      </c>
      <c r="I78" s="26">
        <v>755</v>
      </c>
      <c r="J78" s="26">
        <v>0</v>
      </c>
      <c r="K78" s="26">
        <v>0</v>
      </c>
      <c r="L78" s="26">
        <v>1</v>
      </c>
      <c r="M78" s="27" t="s">
        <v>99</v>
      </c>
    </row>
    <row r="79" spans="1:13" s="11" customFormat="1" ht="15.75" thickTop="1" x14ac:dyDescent="0.25">
      <c r="A79" s="21" t="s">
        <v>104</v>
      </c>
      <c r="B79" s="22"/>
      <c r="C79" s="22">
        <f t="shared" ref="C79:L79" si="2">SUM(C2:C75)</f>
        <v>5035</v>
      </c>
      <c r="D79" s="22">
        <f t="shared" si="2"/>
        <v>1301</v>
      </c>
      <c r="E79" s="22">
        <f t="shared" si="2"/>
        <v>90</v>
      </c>
      <c r="F79" s="22">
        <f t="shared" si="2"/>
        <v>98</v>
      </c>
      <c r="G79" s="22">
        <f t="shared" si="2"/>
        <v>7257</v>
      </c>
      <c r="H79" s="22">
        <f t="shared" si="2"/>
        <v>278</v>
      </c>
      <c r="I79" s="22">
        <f t="shared" si="2"/>
        <v>14059</v>
      </c>
      <c r="J79" s="22">
        <f t="shared" si="2"/>
        <v>14</v>
      </c>
      <c r="K79" s="22">
        <f t="shared" si="2"/>
        <v>7</v>
      </c>
      <c r="L79" s="22">
        <f t="shared" si="2"/>
        <v>41</v>
      </c>
      <c r="M79" s="24"/>
    </row>
    <row r="80" spans="1:13" s="11" customFormat="1" x14ac:dyDescent="0.25">
      <c r="A80" s="21" t="s">
        <v>105</v>
      </c>
      <c r="B80" s="22"/>
      <c r="C80" s="22">
        <f t="shared" ref="C80:L80" si="3">SUM(C76:C78)</f>
        <v>2783</v>
      </c>
      <c r="D80" s="22">
        <f t="shared" si="3"/>
        <v>498</v>
      </c>
      <c r="E80" s="22">
        <f t="shared" si="3"/>
        <v>27</v>
      </c>
      <c r="F80" s="22">
        <f t="shared" si="3"/>
        <v>63</v>
      </c>
      <c r="G80" s="22">
        <f t="shared" si="3"/>
        <v>4368</v>
      </c>
      <c r="H80" s="22">
        <f t="shared" si="3"/>
        <v>92</v>
      </c>
      <c r="I80" s="22">
        <f t="shared" si="3"/>
        <v>7831</v>
      </c>
      <c r="J80" s="22">
        <f t="shared" si="3"/>
        <v>18</v>
      </c>
      <c r="K80" s="22">
        <f t="shared" si="3"/>
        <v>7</v>
      </c>
      <c r="L80" s="22">
        <f t="shared" si="3"/>
        <v>16</v>
      </c>
      <c r="M80" s="24"/>
    </row>
    <row r="81" spans="1:13" s="11" customFormat="1" x14ac:dyDescent="0.25">
      <c r="A81" s="21" t="s">
        <v>106</v>
      </c>
      <c r="B81" s="22">
        <f>SUM(B2:B78)</f>
        <v>34845</v>
      </c>
      <c r="C81" s="22">
        <f t="shared" ref="C81:L81" si="4">SUM(C79:C80)</f>
        <v>7818</v>
      </c>
      <c r="D81" s="22">
        <f t="shared" si="4"/>
        <v>1799</v>
      </c>
      <c r="E81" s="22">
        <f t="shared" si="4"/>
        <v>117</v>
      </c>
      <c r="F81" s="22">
        <f t="shared" si="4"/>
        <v>161</v>
      </c>
      <c r="G81" s="22">
        <f t="shared" si="4"/>
        <v>11625</v>
      </c>
      <c r="H81" s="22">
        <f t="shared" si="4"/>
        <v>370</v>
      </c>
      <c r="I81" s="22">
        <f t="shared" si="4"/>
        <v>21890</v>
      </c>
      <c r="J81" s="22">
        <f t="shared" si="4"/>
        <v>32</v>
      </c>
      <c r="K81" s="22">
        <f t="shared" si="4"/>
        <v>14</v>
      </c>
      <c r="L81" s="22">
        <f t="shared" si="4"/>
        <v>57</v>
      </c>
      <c r="M81" s="23">
        <f>(I81+K81+L81)/B81</f>
        <v>0.63024824221552589</v>
      </c>
    </row>
    <row r="82" spans="1:13" s="11" customFormat="1" x14ac:dyDescent="0.25">
      <c r="A82" s="21" t="s">
        <v>107</v>
      </c>
      <c r="B82" s="22"/>
      <c r="C82" s="28">
        <f t="shared" ref="C82:H82" si="5">C81/$I$81</f>
        <v>0.35714938328003654</v>
      </c>
      <c r="D82" s="28">
        <f t="shared" si="5"/>
        <v>8.2183645500228414E-2</v>
      </c>
      <c r="E82" s="28">
        <f t="shared" si="5"/>
        <v>5.3449063499314753E-3</v>
      </c>
      <c r="F82" s="28">
        <f t="shared" si="5"/>
        <v>7.3549566011877569E-3</v>
      </c>
      <c r="G82" s="28">
        <f t="shared" si="5"/>
        <v>0.53106441297396068</v>
      </c>
      <c r="H82" s="28">
        <f t="shared" si="5"/>
        <v>1.6902695294655094E-2</v>
      </c>
      <c r="I82" s="29"/>
      <c r="J82" s="28"/>
      <c r="K82" s="28"/>
      <c r="L82" s="28"/>
      <c r="M82" s="24"/>
    </row>
    <row r="83" spans="1:13" x14ac:dyDescent="0.25"/>
    <row r="84" spans="1:13" x14ac:dyDescent="0.25"/>
    <row r="85" spans="1:13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93" fitToHeight="0" orientation="landscape" r:id="rId1"/>
  <tableParts count="1"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74488A-225D-4489-9954-184B4EAB1F94}">
  <sheetPr codeName="Sheet21">
    <pageSetUpPr fitToPage="1"/>
  </sheetPr>
  <dimension ref="A1:O73"/>
  <sheetViews>
    <sheetView workbookViewId="0">
      <pane xSplit="1" ySplit="1" topLeftCell="B37" activePane="bottomRight" state="frozen"/>
      <selection pane="topRight" activeCell="B1" sqref="B1"/>
      <selection pane="bottomLeft" activeCell="A2" sqref="A2"/>
      <selection pane="bottomRight" activeCell="E70" sqref="E70"/>
    </sheetView>
  </sheetViews>
  <sheetFormatPr defaultColWidth="0" defaultRowHeight="15" zeroHeight="1" x14ac:dyDescent="0.25"/>
  <cols>
    <col min="1" max="1" width="45.7109375" style="30" customWidth="1"/>
    <col min="2" max="2" width="8.7109375" style="59" customWidth="1"/>
    <col min="3" max="6" width="11.7109375" style="64" customWidth="1"/>
    <col min="7" max="7" width="8.7109375" style="64" customWidth="1"/>
    <col min="8" max="10" width="3.7109375" style="64" customWidth="1"/>
    <col min="11" max="11" width="8.7109375" style="38" customWidth="1"/>
    <col min="12" max="12" width="1.7109375" style="33" customWidth="1"/>
    <col min="13" max="13" width="9.140625" style="33" hidden="1" customWidth="1"/>
    <col min="14" max="15" width="0" style="33" hidden="1" customWidth="1"/>
    <col min="16" max="16384" width="9.140625" style="33" hidden="1"/>
  </cols>
  <sheetData>
    <row r="1" spans="1:11" ht="50.1" customHeight="1" thickBot="1" x14ac:dyDescent="0.3">
      <c r="A1" s="49" t="s">
        <v>0</v>
      </c>
      <c r="B1" s="61" t="s">
        <v>1</v>
      </c>
      <c r="C1" s="62" t="s">
        <v>1626</v>
      </c>
      <c r="D1" s="62" t="s">
        <v>1627</v>
      </c>
      <c r="E1" s="62" t="s">
        <v>1628</v>
      </c>
      <c r="F1" s="62" t="s">
        <v>1629</v>
      </c>
      <c r="G1" s="62" t="s">
        <v>8</v>
      </c>
      <c r="H1" s="62" t="s">
        <v>9</v>
      </c>
      <c r="I1" s="62" t="s">
        <v>10</v>
      </c>
      <c r="J1" s="62" t="s">
        <v>11</v>
      </c>
      <c r="K1" s="32" t="s">
        <v>12</v>
      </c>
    </row>
    <row r="2" spans="1:11" s="34" customFormat="1" ht="15.75" thickTop="1" x14ac:dyDescent="0.25">
      <c r="A2" s="21" t="s">
        <v>1630</v>
      </c>
      <c r="B2" s="55">
        <v>644</v>
      </c>
      <c r="C2" s="58">
        <v>76</v>
      </c>
      <c r="D2" s="58">
        <v>4</v>
      </c>
      <c r="E2" s="58">
        <v>31</v>
      </c>
      <c r="F2" s="58">
        <v>101</v>
      </c>
      <c r="G2" s="58">
        <v>212</v>
      </c>
      <c r="H2" s="58">
        <v>0</v>
      </c>
      <c r="I2" s="58">
        <v>0</v>
      </c>
      <c r="J2" s="58">
        <v>1</v>
      </c>
      <c r="K2" s="28">
        <f t="shared" ref="K2:K58" si="0">(J2+I2+G2)/B2</f>
        <v>0.33074534161490682</v>
      </c>
    </row>
    <row r="3" spans="1:11" s="34" customFormat="1" x14ac:dyDescent="0.25">
      <c r="A3" s="21" t="s">
        <v>1631</v>
      </c>
      <c r="B3" s="7">
        <v>360</v>
      </c>
      <c r="C3" s="58">
        <v>52</v>
      </c>
      <c r="D3" s="58">
        <v>2</v>
      </c>
      <c r="E3" s="58">
        <v>22</v>
      </c>
      <c r="F3" s="58">
        <v>65</v>
      </c>
      <c r="G3" s="58">
        <v>141</v>
      </c>
      <c r="H3" s="58">
        <v>1</v>
      </c>
      <c r="I3" s="58">
        <v>0</v>
      </c>
      <c r="J3" s="58">
        <v>0</v>
      </c>
      <c r="K3" s="28">
        <f t="shared" si="0"/>
        <v>0.39166666666666666</v>
      </c>
    </row>
    <row r="4" spans="1:11" s="34" customFormat="1" x14ac:dyDescent="0.25">
      <c r="A4" s="21" t="s">
        <v>1632</v>
      </c>
      <c r="B4" s="7">
        <v>407</v>
      </c>
      <c r="C4" s="58">
        <v>44</v>
      </c>
      <c r="D4" s="58">
        <v>4</v>
      </c>
      <c r="E4" s="58">
        <v>17</v>
      </c>
      <c r="F4" s="58">
        <v>74</v>
      </c>
      <c r="G4" s="58">
        <v>139</v>
      </c>
      <c r="H4" s="58">
        <v>0</v>
      </c>
      <c r="I4" s="58">
        <v>0</v>
      </c>
      <c r="J4" s="58">
        <v>0</v>
      </c>
      <c r="K4" s="28">
        <f t="shared" si="0"/>
        <v>0.34152334152334152</v>
      </c>
    </row>
    <row r="5" spans="1:11" s="34" customFormat="1" x14ac:dyDescent="0.25">
      <c r="A5" s="21" t="s">
        <v>1633</v>
      </c>
      <c r="B5" s="7">
        <v>472</v>
      </c>
      <c r="C5" s="58">
        <v>53</v>
      </c>
      <c r="D5" s="58">
        <v>9</v>
      </c>
      <c r="E5" s="58">
        <v>10</v>
      </c>
      <c r="F5" s="58">
        <v>113</v>
      </c>
      <c r="G5" s="58">
        <v>185</v>
      </c>
      <c r="H5" s="58">
        <v>0</v>
      </c>
      <c r="I5" s="58">
        <v>1</v>
      </c>
      <c r="J5" s="58">
        <v>1</v>
      </c>
      <c r="K5" s="28">
        <f t="shared" si="0"/>
        <v>0.3961864406779661</v>
      </c>
    </row>
    <row r="6" spans="1:11" s="34" customFormat="1" x14ac:dyDescent="0.25">
      <c r="A6" s="21" t="s">
        <v>1634</v>
      </c>
      <c r="B6" s="7">
        <v>491</v>
      </c>
      <c r="C6" s="58">
        <v>64</v>
      </c>
      <c r="D6" s="58">
        <v>4</v>
      </c>
      <c r="E6" s="58">
        <v>27</v>
      </c>
      <c r="F6" s="58">
        <v>124</v>
      </c>
      <c r="G6" s="58">
        <v>219</v>
      </c>
      <c r="H6" s="58">
        <v>0</v>
      </c>
      <c r="I6" s="58">
        <v>0</v>
      </c>
      <c r="J6" s="58">
        <v>1</v>
      </c>
      <c r="K6" s="28">
        <f t="shared" si="0"/>
        <v>0.44806517311608962</v>
      </c>
    </row>
    <row r="7" spans="1:11" s="34" customFormat="1" x14ac:dyDescent="0.25">
      <c r="A7" s="21" t="s">
        <v>1635</v>
      </c>
      <c r="B7" s="7">
        <v>406</v>
      </c>
      <c r="C7" s="58">
        <v>49</v>
      </c>
      <c r="D7" s="58">
        <v>4</v>
      </c>
      <c r="E7" s="58">
        <v>28</v>
      </c>
      <c r="F7" s="58">
        <v>99</v>
      </c>
      <c r="G7" s="58">
        <v>180</v>
      </c>
      <c r="H7" s="58">
        <v>0</v>
      </c>
      <c r="I7" s="58">
        <v>0</v>
      </c>
      <c r="J7" s="58">
        <v>1</v>
      </c>
      <c r="K7" s="28">
        <f t="shared" si="0"/>
        <v>0.44581280788177341</v>
      </c>
    </row>
    <row r="8" spans="1:11" s="34" customFormat="1" x14ac:dyDescent="0.25">
      <c r="A8" s="21" t="s">
        <v>1636</v>
      </c>
      <c r="B8" s="7">
        <v>410</v>
      </c>
      <c r="C8" s="58">
        <v>39</v>
      </c>
      <c r="D8" s="58">
        <v>8</v>
      </c>
      <c r="E8" s="58">
        <v>13</v>
      </c>
      <c r="F8" s="58">
        <v>83</v>
      </c>
      <c r="G8" s="58">
        <v>143</v>
      </c>
      <c r="H8" s="58">
        <v>1</v>
      </c>
      <c r="I8" s="58">
        <v>0</v>
      </c>
      <c r="J8" s="58">
        <v>3</v>
      </c>
      <c r="K8" s="28">
        <f t="shared" si="0"/>
        <v>0.35609756097560974</v>
      </c>
    </row>
    <row r="9" spans="1:11" s="34" customFormat="1" x14ac:dyDescent="0.25">
      <c r="A9" s="21" t="s">
        <v>1637</v>
      </c>
      <c r="B9" s="7">
        <v>467</v>
      </c>
      <c r="C9" s="58">
        <v>35</v>
      </c>
      <c r="D9" s="58">
        <v>9</v>
      </c>
      <c r="E9" s="58">
        <v>19</v>
      </c>
      <c r="F9" s="58">
        <v>109</v>
      </c>
      <c r="G9" s="58">
        <v>172</v>
      </c>
      <c r="H9" s="58">
        <v>0</v>
      </c>
      <c r="I9" s="58">
        <v>0</v>
      </c>
      <c r="J9" s="58">
        <v>0</v>
      </c>
      <c r="K9" s="28">
        <f t="shared" si="0"/>
        <v>0.3683083511777302</v>
      </c>
    </row>
    <row r="10" spans="1:11" s="34" customFormat="1" x14ac:dyDescent="0.25">
      <c r="A10" s="21" t="s">
        <v>1638</v>
      </c>
      <c r="B10" s="7">
        <v>354</v>
      </c>
      <c r="C10" s="58">
        <v>42</v>
      </c>
      <c r="D10" s="58">
        <v>3</v>
      </c>
      <c r="E10" s="58">
        <v>10</v>
      </c>
      <c r="F10" s="58">
        <v>66</v>
      </c>
      <c r="G10" s="58">
        <v>121</v>
      </c>
      <c r="H10" s="58">
        <v>1</v>
      </c>
      <c r="I10" s="58">
        <v>0</v>
      </c>
      <c r="J10" s="58">
        <v>1</v>
      </c>
      <c r="K10" s="28">
        <f t="shared" si="0"/>
        <v>0.34463276836158191</v>
      </c>
    </row>
    <row r="11" spans="1:11" s="34" customFormat="1" x14ac:dyDescent="0.25">
      <c r="A11" s="21" t="s">
        <v>1639</v>
      </c>
      <c r="B11" s="7">
        <v>495</v>
      </c>
      <c r="C11" s="58">
        <v>46</v>
      </c>
      <c r="D11" s="58">
        <v>4</v>
      </c>
      <c r="E11" s="58">
        <v>13</v>
      </c>
      <c r="F11" s="58">
        <v>93</v>
      </c>
      <c r="G11" s="58">
        <v>156</v>
      </c>
      <c r="H11" s="58">
        <v>0</v>
      </c>
      <c r="I11" s="58">
        <v>0</v>
      </c>
      <c r="J11" s="58">
        <v>0</v>
      </c>
      <c r="K11" s="28">
        <f t="shared" si="0"/>
        <v>0.31515151515151513</v>
      </c>
    </row>
    <row r="12" spans="1:11" s="34" customFormat="1" x14ac:dyDescent="0.25">
      <c r="A12" s="21" t="s">
        <v>1640</v>
      </c>
      <c r="B12" s="7">
        <v>350</v>
      </c>
      <c r="C12" s="58">
        <v>34</v>
      </c>
      <c r="D12" s="58">
        <v>4</v>
      </c>
      <c r="E12" s="58">
        <v>6</v>
      </c>
      <c r="F12" s="58">
        <v>63</v>
      </c>
      <c r="G12" s="58">
        <v>107</v>
      </c>
      <c r="H12" s="58">
        <v>0</v>
      </c>
      <c r="I12" s="58">
        <v>0</v>
      </c>
      <c r="J12" s="58">
        <v>0</v>
      </c>
      <c r="K12" s="28">
        <f t="shared" si="0"/>
        <v>0.30571428571428572</v>
      </c>
    </row>
    <row r="13" spans="1:11" s="34" customFormat="1" x14ac:dyDescent="0.25">
      <c r="A13" s="21" t="s">
        <v>1641</v>
      </c>
      <c r="B13" s="7">
        <v>354</v>
      </c>
      <c r="C13" s="58">
        <v>39</v>
      </c>
      <c r="D13" s="58">
        <v>8</v>
      </c>
      <c r="E13" s="58">
        <v>7</v>
      </c>
      <c r="F13" s="58">
        <v>65</v>
      </c>
      <c r="G13" s="58">
        <v>119</v>
      </c>
      <c r="H13" s="58">
        <v>0</v>
      </c>
      <c r="I13" s="58">
        <v>0</v>
      </c>
      <c r="J13" s="58">
        <v>0</v>
      </c>
      <c r="K13" s="28">
        <f t="shared" si="0"/>
        <v>0.33615819209039549</v>
      </c>
    </row>
    <row r="14" spans="1:11" s="34" customFormat="1" x14ac:dyDescent="0.25">
      <c r="A14" s="21" t="s">
        <v>1642</v>
      </c>
      <c r="B14" s="7">
        <v>563</v>
      </c>
      <c r="C14" s="58">
        <v>30</v>
      </c>
      <c r="D14" s="58">
        <v>3</v>
      </c>
      <c r="E14" s="58">
        <v>7</v>
      </c>
      <c r="F14" s="58">
        <v>38</v>
      </c>
      <c r="G14" s="58">
        <v>78</v>
      </c>
      <c r="H14" s="58">
        <v>1</v>
      </c>
      <c r="I14" s="58">
        <v>0</v>
      </c>
      <c r="J14" s="58">
        <v>1</v>
      </c>
      <c r="K14" s="28">
        <f t="shared" si="0"/>
        <v>0.14031971580817051</v>
      </c>
    </row>
    <row r="15" spans="1:11" s="34" customFormat="1" x14ac:dyDescent="0.25">
      <c r="A15" s="21" t="s">
        <v>1643</v>
      </c>
      <c r="B15" s="7">
        <v>360</v>
      </c>
      <c r="C15" s="58">
        <v>44</v>
      </c>
      <c r="D15" s="58">
        <v>3</v>
      </c>
      <c r="E15" s="58">
        <v>10</v>
      </c>
      <c r="F15" s="58">
        <v>52</v>
      </c>
      <c r="G15" s="58">
        <v>109</v>
      </c>
      <c r="H15" s="58">
        <v>0</v>
      </c>
      <c r="I15" s="58">
        <v>0</v>
      </c>
      <c r="J15" s="58">
        <v>0</v>
      </c>
      <c r="K15" s="28">
        <f t="shared" si="0"/>
        <v>0.30277777777777776</v>
      </c>
    </row>
    <row r="16" spans="1:11" s="34" customFormat="1" x14ac:dyDescent="0.25">
      <c r="A16" s="21" t="s">
        <v>1644</v>
      </c>
      <c r="B16" s="7">
        <v>429</v>
      </c>
      <c r="C16" s="58">
        <v>42</v>
      </c>
      <c r="D16" s="58">
        <v>6</v>
      </c>
      <c r="E16" s="58">
        <v>17</v>
      </c>
      <c r="F16" s="58">
        <v>51</v>
      </c>
      <c r="G16" s="58">
        <v>116</v>
      </c>
      <c r="H16" s="58">
        <v>1</v>
      </c>
      <c r="I16" s="58">
        <v>0</v>
      </c>
      <c r="J16" s="58">
        <v>0</v>
      </c>
      <c r="K16" s="28">
        <f t="shared" si="0"/>
        <v>0.2703962703962704</v>
      </c>
    </row>
    <row r="17" spans="1:11" s="34" customFormat="1" x14ac:dyDescent="0.25">
      <c r="A17" s="21" t="s">
        <v>1645</v>
      </c>
      <c r="B17" s="7">
        <v>376</v>
      </c>
      <c r="C17" s="58">
        <v>21</v>
      </c>
      <c r="D17" s="58">
        <v>2</v>
      </c>
      <c r="E17" s="58">
        <v>25</v>
      </c>
      <c r="F17" s="58">
        <v>75</v>
      </c>
      <c r="G17" s="58">
        <v>123</v>
      </c>
      <c r="H17" s="58">
        <v>0</v>
      </c>
      <c r="I17" s="58">
        <v>0</v>
      </c>
      <c r="J17" s="58">
        <v>1</v>
      </c>
      <c r="K17" s="28">
        <f t="shared" si="0"/>
        <v>0.32978723404255317</v>
      </c>
    </row>
    <row r="18" spans="1:11" s="34" customFormat="1" x14ac:dyDescent="0.25">
      <c r="A18" s="21" t="s">
        <v>1646</v>
      </c>
      <c r="B18" s="7">
        <v>385</v>
      </c>
      <c r="C18" s="58">
        <v>37</v>
      </c>
      <c r="D18" s="58">
        <v>11</v>
      </c>
      <c r="E18" s="58">
        <v>25</v>
      </c>
      <c r="F18" s="58">
        <v>64</v>
      </c>
      <c r="G18" s="58">
        <v>137</v>
      </c>
      <c r="H18" s="58">
        <v>0</v>
      </c>
      <c r="I18" s="58">
        <v>0</v>
      </c>
      <c r="J18" s="58">
        <v>0</v>
      </c>
      <c r="K18" s="28">
        <f t="shared" si="0"/>
        <v>0.35584415584415585</v>
      </c>
    </row>
    <row r="19" spans="1:11" s="34" customFormat="1" x14ac:dyDescent="0.25">
      <c r="A19" s="21" t="s">
        <v>1647</v>
      </c>
      <c r="B19" s="7">
        <v>467</v>
      </c>
      <c r="C19" s="58">
        <v>48</v>
      </c>
      <c r="D19" s="58">
        <v>5</v>
      </c>
      <c r="E19" s="58">
        <v>24</v>
      </c>
      <c r="F19" s="58">
        <v>76</v>
      </c>
      <c r="G19" s="58">
        <v>153</v>
      </c>
      <c r="H19" s="58">
        <v>0</v>
      </c>
      <c r="I19" s="58">
        <v>0</v>
      </c>
      <c r="J19" s="58">
        <v>0</v>
      </c>
      <c r="K19" s="28">
        <f t="shared" si="0"/>
        <v>0.32762312633832974</v>
      </c>
    </row>
    <row r="20" spans="1:11" s="34" customFormat="1" x14ac:dyDescent="0.25">
      <c r="A20" s="21" t="s">
        <v>1648</v>
      </c>
      <c r="B20" s="7">
        <v>591</v>
      </c>
      <c r="C20" s="58">
        <v>56</v>
      </c>
      <c r="D20" s="58">
        <v>2</v>
      </c>
      <c r="E20" s="58">
        <v>29</v>
      </c>
      <c r="F20" s="58">
        <v>92</v>
      </c>
      <c r="G20" s="58">
        <v>179</v>
      </c>
      <c r="H20" s="58">
        <v>2</v>
      </c>
      <c r="I20" s="58">
        <v>0</v>
      </c>
      <c r="J20" s="58">
        <v>0</v>
      </c>
      <c r="K20" s="28">
        <f t="shared" si="0"/>
        <v>0.30287648054145516</v>
      </c>
    </row>
    <row r="21" spans="1:11" s="34" customFormat="1" x14ac:dyDescent="0.25">
      <c r="A21" s="21" t="s">
        <v>1649</v>
      </c>
      <c r="B21" s="7">
        <v>479</v>
      </c>
      <c r="C21" s="58">
        <v>52</v>
      </c>
      <c r="D21" s="58">
        <v>10</v>
      </c>
      <c r="E21" s="58">
        <v>18</v>
      </c>
      <c r="F21" s="58">
        <v>60</v>
      </c>
      <c r="G21" s="58">
        <v>140</v>
      </c>
      <c r="H21" s="58">
        <v>0</v>
      </c>
      <c r="I21" s="58">
        <v>0</v>
      </c>
      <c r="J21" s="58">
        <v>0</v>
      </c>
      <c r="K21" s="28">
        <f t="shared" si="0"/>
        <v>0.29227557411273486</v>
      </c>
    </row>
    <row r="22" spans="1:11" s="34" customFormat="1" x14ac:dyDescent="0.25">
      <c r="A22" s="21" t="s">
        <v>1650</v>
      </c>
      <c r="B22" s="55">
        <v>666</v>
      </c>
      <c r="C22" s="58">
        <v>59</v>
      </c>
      <c r="D22" s="58">
        <v>5</v>
      </c>
      <c r="E22" s="58">
        <v>11</v>
      </c>
      <c r="F22" s="58">
        <v>63</v>
      </c>
      <c r="G22" s="58">
        <v>138</v>
      </c>
      <c r="H22" s="58">
        <v>0</v>
      </c>
      <c r="I22" s="58">
        <v>0</v>
      </c>
      <c r="J22" s="58">
        <v>0</v>
      </c>
      <c r="K22" s="28">
        <f t="shared" si="0"/>
        <v>0.2072072072072072</v>
      </c>
    </row>
    <row r="23" spans="1:11" s="34" customFormat="1" x14ac:dyDescent="0.25">
      <c r="A23" s="21" t="s">
        <v>1651</v>
      </c>
      <c r="B23" s="55">
        <v>550</v>
      </c>
      <c r="C23" s="58">
        <v>72</v>
      </c>
      <c r="D23" s="58">
        <v>11</v>
      </c>
      <c r="E23" s="58">
        <v>19</v>
      </c>
      <c r="F23" s="58">
        <v>66</v>
      </c>
      <c r="G23" s="58">
        <v>168</v>
      </c>
      <c r="H23" s="58">
        <v>0</v>
      </c>
      <c r="I23" s="58">
        <v>0</v>
      </c>
      <c r="J23" s="58">
        <v>0</v>
      </c>
      <c r="K23" s="28">
        <f t="shared" si="0"/>
        <v>0.30545454545454548</v>
      </c>
    </row>
    <row r="24" spans="1:11" s="34" customFormat="1" x14ac:dyDescent="0.25">
      <c r="A24" s="21" t="s">
        <v>1652</v>
      </c>
      <c r="B24" s="55">
        <v>635</v>
      </c>
      <c r="C24" s="58">
        <v>58</v>
      </c>
      <c r="D24" s="58">
        <v>8</v>
      </c>
      <c r="E24" s="58">
        <v>38</v>
      </c>
      <c r="F24" s="58">
        <v>95</v>
      </c>
      <c r="G24" s="58">
        <v>199</v>
      </c>
      <c r="H24" s="58">
        <v>0</v>
      </c>
      <c r="I24" s="58">
        <v>0</v>
      </c>
      <c r="J24" s="58">
        <v>0</v>
      </c>
      <c r="K24" s="28">
        <f t="shared" si="0"/>
        <v>0.31338582677165355</v>
      </c>
    </row>
    <row r="25" spans="1:11" s="34" customFormat="1" x14ac:dyDescent="0.25">
      <c r="A25" s="21" t="s">
        <v>1653</v>
      </c>
      <c r="B25" s="7">
        <v>433</v>
      </c>
      <c r="C25" s="58">
        <v>41</v>
      </c>
      <c r="D25" s="58">
        <v>4</v>
      </c>
      <c r="E25" s="58">
        <v>25</v>
      </c>
      <c r="F25" s="58">
        <v>82</v>
      </c>
      <c r="G25" s="58">
        <v>152</v>
      </c>
      <c r="H25" s="58">
        <v>0</v>
      </c>
      <c r="I25" s="58">
        <v>0</v>
      </c>
      <c r="J25" s="58">
        <v>1</v>
      </c>
      <c r="K25" s="28">
        <f t="shared" si="0"/>
        <v>0.35334872979214782</v>
      </c>
    </row>
    <row r="26" spans="1:11" s="34" customFormat="1" x14ac:dyDescent="0.25">
      <c r="A26" s="21" t="s">
        <v>1654</v>
      </c>
      <c r="B26" s="7">
        <v>439</v>
      </c>
      <c r="C26" s="58">
        <v>56</v>
      </c>
      <c r="D26" s="58">
        <v>3</v>
      </c>
      <c r="E26" s="58">
        <v>21</v>
      </c>
      <c r="F26" s="58">
        <v>76</v>
      </c>
      <c r="G26" s="58">
        <v>156</v>
      </c>
      <c r="H26" s="58">
        <v>0</v>
      </c>
      <c r="I26" s="58">
        <v>0</v>
      </c>
      <c r="J26" s="58">
        <v>0</v>
      </c>
      <c r="K26" s="28">
        <f t="shared" si="0"/>
        <v>0.3553530751708428</v>
      </c>
    </row>
    <row r="27" spans="1:11" s="34" customFormat="1" x14ac:dyDescent="0.25">
      <c r="A27" s="21" t="s">
        <v>1655</v>
      </c>
      <c r="B27" s="7">
        <v>378</v>
      </c>
      <c r="C27" s="58">
        <v>52</v>
      </c>
      <c r="D27" s="58">
        <v>3</v>
      </c>
      <c r="E27" s="58">
        <v>16</v>
      </c>
      <c r="F27" s="58">
        <v>62</v>
      </c>
      <c r="G27" s="58">
        <v>133</v>
      </c>
      <c r="H27" s="58">
        <v>0</v>
      </c>
      <c r="I27" s="58">
        <v>0</v>
      </c>
      <c r="J27" s="58">
        <v>0</v>
      </c>
      <c r="K27" s="28">
        <f t="shared" si="0"/>
        <v>0.35185185185185186</v>
      </c>
    </row>
    <row r="28" spans="1:11" s="34" customFormat="1" x14ac:dyDescent="0.25">
      <c r="A28" s="21" t="s">
        <v>1656</v>
      </c>
      <c r="B28" s="55">
        <v>446</v>
      </c>
      <c r="C28" s="58">
        <v>45</v>
      </c>
      <c r="D28" s="58">
        <v>4</v>
      </c>
      <c r="E28" s="58">
        <v>32</v>
      </c>
      <c r="F28" s="58">
        <v>74</v>
      </c>
      <c r="G28" s="58">
        <v>155</v>
      </c>
      <c r="H28" s="58">
        <v>0</v>
      </c>
      <c r="I28" s="58">
        <v>0</v>
      </c>
      <c r="J28" s="58">
        <v>0</v>
      </c>
      <c r="K28" s="28">
        <f t="shared" si="0"/>
        <v>0.34753363228699552</v>
      </c>
    </row>
    <row r="29" spans="1:11" s="34" customFormat="1" x14ac:dyDescent="0.25">
      <c r="A29" s="21" t="s">
        <v>1657</v>
      </c>
      <c r="B29" s="55">
        <v>485</v>
      </c>
      <c r="C29" s="58">
        <v>75</v>
      </c>
      <c r="D29" s="58">
        <v>10</v>
      </c>
      <c r="E29" s="58">
        <v>25</v>
      </c>
      <c r="F29" s="58">
        <v>84</v>
      </c>
      <c r="G29" s="58">
        <v>194</v>
      </c>
      <c r="H29" s="58">
        <v>0</v>
      </c>
      <c r="I29" s="58">
        <v>1</v>
      </c>
      <c r="J29" s="58">
        <v>1</v>
      </c>
      <c r="K29" s="28">
        <f t="shared" si="0"/>
        <v>0.40412371134020619</v>
      </c>
    </row>
    <row r="30" spans="1:11" s="34" customFormat="1" x14ac:dyDescent="0.25">
      <c r="A30" s="21" t="s">
        <v>1658</v>
      </c>
      <c r="B30" s="55">
        <v>585</v>
      </c>
      <c r="C30" s="58">
        <v>45</v>
      </c>
      <c r="D30" s="58">
        <v>6</v>
      </c>
      <c r="E30" s="58">
        <v>31</v>
      </c>
      <c r="F30" s="58">
        <v>73</v>
      </c>
      <c r="G30" s="58">
        <v>155</v>
      </c>
      <c r="H30" s="58">
        <v>0</v>
      </c>
      <c r="I30" s="58">
        <v>0</v>
      </c>
      <c r="J30" s="58">
        <v>0</v>
      </c>
      <c r="K30" s="28">
        <f t="shared" si="0"/>
        <v>0.26495726495726496</v>
      </c>
    </row>
    <row r="31" spans="1:11" s="34" customFormat="1" x14ac:dyDescent="0.25">
      <c r="A31" s="21" t="s">
        <v>1659</v>
      </c>
      <c r="B31" s="7">
        <v>452</v>
      </c>
      <c r="C31" s="58">
        <v>36</v>
      </c>
      <c r="D31" s="58">
        <v>4</v>
      </c>
      <c r="E31" s="58">
        <v>15</v>
      </c>
      <c r="F31" s="58">
        <v>67</v>
      </c>
      <c r="G31" s="58">
        <v>122</v>
      </c>
      <c r="H31" s="58">
        <v>0</v>
      </c>
      <c r="I31" s="58">
        <v>0</v>
      </c>
      <c r="J31" s="58">
        <v>0</v>
      </c>
      <c r="K31" s="28">
        <f t="shared" si="0"/>
        <v>0.26991150442477874</v>
      </c>
    </row>
    <row r="32" spans="1:11" s="34" customFormat="1" x14ac:dyDescent="0.25">
      <c r="A32" s="21" t="s">
        <v>1660</v>
      </c>
      <c r="B32" s="7">
        <v>476</v>
      </c>
      <c r="C32" s="58">
        <v>61</v>
      </c>
      <c r="D32" s="58">
        <v>10</v>
      </c>
      <c r="E32" s="58">
        <v>11</v>
      </c>
      <c r="F32" s="58">
        <v>66</v>
      </c>
      <c r="G32" s="58">
        <v>148</v>
      </c>
      <c r="H32" s="58">
        <v>0</v>
      </c>
      <c r="I32" s="58">
        <v>1</v>
      </c>
      <c r="J32" s="58">
        <v>2</v>
      </c>
      <c r="K32" s="28">
        <f t="shared" si="0"/>
        <v>0.3172268907563025</v>
      </c>
    </row>
    <row r="33" spans="1:11" s="34" customFormat="1" x14ac:dyDescent="0.25">
      <c r="A33" s="21" t="s">
        <v>1661</v>
      </c>
      <c r="B33" s="7">
        <v>386</v>
      </c>
      <c r="C33" s="58">
        <v>34</v>
      </c>
      <c r="D33" s="58">
        <v>10</v>
      </c>
      <c r="E33" s="58">
        <v>15</v>
      </c>
      <c r="F33" s="58">
        <v>88</v>
      </c>
      <c r="G33" s="58">
        <v>147</v>
      </c>
      <c r="H33" s="58">
        <v>0</v>
      </c>
      <c r="I33" s="58">
        <v>0</v>
      </c>
      <c r="J33" s="58">
        <v>0</v>
      </c>
      <c r="K33" s="28">
        <f t="shared" si="0"/>
        <v>0.38082901554404147</v>
      </c>
    </row>
    <row r="34" spans="1:11" s="34" customFormat="1" x14ac:dyDescent="0.25">
      <c r="A34" s="21" t="s">
        <v>1662</v>
      </c>
      <c r="B34" s="7">
        <v>331</v>
      </c>
      <c r="C34" s="58">
        <v>38</v>
      </c>
      <c r="D34" s="58">
        <v>1</v>
      </c>
      <c r="E34" s="58">
        <v>14</v>
      </c>
      <c r="F34" s="58">
        <v>47</v>
      </c>
      <c r="G34" s="58">
        <v>100</v>
      </c>
      <c r="H34" s="58">
        <v>2</v>
      </c>
      <c r="I34" s="58">
        <v>0</v>
      </c>
      <c r="J34" s="58">
        <v>0</v>
      </c>
      <c r="K34" s="28">
        <f t="shared" si="0"/>
        <v>0.30211480362537763</v>
      </c>
    </row>
    <row r="35" spans="1:11" s="34" customFormat="1" x14ac:dyDescent="0.25">
      <c r="A35" s="21" t="s">
        <v>1663</v>
      </c>
      <c r="B35" s="7">
        <v>445</v>
      </c>
      <c r="C35" s="58">
        <v>47</v>
      </c>
      <c r="D35" s="58">
        <v>10</v>
      </c>
      <c r="E35" s="58">
        <v>34</v>
      </c>
      <c r="F35" s="58">
        <v>77</v>
      </c>
      <c r="G35" s="58">
        <v>168</v>
      </c>
      <c r="H35" s="58">
        <v>0</v>
      </c>
      <c r="I35" s="58">
        <v>0</v>
      </c>
      <c r="J35" s="58">
        <v>0</v>
      </c>
      <c r="K35" s="28">
        <f t="shared" si="0"/>
        <v>0.37752808988764047</v>
      </c>
    </row>
    <row r="36" spans="1:11" s="34" customFormat="1" x14ac:dyDescent="0.25">
      <c r="A36" s="21" t="s">
        <v>1664</v>
      </c>
      <c r="B36" s="7">
        <v>423</v>
      </c>
      <c r="C36" s="58">
        <v>39</v>
      </c>
      <c r="D36" s="58">
        <v>2</v>
      </c>
      <c r="E36" s="58">
        <v>25</v>
      </c>
      <c r="F36" s="58">
        <v>70</v>
      </c>
      <c r="G36" s="58">
        <v>136</v>
      </c>
      <c r="H36" s="58">
        <v>0</v>
      </c>
      <c r="I36" s="58">
        <v>0</v>
      </c>
      <c r="J36" s="58">
        <v>0</v>
      </c>
      <c r="K36" s="28">
        <f t="shared" si="0"/>
        <v>0.32151300236406621</v>
      </c>
    </row>
    <row r="37" spans="1:11" s="34" customFormat="1" x14ac:dyDescent="0.25">
      <c r="A37" s="21" t="s">
        <v>1665</v>
      </c>
      <c r="B37" s="7">
        <v>337</v>
      </c>
      <c r="C37" s="58">
        <v>47</v>
      </c>
      <c r="D37" s="58">
        <v>5</v>
      </c>
      <c r="E37" s="58">
        <v>22</v>
      </c>
      <c r="F37" s="58">
        <v>53</v>
      </c>
      <c r="G37" s="58">
        <v>127</v>
      </c>
      <c r="H37" s="58">
        <v>2</v>
      </c>
      <c r="I37" s="58">
        <v>0</v>
      </c>
      <c r="J37" s="58">
        <v>0</v>
      </c>
      <c r="K37" s="28">
        <f t="shared" si="0"/>
        <v>0.37685459940652821</v>
      </c>
    </row>
    <row r="38" spans="1:11" s="34" customFormat="1" x14ac:dyDescent="0.25">
      <c r="A38" s="21" t="s">
        <v>1666</v>
      </c>
      <c r="B38" s="7">
        <v>397</v>
      </c>
      <c r="C38" s="58">
        <v>43</v>
      </c>
      <c r="D38" s="58">
        <v>5</v>
      </c>
      <c r="E38" s="58">
        <v>16</v>
      </c>
      <c r="F38" s="58">
        <v>69</v>
      </c>
      <c r="G38" s="58">
        <v>133</v>
      </c>
      <c r="H38" s="58">
        <v>2</v>
      </c>
      <c r="I38" s="58">
        <v>0</v>
      </c>
      <c r="J38" s="58">
        <v>0</v>
      </c>
      <c r="K38" s="28">
        <f t="shared" si="0"/>
        <v>0.33501259445843828</v>
      </c>
    </row>
    <row r="39" spans="1:11" s="34" customFormat="1" x14ac:dyDescent="0.25">
      <c r="A39" s="21" t="s">
        <v>1667</v>
      </c>
      <c r="B39" s="7">
        <v>411</v>
      </c>
      <c r="C39" s="58">
        <v>46</v>
      </c>
      <c r="D39" s="58">
        <v>4</v>
      </c>
      <c r="E39" s="58">
        <v>18</v>
      </c>
      <c r="F39" s="58">
        <v>51</v>
      </c>
      <c r="G39" s="58">
        <v>119</v>
      </c>
      <c r="H39" s="58">
        <v>1</v>
      </c>
      <c r="I39" s="58">
        <v>0</v>
      </c>
      <c r="J39" s="58">
        <v>1</v>
      </c>
      <c r="K39" s="28">
        <f t="shared" si="0"/>
        <v>0.29197080291970801</v>
      </c>
    </row>
    <row r="40" spans="1:11" s="34" customFormat="1" x14ac:dyDescent="0.25">
      <c r="A40" s="21" t="s">
        <v>1668</v>
      </c>
      <c r="B40" s="7">
        <v>513</v>
      </c>
      <c r="C40" s="58">
        <v>38</v>
      </c>
      <c r="D40" s="58">
        <v>1</v>
      </c>
      <c r="E40" s="58">
        <v>26</v>
      </c>
      <c r="F40" s="58">
        <v>92</v>
      </c>
      <c r="G40" s="58">
        <v>157</v>
      </c>
      <c r="H40" s="58">
        <v>0</v>
      </c>
      <c r="I40" s="58">
        <v>0</v>
      </c>
      <c r="J40" s="58">
        <v>1</v>
      </c>
      <c r="K40" s="28">
        <f t="shared" si="0"/>
        <v>0.30799220272904482</v>
      </c>
    </row>
    <row r="41" spans="1:11" s="34" customFormat="1" x14ac:dyDescent="0.25">
      <c r="A41" s="21" t="s">
        <v>1669</v>
      </c>
      <c r="B41" s="55">
        <v>366</v>
      </c>
      <c r="C41" s="58">
        <v>41</v>
      </c>
      <c r="D41" s="58">
        <v>1</v>
      </c>
      <c r="E41" s="58">
        <v>13</v>
      </c>
      <c r="F41" s="58">
        <v>47</v>
      </c>
      <c r="G41" s="58">
        <v>102</v>
      </c>
      <c r="H41" s="58">
        <v>0</v>
      </c>
      <c r="I41" s="58">
        <v>0</v>
      </c>
      <c r="J41" s="58">
        <v>0</v>
      </c>
      <c r="K41" s="28">
        <f t="shared" si="0"/>
        <v>0.27868852459016391</v>
      </c>
    </row>
    <row r="42" spans="1:11" s="34" customFormat="1" x14ac:dyDescent="0.25">
      <c r="A42" s="21" t="s">
        <v>1670</v>
      </c>
      <c r="B42" s="55">
        <v>652</v>
      </c>
      <c r="C42" s="58">
        <v>59</v>
      </c>
      <c r="D42" s="58">
        <v>6</v>
      </c>
      <c r="E42" s="58">
        <v>30</v>
      </c>
      <c r="F42" s="58">
        <v>98</v>
      </c>
      <c r="G42" s="58">
        <v>193</v>
      </c>
      <c r="H42" s="58">
        <v>0</v>
      </c>
      <c r="I42" s="58">
        <v>0</v>
      </c>
      <c r="J42" s="58">
        <v>0</v>
      </c>
      <c r="K42" s="28">
        <f t="shared" si="0"/>
        <v>0.29601226993865032</v>
      </c>
    </row>
    <row r="43" spans="1:11" s="34" customFormat="1" x14ac:dyDescent="0.25">
      <c r="A43" s="21" t="s">
        <v>1671</v>
      </c>
      <c r="B43" s="55">
        <v>644</v>
      </c>
      <c r="C43" s="58">
        <v>65</v>
      </c>
      <c r="D43" s="58">
        <v>9</v>
      </c>
      <c r="E43" s="58">
        <v>1</v>
      </c>
      <c r="F43" s="58">
        <v>48</v>
      </c>
      <c r="G43" s="58">
        <v>123</v>
      </c>
      <c r="H43" s="58">
        <v>0</v>
      </c>
      <c r="I43" s="58">
        <v>0</v>
      </c>
      <c r="J43" s="58">
        <v>0</v>
      </c>
      <c r="K43" s="28">
        <f t="shared" si="0"/>
        <v>0.19099378881987578</v>
      </c>
    </row>
    <row r="44" spans="1:11" s="34" customFormat="1" x14ac:dyDescent="0.25">
      <c r="A44" s="21" t="s">
        <v>1672</v>
      </c>
      <c r="B44" s="55">
        <v>700</v>
      </c>
      <c r="C44" s="58">
        <v>66</v>
      </c>
      <c r="D44" s="58">
        <v>10</v>
      </c>
      <c r="E44" s="58">
        <v>14</v>
      </c>
      <c r="F44" s="58">
        <v>65</v>
      </c>
      <c r="G44" s="58">
        <v>155</v>
      </c>
      <c r="H44" s="58">
        <v>0</v>
      </c>
      <c r="I44" s="58">
        <v>0</v>
      </c>
      <c r="J44" s="58">
        <v>0</v>
      </c>
      <c r="K44" s="28">
        <f t="shared" si="0"/>
        <v>0.22142857142857142</v>
      </c>
    </row>
    <row r="45" spans="1:11" s="34" customFormat="1" x14ac:dyDescent="0.25">
      <c r="A45" s="21" t="s">
        <v>1673</v>
      </c>
      <c r="B45" s="7">
        <v>526</v>
      </c>
      <c r="C45" s="58">
        <v>83</v>
      </c>
      <c r="D45" s="58">
        <v>19</v>
      </c>
      <c r="E45" s="58">
        <v>13</v>
      </c>
      <c r="F45" s="58">
        <v>82</v>
      </c>
      <c r="G45" s="58">
        <v>197</v>
      </c>
      <c r="H45" s="58">
        <v>0</v>
      </c>
      <c r="I45" s="58">
        <v>0</v>
      </c>
      <c r="J45" s="58">
        <v>0</v>
      </c>
      <c r="K45" s="28">
        <f t="shared" si="0"/>
        <v>0.37452471482889732</v>
      </c>
    </row>
    <row r="46" spans="1:11" s="34" customFormat="1" x14ac:dyDescent="0.25">
      <c r="A46" s="21" t="s">
        <v>1674</v>
      </c>
      <c r="B46" s="7">
        <v>755</v>
      </c>
      <c r="C46" s="58">
        <v>122</v>
      </c>
      <c r="D46" s="58">
        <v>18</v>
      </c>
      <c r="E46" s="58">
        <v>8</v>
      </c>
      <c r="F46" s="58">
        <v>91</v>
      </c>
      <c r="G46" s="58">
        <v>239</v>
      </c>
      <c r="H46" s="58">
        <v>1</v>
      </c>
      <c r="I46" s="58">
        <v>1</v>
      </c>
      <c r="J46" s="58">
        <v>0</v>
      </c>
      <c r="K46" s="28">
        <f t="shared" si="0"/>
        <v>0.31788079470198677</v>
      </c>
    </row>
    <row r="47" spans="1:11" s="34" customFormat="1" x14ac:dyDescent="0.25">
      <c r="A47" s="21" t="s">
        <v>1675</v>
      </c>
      <c r="B47" s="7">
        <v>598</v>
      </c>
      <c r="C47" s="58">
        <v>92</v>
      </c>
      <c r="D47" s="58">
        <v>9</v>
      </c>
      <c r="E47" s="58">
        <v>23</v>
      </c>
      <c r="F47" s="58">
        <v>101</v>
      </c>
      <c r="G47" s="58">
        <v>225</v>
      </c>
      <c r="H47" s="58">
        <v>0</v>
      </c>
      <c r="I47" s="58">
        <v>0</v>
      </c>
      <c r="J47" s="58">
        <v>0</v>
      </c>
      <c r="K47" s="28">
        <f t="shared" si="0"/>
        <v>0.37625418060200672</v>
      </c>
    </row>
    <row r="48" spans="1:11" s="34" customFormat="1" x14ac:dyDescent="0.25">
      <c r="A48" s="21" t="s">
        <v>1676</v>
      </c>
      <c r="B48" s="7">
        <v>654</v>
      </c>
      <c r="C48" s="58">
        <v>66</v>
      </c>
      <c r="D48" s="58">
        <v>9</v>
      </c>
      <c r="E48" s="58">
        <v>22</v>
      </c>
      <c r="F48" s="58">
        <v>71</v>
      </c>
      <c r="G48" s="58">
        <v>168</v>
      </c>
      <c r="H48" s="58">
        <v>0</v>
      </c>
      <c r="I48" s="58">
        <v>0</v>
      </c>
      <c r="J48" s="58">
        <v>0</v>
      </c>
      <c r="K48" s="28">
        <f t="shared" si="0"/>
        <v>0.25688073394495414</v>
      </c>
    </row>
    <row r="49" spans="1:11" s="34" customFormat="1" x14ac:dyDescent="0.25">
      <c r="A49" s="21" t="s">
        <v>1677</v>
      </c>
      <c r="B49" s="7">
        <v>429</v>
      </c>
      <c r="C49" s="58">
        <v>33</v>
      </c>
      <c r="D49" s="58">
        <v>3</v>
      </c>
      <c r="E49" s="58">
        <v>10</v>
      </c>
      <c r="F49" s="58">
        <v>26</v>
      </c>
      <c r="G49" s="58">
        <v>72</v>
      </c>
      <c r="H49" s="58">
        <v>0</v>
      </c>
      <c r="I49" s="58">
        <v>0</v>
      </c>
      <c r="J49" s="58">
        <v>0</v>
      </c>
      <c r="K49" s="28">
        <f t="shared" si="0"/>
        <v>0.16783216783216784</v>
      </c>
    </row>
    <row r="50" spans="1:11" s="34" customFormat="1" x14ac:dyDescent="0.25">
      <c r="A50" s="21" t="s">
        <v>1678</v>
      </c>
      <c r="B50" s="7">
        <v>344</v>
      </c>
      <c r="C50" s="58">
        <v>19</v>
      </c>
      <c r="D50" s="58">
        <v>3</v>
      </c>
      <c r="E50" s="58">
        <v>7</v>
      </c>
      <c r="F50" s="58">
        <v>22</v>
      </c>
      <c r="G50" s="58">
        <v>51</v>
      </c>
      <c r="H50" s="58">
        <v>0</v>
      </c>
      <c r="I50" s="58">
        <v>0</v>
      </c>
      <c r="J50" s="58">
        <v>0</v>
      </c>
      <c r="K50" s="28">
        <f t="shared" si="0"/>
        <v>0.14825581395348839</v>
      </c>
    </row>
    <row r="51" spans="1:11" s="34" customFormat="1" x14ac:dyDescent="0.25">
      <c r="A51" s="21" t="s">
        <v>1679</v>
      </c>
      <c r="B51" s="7">
        <v>367</v>
      </c>
      <c r="C51" s="58">
        <v>36</v>
      </c>
      <c r="D51" s="58">
        <v>4</v>
      </c>
      <c r="E51" s="58">
        <v>2</v>
      </c>
      <c r="F51" s="58">
        <v>35</v>
      </c>
      <c r="G51" s="58">
        <v>77</v>
      </c>
      <c r="H51" s="58">
        <v>0</v>
      </c>
      <c r="I51" s="58">
        <v>0</v>
      </c>
      <c r="J51" s="58">
        <v>0</v>
      </c>
      <c r="K51" s="28">
        <f t="shared" si="0"/>
        <v>0.2098092643051771</v>
      </c>
    </row>
    <row r="52" spans="1:11" s="34" customFormat="1" x14ac:dyDescent="0.25">
      <c r="A52" s="21" t="s">
        <v>1680</v>
      </c>
      <c r="B52" s="7">
        <v>431</v>
      </c>
      <c r="C52" s="58">
        <v>36</v>
      </c>
      <c r="D52" s="58">
        <v>2</v>
      </c>
      <c r="E52" s="58">
        <v>0</v>
      </c>
      <c r="F52" s="58">
        <v>37</v>
      </c>
      <c r="G52" s="58">
        <v>75</v>
      </c>
      <c r="H52" s="58">
        <v>0</v>
      </c>
      <c r="I52" s="58">
        <v>0</v>
      </c>
      <c r="J52" s="58">
        <v>0</v>
      </c>
      <c r="K52" s="28">
        <f t="shared" si="0"/>
        <v>0.1740139211136891</v>
      </c>
    </row>
    <row r="53" spans="1:11" s="34" customFormat="1" x14ac:dyDescent="0.25">
      <c r="A53" s="21" t="s">
        <v>1681</v>
      </c>
      <c r="B53" s="7">
        <v>505</v>
      </c>
      <c r="C53" s="58">
        <v>39</v>
      </c>
      <c r="D53" s="58">
        <v>7</v>
      </c>
      <c r="E53" s="58">
        <v>3</v>
      </c>
      <c r="F53" s="58">
        <v>45</v>
      </c>
      <c r="G53" s="58">
        <v>94</v>
      </c>
      <c r="H53" s="58">
        <v>1</v>
      </c>
      <c r="I53" s="58">
        <v>0</v>
      </c>
      <c r="J53" s="58">
        <v>0</v>
      </c>
      <c r="K53" s="28">
        <f t="shared" si="0"/>
        <v>0.18613861386138614</v>
      </c>
    </row>
    <row r="54" spans="1:11" s="34" customFormat="1" x14ac:dyDescent="0.25">
      <c r="A54" s="21" t="s">
        <v>1682</v>
      </c>
      <c r="B54" s="7">
        <v>545</v>
      </c>
      <c r="C54" s="58">
        <v>48</v>
      </c>
      <c r="D54" s="58">
        <v>8</v>
      </c>
      <c r="E54" s="58">
        <v>1</v>
      </c>
      <c r="F54" s="58">
        <v>36</v>
      </c>
      <c r="G54" s="58">
        <v>93</v>
      </c>
      <c r="H54" s="58">
        <v>1</v>
      </c>
      <c r="I54" s="58">
        <v>0</v>
      </c>
      <c r="J54" s="58">
        <v>0</v>
      </c>
      <c r="K54" s="28">
        <f t="shared" si="0"/>
        <v>0.17064220183486239</v>
      </c>
    </row>
    <row r="55" spans="1:11" s="34" customFormat="1" x14ac:dyDescent="0.25">
      <c r="A55" s="21" t="s">
        <v>1683</v>
      </c>
      <c r="B55" s="7">
        <v>739</v>
      </c>
      <c r="C55" s="58">
        <v>98</v>
      </c>
      <c r="D55" s="58">
        <v>13</v>
      </c>
      <c r="E55" s="58">
        <v>31</v>
      </c>
      <c r="F55" s="58">
        <v>121</v>
      </c>
      <c r="G55" s="58">
        <v>263</v>
      </c>
      <c r="H55" s="58">
        <v>1</v>
      </c>
      <c r="I55" s="58">
        <v>0</v>
      </c>
      <c r="J55" s="58">
        <v>1</v>
      </c>
      <c r="K55" s="28">
        <f t="shared" si="0"/>
        <v>0.35723951285520972</v>
      </c>
    </row>
    <row r="56" spans="1:11" s="34" customFormat="1" x14ac:dyDescent="0.25">
      <c r="A56" s="21" t="s">
        <v>1684</v>
      </c>
      <c r="B56" s="7">
        <v>261</v>
      </c>
      <c r="C56" s="58">
        <v>40</v>
      </c>
      <c r="D56" s="58">
        <v>6</v>
      </c>
      <c r="E56" s="58">
        <v>3</v>
      </c>
      <c r="F56" s="58">
        <v>51</v>
      </c>
      <c r="G56" s="58">
        <v>100</v>
      </c>
      <c r="H56" s="58">
        <v>0</v>
      </c>
      <c r="I56" s="58">
        <v>0</v>
      </c>
      <c r="J56" s="58">
        <v>1</v>
      </c>
      <c r="K56" s="28">
        <f t="shared" si="0"/>
        <v>0.38697318007662834</v>
      </c>
    </row>
    <row r="57" spans="1:11" s="34" customFormat="1" x14ac:dyDescent="0.25">
      <c r="A57" s="21" t="s">
        <v>1685</v>
      </c>
      <c r="B57" s="7">
        <v>646</v>
      </c>
      <c r="C57" s="58">
        <v>69</v>
      </c>
      <c r="D57" s="58">
        <v>32</v>
      </c>
      <c r="E57" s="58">
        <v>7</v>
      </c>
      <c r="F57" s="58">
        <v>69</v>
      </c>
      <c r="G57" s="58">
        <v>177</v>
      </c>
      <c r="H57" s="58">
        <v>0</v>
      </c>
      <c r="I57" s="58">
        <v>0</v>
      </c>
      <c r="J57" s="58">
        <v>0</v>
      </c>
      <c r="K57" s="28">
        <f t="shared" si="0"/>
        <v>0.2739938080495356</v>
      </c>
    </row>
    <row r="58" spans="1:11" s="34" customFormat="1" x14ac:dyDescent="0.25">
      <c r="A58" s="21" t="s">
        <v>1686</v>
      </c>
      <c r="B58" s="7">
        <v>552</v>
      </c>
      <c r="C58" s="58">
        <v>91</v>
      </c>
      <c r="D58" s="58">
        <v>29</v>
      </c>
      <c r="E58" s="58">
        <v>13</v>
      </c>
      <c r="F58" s="58">
        <v>79</v>
      </c>
      <c r="G58" s="58">
        <v>212</v>
      </c>
      <c r="H58" s="58">
        <v>2</v>
      </c>
      <c r="I58" s="58">
        <v>0</v>
      </c>
      <c r="J58" s="58">
        <v>1</v>
      </c>
      <c r="K58" s="28">
        <f t="shared" si="0"/>
        <v>0.3858695652173913</v>
      </c>
    </row>
    <row r="59" spans="1:11" s="34" customFormat="1" x14ac:dyDescent="0.25">
      <c r="A59" s="21" t="s">
        <v>1687</v>
      </c>
      <c r="B59" s="55">
        <v>0</v>
      </c>
      <c r="C59" s="58">
        <v>29</v>
      </c>
      <c r="D59" s="58">
        <v>0</v>
      </c>
      <c r="E59" s="58">
        <v>5</v>
      </c>
      <c r="F59" s="58">
        <v>55</v>
      </c>
      <c r="G59" s="58">
        <v>89</v>
      </c>
      <c r="H59" s="58">
        <v>1</v>
      </c>
      <c r="I59" s="58">
        <v>0</v>
      </c>
      <c r="J59" s="58">
        <v>7</v>
      </c>
      <c r="K59" s="28"/>
    </row>
    <row r="60" spans="1:11" s="34" customFormat="1" x14ac:dyDescent="0.25">
      <c r="A60" s="21" t="s">
        <v>1688</v>
      </c>
      <c r="B60" s="55">
        <v>0</v>
      </c>
      <c r="C60" s="58">
        <v>39</v>
      </c>
      <c r="D60" s="58">
        <v>34</v>
      </c>
      <c r="E60" s="58">
        <v>19</v>
      </c>
      <c r="F60" s="58">
        <v>94</v>
      </c>
      <c r="G60" s="58">
        <v>186</v>
      </c>
      <c r="H60" s="58">
        <v>1</v>
      </c>
      <c r="I60" s="58">
        <v>0</v>
      </c>
      <c r="J60" s="58">
        <v>4</v>
      </c>
      <c r="K60" s="28"/>
    </row>
    <row r="61" spans="1:11" s="34" customFormat="1" x14ac:dyDescent="0.25">
      <c r="A61" s="21" t="s">
        <v>1689</v>
      </c>
      <c r="B61" s="55">
        <v>0</v>
      </c>
      <c r="C61" s="58">
        <v>28</v>
      </c>
      <c r="D61" s="58">
        <v>5</v>
      </c>
      <c r="E61" s="58">
        <v>9</v>
      </c>
      <c r="F61" s="58">
        <v>75</v>
      </c>
      <c r="G61" s="58">
        <v>117</v>
      </c>
      <c r="H61" s="58">
        <v>1</v>
      </c>
      <c r="I61" s="58">
        <v>0</v>
      </c>
      <c r="J61" s="58">
        <v>2</v>
      </c>
      <c r="K61" s="28"/>
    </row>
    <row r="62" spans="1:11" s="34" customFormat="1" x14ac:dyDescent="0.25">
      <c r="A62" s="21" t="s">
        <v>1690</v>
      </c>
      <c r="B62" s="55">
        <v>0</v>
      </c>
      <c r="C62" s="58">
        <v>31</v>
      </c>
      <c r="D62" s="58">
        <v>9</v>
      </c>
      <c r="E62" s="58">
        <v>12</v>
      </c>
      <c r="F62" s="58">
        <v>70</v>
      </c>
      <c r="G62" s="58">
        <v>122</v>
      </c>
      <c r="H62" s="58">
        <v>0</v>
      </c>
      <c r="I62" s="58">
        <v>1</v>
      </c>
      <c r="J62" s="58">
        <v>0</v>
      </c>
      <c r="K62" s="28"/>
    </row>
    <row r="63" spans="1:11" s="34" customFormat="1" x14ac:dyDescent="0.25">
      <c r="A63" s="21" t="s">
        <v>1691</v>
      </c>
      <c r="B63" s="55">
        <v>0</v>
      </c>
      <c r="C63" s="58">
        <v>1227</v>
      </c>
      <c r="D63" s="58">
        <v>149</v>
      </c>
      <c r="E63" s="58">
        <v>467</v>
      </c>
      <c r="F63" s="58">
        <v>1983</v>
      </c>
      <c r="G63" s="58">
        <v>3826</v>
      </c>
      <c r="H63" s="58">
        <v>10</v>
      </c>
      <c r="I63" s="58">
        <v>1</v>
      </c>
      <c r="J63" s="58">
        <v>10</v>
      </c>
      <c r="K63" s="28"/>
    </row>
    <row r="64" spans="1:11" s="34" customFormat="1" x14ac:dyDescent="0.25">
      <c r="A64" s="21" t="s">
        <v>1692</v>
      </c>
      <c r="B64" s="55">
        <v>0</v>
      </c>
      <c r="C64" s="58">
        <v>923</v>
      </c>
      <c r="D64" s="58">
        <v>74</v>
      </c>
      <c r="E64" s="58">
        <v>83</v>
      </c>
      <c r="F64" s="58">
        <v>784</v>
      </c>
      <c r="G64" s="58">
        <v>1864</v>
      </c>
      <c r="H64" s="58">
        <v>9</v>
      </c>
      <c r="I64" s="58">
        <v>0</v>
      </c>
      <c r="J64" s="58">
        <v>4</v>
      </c>
      <c r="K64" s="28"/>
    </row>
    <row r="65" spans="1:11" s="34" customFormat="1" x14ac:dyDescent="0.25">
      <c r="A65" s="21" t="s">
        <v>102</v>
      </c>
      <c r="B65" s="55">
        <v>0</v>
      </c>
      <c r="C65" s="58">
        <v>553</v>
      </c>
      <c r="D65" s="58">
        <v>56</v>
      </c>
      <c r="E65" s="58">
        <v>142</v>
      </c>
      <c r="F65" s="58">
        <v>958</v>
      </c>
      <c r="G65" s="58">
        <v>1709</v>
      </c>
      <c r="H65" s="58">
        <v>4</v>
      </c>
      <c r="I65" s="58">
        <v>1</v>
      </c>
      <c r="J65" s="58">
        <v>2</v>
      </c>
      <c r="K65" s="28"/>
    </row>
    <row r="66" spans="1:11" s="34" customFormat="1" x14ac:dyDescent="0.25">
      <c r="A66" s="21" t="s">
        <v>103</v>
      </c>
      <c r="B66" s="56">
        <v>0</v>
      </c>
      <c r="C66" s="63">
        <v>278</v>
      </c>
      <c r="D66" s="63">
        <v>35</v>
      </c>
      <c r="E66" s="63">
        <v>81</v>
      </c>
      <c r="F66" s="63">
        <v>315</v>
      </c>
      <c r="G66" s="63">
        <v>709</v>
      </c>
      <c r="H66" s="63">
        <v>0</v>
      </c>
      <c r="I66" s="63">
        <v>0</v>
      </c>
      <c r="J66" s="63">
        <v>4</v>
      </c>
      <c r="K66" s="41"/>
    </row>
    <row r="67" spans="1:11" s="34" customFormat="1" x14ac:dyDescent="0.25">
      <c r="A67" s="21" t="s">
        <v>104</v>
      </c>
      <c r="B67" s="55"/>
      <c r="C67" s="58">
        <f>SUM(C2:C61)</f>
        <v>3034</v>
      </c>
      <c r="D67" s="58">
        <f t="shared" ref="D67:J67" si="1">SUM(D2:D61)</f>
        <v>438</v>
      </c>
      <c r="E67" s="58">
        <f t="shared" si="1"/>
        <v>1006</v>
      </c>
      <c r="F67" s="58">
        <f t="shared" si="1"/>
        <v>4266</v>
      </c>
      <c r="G67" s="58">
        <f t="shared" si="1"/>
        <v>8744</v>
      </c>
      <c r="H67" s="58">
        <f t="shared" si="1"/>
        <v>23</v>
      </c>
      <c r="I67" s="58">
        <f t="shared" si="1"/>
        <v>4</v>
      </c>
      <c r="J67" s="58">
        <f t="shared" si="1"/>
        <v>32</v>
      </c>
      <c r="K67" s="58"/>
    </row>
    <row r="68" spans="1:11" s="34" customFormat="1" x14ac:dyDescent="0.25">
      <c r="A68" s="21" t="s">
        <v>105</v>
      </c>
      <c r="B68" s="55"/>
      <c r="C68" s="58">
        <f>SUM(C62:C66)</f>
        <v>3012</v>
      </c>
      <c r="D68" s="58">
        <f t="shared" ref="D68:J68" si="2">SUM(D62:D66)</f>
        <v>323</v>
      </c>
      <c r="E68" s="58">
        <f t="shared" si="2"/>
        <v>785</v>
      </c>
      <c r="F68" s="58">
        <f t="shared" si="2"/>
        <v>4110</v>
      </c>
      <c r="G68" s="58">
        <f t="shared" si="2"/>
        <v>8230</v>
      </c>
      <c r="H68" s="58">
        <f t="shared" si="2"/>
        <v>23</v>
      </c>
      <c r="I68" s="58">
        <f t="shared" si="2"/>
        <v>3</v>
      </c>
      <c r="J68" s="58">
        <f t="shared" si="2"/>
        <v>20</v>
      </c>
      <c r="K68" s="58"/>
    </row>
    <row r="69" spans="1:11" s="34" customFormat="1" x14ac:dyDescent="0.25">
      <c r="A69" s="21" t="s">
        <v>106</v>
      </c>
      <c r="B69" s="55">
        <f>SUM(B2:B66)</f>
        <v>27362</v>
      </c>
      <c r="C69" s="58">
        <f>SUM(C67:C68)</f>
        <v>6046</v>
      </c>
      <c r="D69" s="58">
        <f t="shared" ref="D69:J69" si="3">SUM(D67:D68)</f>
        <v>761</v>
      </c>
      <c r="E69" s="58">
        <f t="shared" si="3"/>
        <v>1791</v>
      </c>
      <c r="F69" s="58">
        <f t="shared" si="3"/>
        <v>8376</v>
      </c>
      <c r="G69" s="58">
        <f t="shared" si="3"/>
        <v>16974</v>
      </c>
      <c r="H69" s="58">
        <f t="shared" si="3"/>
        <v>46</v>
      </c>
      <c r="I69" s="58">
        <f t="shared" si="3"/>
        <v>7</v>
      </c>
      <c r="J69" s="58">
        <f t="shared" si="3"/>
        <v>52</v>
      </c>
      <c r="K69" s="28">
        <f>(J69+I69+G69)/B69</f>
        <v>0.62250566479058544</v>
      </c>
    </row>
    <row r="70" spans="1:11" s="34" customFormat="1" x14ac:dyDescent="0.25">
      <c r="A70" s="36" t="s">
        <v>107</v>
      </c>
      <c r="B70" s="55"/>
      <c r="C70" s="28">
        <f>C69/$G$69</f>
        <v>0.3561918227877931</v>
      </c>
      <c r="D70" s="28">
        <f>D69/$G$69</f>
        <v>4.4833274419700718E-2</v>
      </c>
      <c r="E70" s="28">
        <f>E69/$G$69</f>
        <v>0.10551431601272535</v>
      </c>
      <c r="F70" s="28">
        <f>F69/$G$69</f>
        <v>0.49346058677978083</v>
      </c>
      <c r="G70" s="28"/>
      <c r="H70" s="28"/>
      <c r="I70" s="28"/>
      <c r="J70" s="28"/>
      <c r="K70" s="28"/>
    </row>
    <row r="71" spans="1:11" x14ac:dyDescent="0.25"/>
    <row r="72" spans="1:11" x14ac:dyDescent="0.25"/>
    <row r="73" spans="1:11" hidden="1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99" fitToHeight="0" orientation="landscape" r:id="rId1"/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82A27-58CB-4885-8439-CC8A835DD387}">
  <sheetPr codeName="Sheet22">
    <pageSetUpPr fitToPage="1"/>
  </sheetPr>
  <dimension ref="A1:Q90"/>
  <sheetViews>
    <sheetView workbookViewId="0">
      <pane xSplit="1" ySplit="1" topLeftCell="B53" activePane="bottomRight" state="frozen"/>
      <selection pane="topRight" activeCell="B1" sqref="B1"/>
      <selection pane="bottomLeft" activeCell="A2" sqref="A2"/>
      <selection pane="bottomRight" activeCell="G85" sqref="G85"/>
    </sheetView>
  </sheetViews>
  <sheetFormatPr defaultColWidth="0" defaultRowHeight="15" zeroHeight="1" x14ac:dyDescent="0.25"/>
  <cols>
    <col min="1" max="1" width="35.7109375" style="30" customWidth="1"/>
    <col min="2" max="2" width="8.7109375" style="31" customWidth="1"/>
    <col min="3" max="8" width="11.7109375" style="31" customWidth="1"/>
    <col min="9" max="9" width="8.7109375" style="31" customWidth="1"/>
    <col min="10" max="12" width="3.7109375" style="31" customWidth="1"/>
    <col min="13" max="13" width="8.7109375" style="47" customWidth="1"/>
    <col min="14" max="14" width="1.7109375" style="33" customWidth="1"/>
    <col min="15" max="15" width="9.140625" style="33" hidden="1" customWidth="1"/>
    <col min="16" max="17" width="0" style="33" hidden="1" customWidth="1"/>
    <col min="18" max="16384" width="9.140625" style="33" hidden="1"/>
  </cols>
  <sheetData>
    <row r="1" spans="1:13" ht="50.1" customHeight="1" thickBot="1" x14ac:dyDescent="0.3">
      <c r="A1" s="49" t="s">
        <v>0</v>
      </c>
      <c r="B1" s="2" t="s">
        <v>1</v>
      </c>
      <c r="C1" s="2" t="s">
        <v>1693</v>
      </c>
      <c r="D1" s="2" t="s">
        <v>1694</v>
      </c>
      <c r="E1" s="2" t="s">
        <v>1695</v>
      </c>
      <c r="F1" s="2" t="s">
        <v>1696</v>
      </c>
      <c r="G1" s="2" t="s">
        <v>1697</v>
      </c>
      <c r="H1" s="2" t="s">
        <v>1698</v>
      </c>
      <c r="I1" s="2" t="s">
        <v>8</v>
      </c>
      <c r="J1" s="2" t="s">
        <v>9</v>
      </c>
      <c r="K1" s="2" t="s">
        <v>10</v>
      </c>
      <c r="L1" s="2" t="s">
        <v>11</v>
      </c>
      <c r="M1" s="32" t="s">
        <v>12</v>
      </c>
    </row>
    <row r="2" spans="1:13" s="34" customFormat="1" ht="15.75" thickTop="1" x14ac:dyDescent="0.25">
      <c r="A2" s="21" t="s">
        <v>1699</v>
      </c>
      <c r="B2" s="7">
        <v>362</v>
      </c>
      <c r="C2" s="22">
        <v>8</v>
      </c>
      <c r="D2" s="22">
        <v>30</v>
      </c>
      <c r="E2" s="22">
        <v>2</v>
      </c>
      <c r="F2" s="22">
        <v>3</v>
      </c>
      <c r="G2" s="22">
        <v>0</v>
      </c>
      <c r="H2" s="22">
        <v>83</v>
      </c>
      <c r="I2" s="22">
        <v>126</v>
      </c>
      <c r="J2" s="22">
        <v>0</v>
      </c>
      <c r="K2" s="22">
        <v>0</v>
      </c>
      <c r="L2" s="22">
        <v>0</v>
      </c>
      <c r="M2" s="37">
        <f t="shared" ref="M2:M65" si="0">(L2+K2+I2)/B2</f>
        <v>0.34806629834254144</v>
      </c>
    </row>
    <row r="3" spans="1:13" s="34" customFormat="1" x14ac:dyDescent="0.25">
      <c r="A3" s="21" t="s">
        <v>1700</v>
      </c>
      <c r="B3" s="7">
        <v>362</v>
      </c>
      <c r="C3" s="22">
        <v>4</v>
      </c>
      <c r="D3" s="22">
        <v>36</v>
      </c>
      <c r="E3" s="22">
        <v>1</v>
      </c>
      <c r="F3" s="22">
        <v>0</v>
      </c>
      <c r="G3" s="22">
        <v>0</v>
      </c>
      <c r="H3" s="22">
        <v>93</v>
      </c>
      <c r="I3" s="22">
        <v>134</v>
      </c>
      <c r="J3" s="22">
        <v>0</v>
      </c>
      <c r="K3" s="22">
        <v>0</v>
      </c>
      <c r="L3" s="22">
        <v>0</v>
      </c>
      <c r="M3" s="37">
        <f t="shared" si="0"/>
        <v>0.37016574585635359</v>
      </c>
    </row>
    <row r="4" spans="1:13" s="34" customFormat="1" x14ac:dyDescent="0.25">
      <c r="A4" s="21" t="s">
        <v>1701</v>
      </c>
      <c r="B4" s="7">
        <v>378</v>
      </c>
      <c r="C4" s="22">
        <v>6</v>
      </c>
      <c r="D4" s="22">
        <v>41</v>
      </c>
      <c r="E4" s="22">
        <v>3</v>
      </c>
      <c r="F4" s="22">
        <v>1</v>
      </c>
      <c r="G4" s="22">
        <v>0</v>
      </c>
      <c r="H4" s="22">
        <v>85</v>
      </c>
      <c r="I4" s="22">
        <v>136</v>
      </c>
      <c r="J4" s="22">
        <v>0</v>
      </c>
      <c r="K4" s="22">
        <v>0</v>
      </c>
      <c r="L4" s="22">
        <v>0</v>
      </c>
      <c r="M4" s="37">
        <f t="shared" si="0"/>
        <v>0.35978835978835977</v>
      </c>
    </row>
    <row r="5" spans="1:13" s="34" customFormat="1" x14ac:dyDescent="0.25">
      <c r="A5" s="21" t="s">
        <v>1702</v>
      </c>
      <c r="B5" s="7">
        <v>354</v>
      </c>
      <c r="C5" s="22">
        <v>9</v>
      </c>
      <c r="D5" s="22">
        <v>43</v>
      </c>
      <c r="E5" s="22">
        <v>0</v>
      </c>
      <c r="F5" s="22">
        <v>4</v>
      </c>
      <c r="G5" s="22">
        <v>2</v>
      </c>
      <c r="H5" s="22">
        <v>67</v>
      </c>
      <c r="I5" s="22">
        <v>125</v>
      </c>
      <c r="J5" s="22">
        <v>0</v>
      </c>
      <c r="K5" s="22">
        <v>0</v>
      </c>
      <c r="L5" s="22">
        <v>0</v>
      </c>
      <c r="M5" s="37">
        <f t="shared" si="0"/>
        <v>0.35310734463276838</v>
      </c>
    </row>
    <row r="6" spans="1:13" s="34" customFormat="1" x14ac:dyDescent="0.25">
      <c r="A6" s="21" t="s">
        <v>1703</v>
      </c>
      <c r="B6" s="7">
        <v>382</v>
      </c>
      <c r="C6" s="22">
        <v>11</v>
      </c>
      <c r="D6" s="22">
        <v>55</v>
      </c>
      <c r="E6" s="22">
        <v>5</v>
      </c>
      <c r="F6" s="22">
        <v>4</v>
      </c>
      <c r="G6" s="22">
        <v>1</v>
      </c>
      <c r="H6" s="22">
        <v>58</v>
      </c>
      <c r="I6" s="22">
        <v>134</v>
      </c>
      <c r="J6" s="22">
        <v>0</v>
      </c>
      <c r="K6" s="22">
        <v>0</v>
      </c>
      <c r="L6" s="22">
        <v>0</v>
      </c>
      <c r="M6" s="37">
        <f t="shared" si="0"/>
        <v>0.35078534031413611</v>
      </c>
    </row>
    <row r="7" spans="1:13" s="34" customFormat="1" x14ac:dyDescent="0.25">
      <c r="A7" s="21" t="s">
        <v>1704</v>
      </c>
      <c r="B7" s="7">
        <v>479</v>
      </c>
      <c r="C7" s="22">
        <v>25</v>
      </c>
      <c r="D7" s="22">
        <v>61</v>
      </c>
      <c r="E7" s="22">
        <v>4</v>
      </c>
      <c r="F7" s="22">
        <v>3</v>
      </c>
      <c r="G7" s="22">
        <v>0</v>
      </c>
      <c r="H7" s="22">
        <v>97</v>
      </c>
      <c r="I7" s="22">
        <v>190</v>
      </c>
      <c r="J7" s="22">
        <v>0</v>
      </c>
      <c r="K7" s="22">
        <v>0</v>
      </c>
      <c r="L7" s="22">
        <v>0</v>
      </c>
      <c r="M7" s="37">
        <f t="shared" si="0"/>
        <v>0.39665970772442588</v>
      </c>
    </row>
    <row r="8" spans="1:13" s="34" customFormat="1" x14ac:dyDescent="0.25">
      <c r="A8" s="21" t="s">
        <v>1705</v>
      </c>
      <c r="B8" s="7">
        <v>437</v>
      </c>
      <c r="C8" s="22">
        <v>28</v>
      </c>
      <c r="D8" s="22">
        <v>44</v>
      </c>
      <c r="E8" s="22">
        <v>0</v>
      </c>
      <c r="F8" s="22">
        <v>1</v>
      </c>
      <c r="G8" s="22">
        <v>1</v>
      </c>
      <c r="H8" s="22">
        <v>96</v>
      </c>
      <c r="I8" s="22">
        <v>170</v>
      </c>
      <c r="J8" s="22">
        <v>0</v>
      </c>
      <c r="K8" s="22">
        <v>0</v>
      </c>
      <c r="L8" s="22">
        <v>1</v>
      </c>
      <c r="M8" s="37">
        <f t="shared" si="0"/>
        <v>0.39130434782608697</v>
      </c>
    </row>
    <row r="9" spans="1:13" s="34" customFormat="1" x14ac:dyDescent="0.25">
      <c r="A9" s="21" t="s">
        <v>1706</v>
      </c>
      <c r="B9" s="7">
        <v>468</v>
      </c>
      <c r="C9" s="22">
        <v>12</v>
      </c>
      <c r="D9" s="22">
        <v>50</v>
      </c>
      <c r="E9" s="22">
        <v>5</v>
      </c>
      <c r="F9" s="22">
        <v>1</v>
      </c>
      <c r="G9" s="22">
        <v>0</v>
      </c>
      <c r="H9" s="22">
        <v>69</v>
      </c>
      <c r="I9" s="22">
        <v>137</v>
      </c>
      <c r="J9" s="22">
        <v>0</v>
      </c>
      <c r="K9" s="22">
        <v>0</v>
      </c>
      <c r="L9" s="22">
        <v>0</v>
      </c>
      <c r="M9" s="37">
        <f t="shared" si="0"/>
        <v>0.29273504273504275</v>
      </c>
    </row>
    <row r="10" spans="1:13" s="34" customFormat="1" x14ac:dyDescent="0.25">
      <c r="A10" s="21" t="s">
        <v>1707</v>
      </c>
      <c r="B10" s="7">
        <v>447</v>
      </c>
      <c r="C10" s="22">
        <v>18</v>
      </c>
      <c r="D10" s="22">
        <v>36</v>
      </c>
      <c r="E10" s="22">
        <v>2</v>
      </c>
      <c r="F10" s="22">
        <v>3</v>
      </c>
      <c r="G10" s="22">
        <v>0</v>
      </c>
      <c r="H10" s="22">
        <v>58</v>
      </c>
      <c r="I10" s="22">
        <v>117</v>
      </c>
      <c r="J10" s="22">
        <v>0</v>
      </c>
      <c r="K10" s="22">
        <v>0</v>
      </c>
      <c r="L10" s="22">
        <v>1</v>
      </c>
      <c r="M10" s="37">
        <f t="shared" si="0"/>
        <v>0.26398210290827739</v>
      </c>
    </row>
    <row r="11" spans="1:13" s="34" customFormat="1" x14ac:dyDescent="0.25">
      <c r="A11" s="21" t="s">
        <v>1708</v>
      </c>
      <c r="B11" s="7">
        <v>389</v>
      </c>
      <c r="C11" s="22">
        <v>13</v>
      </c>
      <c r="D11" s="22">
        <v>44</v>
      </c>
      <c r="E11" s="22">
        <v>1</v>
      </c>
      <c r="F11" s="22">
        <v>3</v>
      </c>
      <c r="G11" s="22">
        <v>0</v>
      </c>
      <c r="H11" s="22">
        <v>55</v>
      </c>
      <c r="I11" s="22">
        <v>116</v>
      </c>
      <c r="J11" s="22">
        <v>0</v>
      </c>
      <c r="K11" s="22">
        <v>0</v>
      </c>
      <c r="L11" s="22">
        <v>0</v>
      </c>
      <c r="M11" s="37">
        <f t="shared" si="0"/>
        <v>0.29820051413881749</v>
      </c>
    </row>
    <row r="12" spans="1:13" s="34" customFormat="1" x14ac:dyDescent="0.25">
      <c r="A12" s="21" t="s">
        <v>1709</v>
      </c>
      <c r="B12" s="22">
        <v>720</v>
      </c>
      <c r="C12" s="22">
        <v>21</v>
      </c>
      <c r="D12" s="22">
        <v>75</v>
      </c>
      <c r="E12" s="22">
        <v>1</v>
      </c>
      <c r="F12" s="22">
        <v>4</v>
      </c>
      <c r="G12" s="22">
        <v>1</v>
      </c>
      <c r="H12" s="22">
        <v>90</v>
      </c>
      <c r="I12" s="22">
        <v>192</v>
      </c>
      <c r="J12" s="22">
        <v>1</v>
      </c>
      <c r="K12" s="22">
        <v>0</v>
      </c>
      <c r="L12" s="22">
        <v>1</v>
      </c>
      <c r="M12" s="37">
        <f t="shared" si="0"/>
        <v>0.26805555555555555</v>
      </c>
    </row>
    <row r="13" spans="1:13" s="34" customFormat="1" x14ac:dyDescent="0.25">
      <c r="A13" s="21" t="s">
        <v>1710</v>
      </c>
      <c r="B13" s="22">
        <v>446</v>
      </c>
      <c r="C13" s="22">
        <v>13</v>
      </c>
      <c r="D13" s="22">
        <v>50</v>
      </c>
      <c r="E13" s="22">
        <v>0</v>
      </c>
      <c r="F13" s="22">
        <v>3</v>
      </c>
      <c r="G13" s="22">
        <v>0</v>
      </c>
      <c r="H13" s="22">
        <v>29</v>
      </c>
      <c r="I13" s="22">
        <v>95</v>
      </c>
      <c r="J13" s="22">
        <v>0</v>
      </c>
      <c r="K13" s="22">
        <v>0</v>
      </c>
      <c r="L13" s="22">
        <v>0</v>
      </c>
      <c r="M13" s="37">
        <f t="shared" si="0"/>
        <v>0.21300448430493274</v>
      </c>
    </row>
    <row r="14" spans="1:13" s="34" customFormat="1" x14ac:dyDescent="0.25">
      <c r="A14" s="21" t="s">
        <v>1711</v>
      </c>
      <c r="B14" s="22">
        <v>453</v>
      </c>
      <c r="C14" s="22">
        <v>17</v>
      </c>
      <c r="D14" s="22">
        <v>56</v>
      </c>
      <c r="E14" s="22">
        <v>2</v>
      </c>
      <c r="F14" s="22">
        <v>1</v>
      </c>
      <c r="G14" s="22">
        <v>0</v>
      </c>
      <c r="H14" s="22">
        <v>66</v>
      </c>
      <c r="I14" s="22">
        <v>142</v>
      </c>
      <c r="J14" s="22">
        <v>0</v>
      </c>
      <c r="K14" s="22">
        <v>0</v>
      </c>
      <c r="L14" s="22">
        <v>0</v>
      </c>
      <c r="M14" s="37">
        <f t="shared" si="0"/>
        <v>0.31346578366445915</v>
      </c>
    </row>
    <row r="15" spans="1:13" s="34" customFormat="1" x14ac:dyDescent="0.25">
      <c r="A15" s="21" t="s">
        <v>1712</v>
      </c>
      <c r="B15" s="7">
        <v>453</v>
      </c>
      <c r="C15" s="22">
        <v>26</v>
      </c>
      <c r="D15" s="22">
        <v>45</v>
      </c>
      <c r="E15" s="22">
        <v>2</v>
      </c>
      <c r="F15" s="22">
        <v>1</v>
      </c>
      <c r="G15" s="22">
        <v>0</v>
      </c>
      <c r="H15" s="22">
        <v>59</v>
      </c>
      <c r="I15" s="22">
        <v>133</v>
      </c>
      <c r="J15" s="22">
        <v>0</v>
      </c>
      <c r="K15" s="22">
        <v>0</v>
      </c>
      <c r="L15" s="22">
        <v>0</v>
      </c>
      <c r="M15" s="37">
        <f t="shared" si="0"/>
        <v>0.29359823399558499</v>
      </c>
    </row>
    <row r="16" spans="1:13" s="34" customFormat="1" x14ac:dyDescent="0.25">
      <c r="A16" s="21" t="s">
        <v>1713</v>
      </c>
      <c r="B16" s="7">
        <v>431</v>
      </c>
      <c r="C16" s="22">
        <v>18</v>
      </c>
      <c r="D16" s="22">
        <v>46</v>
      </c>
      <c r="E16" s="22">
        <v>1</v>
      </c>
      <c r="F16" s="22">
        <v>2</v>
      </c>
      <c r="G16" s="22">
        <v>0</v>
      </c>
      <c r="H16" s="22">
        <v>75</v>
      </c>
      <c r="I16" s="22">
        <v>142</v>
      </c>
      <c r="J16" s="22">
        <v>0</v>
      </c>
      <c r="K16" s="22">
        <v>0</v>
      </c>
      <c r="L16" s="22">
        <v>0</v>
      </c>
      <c r="M16" s="37">
        <f t="shared" si="0"/>
        <v>0.3294663573085847</v>
      </c>
    </row>
    <row r="17" spans="1:13" s="34" customFormat="1" x14ac:dyDescent="0.25">
      <c r="A17" s="21" t="s">
        <v>1714</v>
      </c>
      <c r="B17" s="7">
        <v>461</v>
      </c>
      <c r="C17" s="22">
        <v>9</v>
      </c>
      <c r="D17" s="22">
        <v>38</v>
      </c>
      <c r="E17" s="22">
        <v>1</v>
      </c>
      <c r="F17" s="22">
        <v>0</v>
      </c>
      <c r="G17" s="22">
        <v>0</v>
      </c>
      <c r="H17" s="22">
        <v>132</v>
      </c>
      <c r="I17" s="22">
        <v>180</v>
      </c>
      <c r="J17" s="22">
        <v>0</v>
      </c>
      <c r="K17" s="22">
        <v>0</v>
      </c>
      <c r="L17" s="22">
        <v>0</v>
      </c>
      <c r="M17" s="37">
        <f t="shared" si="0"/>
        <v>0.39045553145336226</v>
      </c>
    </row>
    <row r="18" spans="1:13" s="34" customFormat="1" x14ac:dyDescent="0.25">
      <c r="A18" s="21" t="s">
        <v>1715</v>
      </c>
      <c r="B18" s="7">
        <v>438</v>
      </c>
      <c r="C18" s="22">
        <v>9</v>
      </c>
      <c r="D18" s="22">
        <v>48</v>
      </c>
      <c r="E18" s="22">
        <v>1</v>
      </c>
      <c r="F18" s="22">
        <v>1</v>
      </c>
      <c r="G18" s="22">
        <v>3</v>
      </c>
      <c r="H18" s="22">
        <v>108</v>
      </c>
      <c r="I18" s="22">
        <v>170</v>
      </c>
      <c r="J18" s="22">
        <v>0</v>
      </c>
      <c r="K18" s="22">
        <v>0</v>
      </c>
      <c r="L18" s="22">
        <v>0</v>
      </c>
      <c r="M18" s="37">
        <f t="shared" si="0"/>
        <v>0.38812785388127852</v>
      </c>
    </row>
    <row r="19" spans="1:13" s="34" customFormat="1" x14ac:dyDescent="0.25">
      <c r="A19" s="21" t="s">
        <v>1716</v>
      </c>
      <c r="B19" s="7">
        <v>407</v>
      </c>
      <c r="C19" s="22">
        <v>11</v>
      </c>
      <c r="D19" s="22">
        <v>47</v>
      </c>
      <c r="E19" s="22">
        <v>3</v>
      </c>
      <c r="F19" s="22">
        <v>2</v>
      </c>
      <c r="G19" s="22">
        <v>1</v>
      </c>
      <c r="H19" s="22">
        <v>96</v>
      </c>
      <c r="I19" s="22">
        <v>160</v>
      </c>
      <c r="J19" s="22">
        <v>0</v>
      </c>
      <c r="K19" s="22">
        <v>0</v>
      </c>
      <c r="L19" s="22">
        <v>1</v>
      </c>
      <c r="M19" s="37">
        <f t="shared" si="0"/>
        <v>0.39557739557739557</v>
      </c>
    </row>
    <row r="20" spans="1:13" s="34" customFormat="1" x14ac:dyDescent="0.25">
      <c r="A20" s="21" t="s">
        <v>1717</v>
      </c>
      <c r="B20" s="7">
        <v>488</v>
      </c>
      <c r="C20" s="22">
        <v>23</v>
      </c>
      <c r="D20" s="22">
        <v>65</v>
      </c>
      <c r="E20" s="22">
        <v>4</v>
      </c>
      <c r="F20" s="22">
        <v>6</v>
      </c>
      <c r="G20" s="22">
        <v>1</v>
      </c>
      <c r="H20" s="22">
        <v>105</v>
      </c>
      <c r="I20" s="22">
        <v>204</v>
      </c>
      <c r="J20" s="22">
        <v>2</v>
      </c>
      <c r="K20" s="22">
        <v>1</v>
      </c>
      <c r="L20" s="22">
        <v>0</v>
      </c>
      <c r="M20" s="37">
        <f t="shared" si="0"/>
        <v>0.42008196721311475</v>
      </c>
    </row>
    <row r="21" spans="1:13" s="34" customFormat="1" x14ac:dyDescent="0.25">
      <c r="A21" s="21" t="s">
        <v>1718</v>
      </c>
      <c r="B21" s="7">
        <v>596</v>
      </c>
      <c r="C21" s="22">
        <v>29</v>
      </c>
      <c r="D21" s="22">
        <v>94</v>
      </c>
      <c r="E21" s="22">
        <v>5</v>
      </c>
      <c r="F21" s="22">
        <v>4</v>
      </c>
      <c r="G21" s="22">
        <v>0</v>
      </c>
      <c r="H21" s="22">
        <v>158</v>
      </c>
      <c r="I21" s="22">
        <v>290</v>
      </c>
      <c r="J21" s="22">
        <v>0</v>
      </c>
      <c r="K21" s="22">
        <v>0</v>
      </c>
      <c r="L21" s="22">
        <v>0</v>
      </c>
      <c r="M21" s="37">
        <f t="shared" si="0"/>
        <v>0.48657718120805371</v>
      </c>
    </row>
    <row r="22" spans="1:13" s="34" customFormat="1" x14ac:dyDescent="0.25">
      <c r="A22" s="21" t="s">
        <v>1719</v>
      </c>
      <c r="B22" s="7">
        <v>486</v>
      </c>
      <c r="C22" s="22">
        <v>28</v>
      </c>
      <c r="D22" s="22">
        <v>78</v>
      </c>
      <c r="E22" s="22">
        <v>0</v>
      </c>
      <c r="F22" s="22">
        <v>0</v>
      </c>
      <c r="G22" s="22">
        <v>0</v>
      </c>
      <c r="H22" s="22">
        <v>113</v>
      </c>
      <c r="I22" s="22">
        <v>219</v>
      </c>
      <c r="J22" s="22">
        <v>3</v>
      </c>
      <c r="K22" s="22">
        <v>0</v>
      </c>
      <c r="L22" s="22">
        <v>1</v>
      </c>
      <c r="M22" s="37">
        <f t="shared" si="0"/>
        <v>0.45267489711934156</v>
      </c>
    </row>
    <row r="23" spans="1:13" s="34" customFormat="1" x14ac:dyDescent="0.25">
      <c r="A23" s="21" t="s">
        <v>1720</v>
      </c>
      <c r="B23" s="7">
        <v>488</v>
      </c>
      <c r="C23" s="22">
        <v>33</v>
      </c>
      <c r="D23" s="22">
        <v>65</v>
      </c>
      <c r="E23" s="22">
        <v>1</v>
      </c>
      <c r="F23" s="22">
        <v>2</v>
      </c>
      <c r="G23" s="22">
        <v>0</v>
      </c>
      <c r="H23" s="22">
        <v>117</v>
      </c>
      <c r="I23" s="22">
        <v>218</v>
      </c>
      <c r="J23" s="22">
        <v>0</v>
      </c>
      <c r="K23" s="22">
        <v>0</v>
      </c>
      <c r="L23" s="22">
        <v>0</v>
      </c>
      <c r="M23" s="37">
        <f t="shared" si="0"/>
        <v>0.44672131147540983</v>
      </c>
    </row>
    <row r="24" spans="1:13" s="34" customFormat="1" x14ac:dyDescent="0.25">
      <c r="A24" s="21" t="s">
        <v>1721</v>
      </c>
      <c r="B24" s="7">
        <v>515</v>
      </c>
      <c r="C24" s="22">
        <v>27</v>
      </c>
      <c r="D24" s="22">
        <v>72</v>
      </c>
      <c r="E24" s="22">
        <v>3</v>
      </c>
      <c r="F24" s="22">
        <v>5</v>
      </c>
      <c r="G24" s="22">
        <v>1</v>
      </c>
      <c r="H24" s="22">
        <v>134</v>
      </c>
      <c r="I24" s="22">
        <v>242</v>
      </c>
      <c r="J24" s="22">
        <v>1</v>
      </c>
      <c r="K24" s="22">
        <v>2</v>
      </c>
      <c r="L24" s="22">
        <v>0</v>
      </c>
      <c r="M24" s="37">
        <f t="shared" si="0"/>
        <v>0.47378640776699027</v>
      </c>
    </row>
    <row r="25" spans="1:13" s="34" customFormat="1" x14ac:dyDescent="0.25">
      <c r="A25" s="21" t="s">
        <v>1722</v>
      </c>
      <c r="B25" s="7">
        <v>452</v>
      </c>
      <c r="C25" s="22">
        <v>15</v>
      </c>
      <c r="D25" s="22">
        <v>67</v>
      </c>
      <c r="E25" s="22">
        <v>1</v>
      </c>
      <c r="F25" s="22">
        <v>1</v>
      </c>
      <c r="G25" s="22">
        <v>0</v>
      </c>
      <c r="H25" s="22">
        <v>137</v>
      </c>
      <c r="I25" s="22">
        <v>221</v>
      </c>
      <c r="J25" s="22">
        <v>0</v>
      </c>
      <c r="K25" s="22">
        <v>0</v>
      </c>
      <c r="L25" s="22">
        <v>0</v>
      </c>
      <c r="M25" s="37">
        <f t="shared" si="0"/>
        <v>0.48893805309734512</v>
      </c>
    </row>
    <row r="26" spans="1:13" s="34" customFormat="1" x14ac:dyDescent="0.25">
      <c r="A26" s="21" t="s">
        <v>1723</v>
      </c>
      <c r="B26" s="7">
        <v>434</v>
      </c>
      <c r="C26" s="22">
        <v>31</v>
      </c>
      <c r="D26" s="22">
        <v>61</v>
      </c>
      <c r="E26" s="22">
        <v>2</v>
      </c>
      <c r="F26" s="22">
        <v>2</v>
      </c>
      <c r="G26" s="22">
        <v>0</v>
      </c>
      <c r="H26" s="22">
        <v>105</v>
      </c>
      <c r="I26" s="22">
        <v>201</v>
      </c>
      <c r="J26" s="22">
        <v>2</v>
      </c>
      <c r="K26" s="22">
        <v>0</v>
      </c>
      <c r="L26" s="22">
        <v>0</v>
      </c>
      <c r="M26" s="37">
        <f t="shared" si="0"/>
        <v>0.46313364055299538</v>
      </c>
    </row>
    <row r="27" spans="1:13" s="34" customFormat="1" x14ac:dyDescent="0.25">
      <c r="A27" s="21" t="s">
        <v>1724</v>
      </c>
      <c r="B27" s="7">
        <v>308</v>
      </c>
      <c r="C27" s="22">
        <v>16</v>
      </c>
      <c r="D27" s="22">
        <v>38</v>
      </c>
      <c r="E27" s="22">
        <v>3</v>
      </c>
      <c r="F27" s="22">
        <v>0</v>
      </c>
      <c r="G27" s="22">
        <v>1</v>
      </c>
      <c r="H27" s="22">
        <v>80</v>
      </c>
      <c r="I27" s="22">
        <v>138</v>
      </c>
      <c r="J27" s="22">
        <v>1</v>
      </c>
      <c r="K27" s="22">
        <v>0</v>
      </c>
      <c r="L27" s="22">
        <v>0</v>
      </c>
      <c r="M27" s="37">
        <f t="shared" si="0"/>
        <v>0.44805194805194803</v>
      </c>
    </row>
    <row r="28" spans="1:13" s="34" customFormat="1" x14ac:dyDescent="0.25">
      <c r="A28" s="21" t="s">
        <v>1725</v>
      </c>
      <c r="B28" s="7">
        <v>461</v>
      </c>
      <c r="C28" s="22">
        <v>28</v>
      </c>
      <c r="D28" s="22">
        <v>76</v>
      </c>
      <c r="E28" s="22">
        <v>2</v>
      </c>
      <c r="F28" s="22">
        <v>3</v>
      </c>
      <c r="G28" s="22">
        <v>0</v>
      </c>
      <c r="H28" s="22">
        <v>81</v>
      </c>
      <c r="I28" s="22">
        <v>190</v>
      </c>
      <c r="J28" s="22">
        <v>0</v>
      </c>
      <c r="K28" s="22">
        <v>0</v>
      </c>
      <c r="L28" s="22">
        <v>2</v>
      </c>
      <c r="M28" s="37">
        <f t="shared" si="0"/>
        <v>0.41648590021691972</v>
      </c>
    </row>
    <row r="29" spans="1:13" s="34" customFormat="1" x14ac:dyDescent="0.25">
      <c r="A29" s="21" t="s">
        <v>1726</v>
      </c>
      <c r="B29" s="7">
        <v>417</v>
      </c>
      <c r="C29" s="22">
        <v>21</v>
      </c>
      <c r="D29" s="22">
        <v>73</v>
      </c>
      <c r="E29" s="22">
        <v>2</v>
      </c>
      <c r="F29" s="22">
        <v>0</v>
      </c>
      <c r="G29" s="22">
        <v>1</v>
      </c>
      <c r="H29" s="22">
        <v>74</v>
      </c>
      <c r="I29" s="22">
        <v>171</v>
      </c>
      <c r="J29" s="22">
        <v>1</v>
      </c>
      <c r="K29" s="22">
        <v>0</v>
      </c>
      <c r="L29" s="22">
        <v>1</v>
      </c>
      <c r="M29" s="37">
        <f t="shared" si="0"/>
        <v>0.41247002398081534</v>
      </c>
    </row>
    <row r="30" spans="1:13" s="34" customFormat="1" x14ac:dyDescent="0.25">
      <c r="A30" s="21" t="s">
        <v>1727</v>
      </c>
      <c r="B30" s="7">
        <v>488</v>
      </c>
      <c r="C30" s="22">
        <v>14</v>
      </c>
      <c r="D30" s="22">
        <v>59</v>
      </c>
      <c r="E30" s="22">
        <v>4</v>
      </c>
      <c r="F30" s="22">
        <v>1</v>
      </c>
      <c r="G30" s="22">
        <v>1</v>
      </c>
      <c r="H30" s="22">
        <v>126</v>
      </c>
      <c r="I30" s="22">
        <v>205</v>
      </c>
      <c r="J30" s="22">
        <v>1</v>
      </c>
      <c r="K30" s="22">
        <v>0</v>
      </c>
      <c r="L30" s="22">
        <v>0</v>
      </c>
      <c r="M30" s="37">
        <f t="shared" si="0"/>
        <v>0.42008196721311475</v>
      </c>
    </row>
    <row r="31" spans="1:13" s="34" customFormat="1" x14ac:dyDescent="0.25">
      <c r="A31" s="21" t="s">
        <v>1728</v>
      </c>
      <c r="B31" s="7">
        <v>490</v>
      </c>
      <c r="C31" s="22">
        <v>23</v>
      </c>
      <c r="D31" s="22">
        <v>64</v>
      </c>
      <c r="E31" s="22">
        <v>8</v>
      </c>
      <c r="F31" s="22">
        <v>4</v>
      </c>
      <c r="G31" s="22">
        <v>1</v>
      </c>
      <c r="H31" s="22">
        <v>107</v>
      </c>
      <c r="I31" s="22">
        <v>207</v>
      </c>
      <c r="J31" s="22">
        <v>0</v>
      </c>
      <c r="K31" s="22">
        <v>0</v>
      </c>
      <c r="L31" s="22">
        <v>0</v>
      </c>
      <c r="M31" s="37">
        <f t="shared" si="0"/>
        <v>0.42244897959183675</v>
      </c>
    </row>
    <row r="32" spans="1:13" s="34" customFormat="1" x14ac:dyDescent="0.25">
      <c r="A32" s="21" t="s">
        <v>1729</v>
      </c>
      <c r="B32" s="7">
        <v>352</v>
      </c>
      <c r="C32" s="22">
        <v>17</v>
      </c>
      <c r="D32" s="22">
        <v>74</v>
      </c>
      <c r="E32" s="22">
        <v>0</v>
      </c>
      <c r="F32" s="22">
        <v>2</v>
      </c>
      <c r="G32" s="22">
        <v>1</v>
      </c>
      <c r="H32" s="22">
        <v>52</v>
      </c>
      <c r="I32" s="22">
        <v>146</v>
      </c>
      <c r="J32" s="22">
        <v>0</v>
      </c>
      <c r="K32" s="22">
        <v>0</v>
      </c>
      <c r="L32" s="22">
        <v>0</v>
      </c>
      <c r="M32" s="37">
        <f t="shared" si="0"/>
        <v>0.41477272727272729</v>
      </c>
    </row>
    <row r="33" spans="1:13" s="34" customFormat="1" x14ac:dyDescent="0.25">
      <c r="A33" s="21" t="s">
        <v>1730</v>
      </c>
      <c r="B33" s="7">
        <v>372</v>
      </c>
      <c r="C33" s="22">
        <v>19</v>
      </c>
      <c r="D33" s="22">
        <v>60</v>
      </c>
      <c r="E33" s="22">
        <v>0</v>
      </c>
      <c r="F33" s="22">
        <v>2</v>
      </c>
      <c r="G33" s="22">
        <v>1</v>
      </c>
      <c r="H33" s="22">
        <v>71</v>
      </c>
      <c r="I33" s="22">
        <v>153</v>
      </c>
      <c r="J33" s="22">
        <v>0</v>
      </c>
      <c r="K33" s="22">
        <v>0</v>
      </c>
      <c r="L33" s="22">
        <v>1</v>
      </c>
      <c r="M33" s="37">
        <f t="shared" si="0"/>
        <v>0.41397849462365593</v>
      </c>
    </row>
    <row r="34" spans="1:13" s="34" customFormat="1" x14ac:dyDescent="0.25">
      <c r="A34" s="21" t="s">
        <v>1731</v>
      </c>
      <c r="B34" s="7">
        <v>412</v>
      </c>
      <c r="C34" s="22">
        <v>16</v>
      </c>
      <c r="D34" s="22">
        <v>63</v>
      </c>
      <c r="E34" s="22">
        <v>2</v>
      </c>
      <c r="F34" s="22">
        <v>2</v>
      </c>
      <c r="G34" s="22">
        <v>1</v>
      </c>
      <c r="H34" s="22">
        <v>91</v>
      </c>
      <c r="I34" s="22">
        <v>175</v>
      </c>
      <c r="J34" s="22">
        <v>1</v>
      </c>
      <c r="K34" s="22">
        <v>0</v>
      </c>
      <c r="L34" s="22">
        <v>0</v>
      </c>
      <c r="M34" s="37">
        <f t="shared" si="0"/>
        <v>0.42475728155339804</v>
      </c>
    </row>
    <row r="35" spans="1:13" s="34" customFormat="1" x14ac:dyDescent="0.25">
      <c r="A35" s="21" t="s">
        <v>1732</v>
      </c>
      <c r="B35" s="7">
        <v>474</v>
      </c>
      <c r="C35" s="22">
        <v>17</v>
      </c>
      <c r="D35" s="22">
        <v>71</v>
      </c>
      <c r="E35" s="22">
        <v>2</v>
      </c>
      <c r="F35" s="22">
        <v>5</v>
      </c>
      <c r="G35" s="22">
        <v>1</v>
      </c>
      <c r="H35" s="22">
        <v>75</v>
      </c>
      <c r="I35" s="22">
        <v>171</v>
      </c>
      <c r="J35" s="22">
        <v>2</v>
      </c>
      <c r="K35" s="22">
        <v>0</v>
      </c>
      <c r="L35" s="22">
        <v>3</v>
      </c>
      <c r="M35" s="37">
        <f t="shared" si="0"/>
        <v>0.36708860759493672</v>
      </c>
    </row>
    <row r="36" spans="1:13" s="34" customFormat="1" x14ac:dyDescent="0.25">
      <c r="A36" s="21" t="s">
        <v>1733</v>
      </c>
      <c r="B36" s="7">
        <v>375</v>
      </c>
      <c r="C36" s="22">
        <v>22</v>
      </c>
      <c r="D36" s="22">
        <v>60</v>
      </c>
      <c r="E36" s="22">
        <v>1</v>
      </c>
      <c r="F36" s="22">
        <v>2</v>
      </c>
      <c r="G36" s="22">
        <v>2</v>
      </c>
      <c r="H36" s="22">
        <v>64</v>
      </c>
      <c r="I36" s="22">
        <v>151</v>
      </c>
      <c r="J36" s="22">
        <v>0</v>
      </c>
      <c r="K36" s="22">
        <v>0</v>
      </c>
      <c r="L36" s="22">
        <v>0</v>
      </c>
      <c r="M36" s="37">
        <f t="shared" si="0"/>
        <v>0.40266666666666667</v>
      </c>
    </row>
    <row r="37" spans="1:13" s="34" customFormat="1" x14ac:dyDescent="0.25">
      <c r="A37" s="21" t="s">
        <v>1734</v>
      </c>
      <c r="B37" s="7">
        <v>444</v>
      </c>
      <c r="C37" s="22">
        <v>29</v>
      </c>
      <c r="D37" s="22">
        <v>65</v>
      </c>
      <c r="E37" s="22">
        <v>0</v>
      </c>
      <c r="F37" s="22">
        <v>0</v>
      </c>
      <c r="G37" s="22">
        <v>0</v>
      </c>
      <c r="H37" s="22">
        <v>93</v>
      </c>
      <c r="I37" s="22">
        <v>187</v>
      </c>
      <c r="J37" s="22">
        <v>1</v>
      </c>
      <c r="K37" s="22">
        <v>0</v>
      </c>
      <c r="L37" s="22">
        <v>0</v>
      </c>
      <c r="M37" s="37">
        <f t="shared" si="0"/>
        <v>0.42117117117117114</v>
      </c>
    </row>
    <row r="38" spans="1:13" s="34" customFormat="1" x14ac:dyDescent="0.25">
      <c r="A38" s="21" t="s">
        <v>1735</v>
      </c>
      <c r="B38" s="22">
        <v>586</v>
      </c>
      <c r="C38" s="22">
        <v>30</v>
      </c>
      <c r="D38" s="22">
        <v>81</v>
      </c>
      <c r="E38" s="22">
        <v>1</v>
      </c>
      <c r="F38" s="22">
        <v>0</v>
      </c>
      <c r="G38" s="22">
        <v>0</v>
      </c>
      <c r="H38" s="22">
        <v>116</v>
      </c>
      <c r="I38" s="22">
        <v>228</v>
      </c>
      <c r="J38" s="22">
        <v>1</v>
      </c>
      <c r="K38" s="22">
        <v>0</v>
      </c>
      <c r="L38" s="22">
        <v>0</v>
      </c>
      <c r="M38" s="37">
        <f t="shared" si="0"/>
        <v>0.38907849829351537</v>
      </c>
    </row>
    <row r="39" spans="1:13" s="34" customFormat="1" x14ac:dyDescent="0.25">
      <c r="A39" s="21" t="s">
        <v>1736</v>
      </c>
      <c r="B39" s="7">
        <v>474</v>
      </c>
      <c r="C39" s="22">
        <v>28</v>
      </c>
      <c r="D39" s="22">
        <v>58</v>
      </c>
      <c r="E39" s="22">
        <v>0</v>
      </c>
      <c r="F39" s="22">
        <v>2</v>
      </c>
      <c r="G39" s="22">
        <v>1</v>
      </c>
      <c r="H39" s="22">
        <v>100</v>
      </c>
      <c r="I39" s="22">
        <v>189</v>
      </c>
      <c r="J39" s="22">
        <v>0</v>
      </c>
      <c r="K39" s="22">
        <v>0</v>
      </c>
      <c r="L39" s="22">
        <v>0</v>
      </c>
      <c r="M39" s="37">
        <f t="shared" si="0"/>
        <v>0.39873417721518989</v>
      </c>
    </row>
    <row r="40" spans="1:13" s="34" customFormat="1" x14ac:dyDescent="0.25">
      <c r="A40" s="21" t="s">
        <v>1737</v>
      </c>
      <c r="B40" s="7">
        <v>457</v>
      </c>
      <c r="C40" s="22">
        <v>28</v>
      </c>
      <c r="D40" s="22">
        <v>59</v>
      </c>
      <c r="E40" s="22">
        <v>2</v>
      </c>
      <c r="F40" s="22">
        <v>3</v>
      </c>
      <c r="G40" s="22">
        <v>0</v>
      </c>
      <c r="H40" s="22">
        <v>98</v>
      </c>
      <c r="I40" s="22">
        <v>190</v>
      </c>
      <c r="J40" s="22">
        <v>0</v>
      </c>
      <c r="K40" s="22">
        <v>0</v>
      </c>
      <c r="L40" s="22">
        <v>0</v>
      </c>
      <c r="M40" s="37">
        <f t="shared" si="0"/>
        <v>0.41575492341356673</v>
      </c>
    </row>
    <row r="41" spans="1:13" s="34" customFormat="1" x14ac:dyDescent="0.25">
      <c r="A41" s="21" t="s">
        <v>1738</v>
      </c>
      <c r="B41" s="7">
        <v>442</v>
      </c>
      <c r="C41" s="22">
        <v>22</v>
      </c>
      <c r="D41" s="22">
        <v>65</v>
      </c>
      <c r="E41" s="22">
        <v>1</v>
      </c>
      <c r="F41" s="22">
        <v>1</v>
      </c>
      <c r="G41" s="22">
        <v>2</v>
      </c>
      <c r="H41" s="22">
        <v>82</v>
      </c>
      <c r="I41" s="22">
        <v>173</v>
      </c>
      <c r="J41" s="22">
        <v>1</v>
      </c>
      <c r="K41" s="22">
        <v>0</v>
      </c>
      <c r="L41" s="22">
        <v>0</v>
      </c>
      <c r="M41" s="37">
        <f t="shared" si="0"/>
        <v>0.39140271493212669</v>
      </c>
    </row>
    <row r="42" spans="1:13" s="34" customFormat="1" x14ac:dyDescent="0.25">
      <c r="A42" s="21" t="s">
        <v>1739</v>
      </c>
      <c r="B42" s="7">
        <v>436</v>
      </c>
      <c r="C42" s="22">
        <v>25</v>
      </c>
      <c r="D42" s="22">
        <v>64</v>
      </c>
      <c r="E42" s="22">
        <v>2</v>
      </c>
      <c r="F42" s="22">
        <v>1</v>
      </c>
      <c r="G42" s="22">
        <v>0</v>
      </c>
      <c r="H42" s="22">
        <v>84</v>
      </c>
      <c r="I42" s="22">
        <v>176</v>
      </c>
      <c r="J42" s="22">
        <v>0</v>
      </c>
      <c r="K42" s="22">
        <v>0</v>
      </c>
      <c r="L42" s="22">
        <v>1</v>
      </c>
      <c r="M42" s="37">
        <f t="shared" si="0"/>
        <v>0.40596330275229359</v>
      </c>
    </row>
    <row r="43" spans="1:13" s="34" customFormat="1" x14ac:dyDescent="0.25">
      <c r="A43" s="21" t="s">
        <v>1740</v>
      </c>
      <c r="B43" s="7">
        <v>330</v>
      </c>
      <c r="C43" s="22">
        <v>10</v>
      </c>
      <c r="D43" s="22">
        <v>54</v>
      </c>
      <c r="E43" s="22">
        <v>4</v>
      </c>
      <c r="F43" s="22">
        <v>4</v>
      </c>
      <c r="G43" s="22">
        <v>5</v>
      </c>
      <c r="H43" s="22">
        <v>154</v>
      </c>
      <c r="I43" s="22">
        <v>231</v>
      </c>
      <c r="J43" s="22">
        <v>0</v>
      </c>
      <c r="K43" s="22">
        <v>0</v>
      </c>
      <c r="L43" s="22">
        <v>2</v>
      </c>
      <c r="M43" s="37">
        <f t="shared" si="0"/>
        <v>0.70606060606060606</v>
      </c>
    </row>
    <row r="44" spans="1:13" s="34" customFormat="1" x14ac:dyDescent="0.25">
      <c r="A44" s="21" t="s">
        <v>1741</v>
      </c>
      <c r="B44" s="7">
        <v>382</v>
      </c>
      <c r="C44" s="22">
        <v>19</v>
      </c>
      <c r="D44" s="22">
        <v>51</v>
      </c>
      <c r="E44" s="22">
        <v>2</v>
      </c>
      <c r="F44" s="22">
        <v>2</v>
      </c>
      <c r="G44" s="22">
        <v>2</v>
      </c>
      <c r="H44" s="22">
        <v>57</v>
      </c>
      <c r="I44" s="22">
        <v>133</v>
      </c>
      <c r="J44" s="22">
        <v>0</v>
      </c>
      <c r="K44" s="22">
        <v>0</v>
      </c>
      <c r="L44" s="22">
        <v>0</v>
      </c>
      <c r="M44" s="37">
        <f t="shared" si="0"/>
        <v>0.34816753926701571</v>
      </c>
    </row>
    <row r="45" spans="1:13" s="34" customFormat="1" x14ac:dyDescent="0.25">
      <c r="A45" s="21" t="s">
        <v>1742</v>
      </c>
      <c r="B45" s="7">
        <v>437</v>
      </c>
      <c r="C45" s="22">
        <v>14</v>
      </c>
      <c r="D45" s="22">
        <v>48</v>
      </c>
      <c r="E45" s="22">
        <v>0</v>
      </c>
      <c r="F45" s="22">
        <v>0</v>
      </c>
      <c r="G45" s="22">
        <v>0</v>
      </c>
      <c r="H45" s="22">
        <v>100</v>
      </c>
      <c r="I45" s="22">
        <v>162</v>
      </c>
      <c r="J45" s="22">
        <v>0</v>
      </c>
      <c r="K45" s="22">
        <v>0</v>
      </c>
      <c r="L45" s="22">
        <v>2</v>
      </c>
      <c r="M45" s="37">
        <f t="shared" si="0"/>
        <v>0.37528604118993136</v>
      </c>
    </row>
    <row r="46" spans="1:13" s="34" customFormat="1" x14ac:dyDescent="0.25">
      <c r="A46" s="21" t="s">
        <v>1743</v>
      </c>
      <c r="B46" s="7">
        <v>404</v>
      </c>
      <c r="C46" s="22">
        <v>16</v>
      </c>
      <c r="D46" s="22">
        <v>33</v>
      </c>
      <c r="E46" s="22">
        <v>1</v>
      </c>
      <c r="F46" s="22">
        <v>0</v>
      </c>
      <c r="G46" s="22">
        <v>0</v>
      </c>
      <c r="H46" s="22">
        <v>83</v>
      </c>
      <c r="I46" s="22">
        <v>133</v>
      </c>
      <c r="J46" s="22">
        <v>3</v>
      </c>
      <c r="K46" s="22">
        <v>0</v>
      </c>
      <c r="L46" s="22">
        <v>0</v>
      </c>
      <c r="M46" s="37">
        <f t="shared" si="0"/>
        <v>0.32920792079207922</v>
      </c>
    </row>
    <row r="47" spans="1:13" s="34" customFormat="1" x14ac:dyDescent="0.25">
      <c r="A47" s="21" t="s">
        <v>1744</v>
      </c>
      <c r="B47" s="7">
        <v>590</v>
      </c>
      <c r="C47" s="22">
        <v>16</v>
      </c>
      <c r="D47" s="22">
        <v>87</v>
      </c>
      <c r="E47" s="22">
        <v>1</v>
      </c>
      <c r="F47" s="22">
        <v>6</v>
      </c>
      <c r="G47" s="22">
        <v>0</v>
      </c>
      <c r="H47" s="22">
        <v>96</v>
      </c>
      <c r="I47" s="22">
        <v>206</v>
      </c>
      <c r="J47" s="22">
        <v>0</v>
      </c>
      <c r="K47" s="22">
        <v>0</v>
      </c>
      <c r="L47" s="22">
        <v>2</v>
      </c>
      <c r="M47" s="37">
        <f t="shared" si="0"/>
        <v>0.35254237288135593</v>
      </c>
    </row>
    <row r="48" spans="1:13" s="34" customFormat="1" x14ac:dyDescent="0.25">
      <c r="A48" s="21" t="s">
        <v>1745</v>
      </c>
      <c r="B48" s="7">
        <v>477</v>
      </c>
      <c r="C48" s="22">
        <v>16</v>
      </c>
      <c r="D48" s="22">
        <v>58</v>
      </c>
      <c r="E48" s="22">
        <v>6</v>
      </c>
      <c r="F48" s="22">
        <v>0</v>
      </c>
      <c r="G48" s="22">
        <v>0</v>
      </c>
      <c r="H48" s="22">
        <v>109</v>
      </c>
      <c r="I48" s="22">
        <v>189</v>
      </c>
      <c r="J48" s="22">
        <v>0</v>
      </c>
      <c r="K48" s="22">
        <v>0</v>
      </c>
      <c r="L48" s="22">
        <v>0</v>
      </c>
      <c r="M48" s="37">
        <f t="shared" si="0"/>
        <v>0.39622641509433965</v>
      </c>
    </row>
    <row r="49" spans="1:13" s="34" customFormat="1" x14ac:dyDescent="0.25">
      <c r="A49" s="21" t="s">
        <v>1746</v>
      </c>
      <c r="B49" s="7">
        <v>593</v>
      </c>
      <c r="C49" s="22">
        <v>12</v>
      </c>
      <c r="D49" s="22">
        <v>50</v>
      </c>
      <c r="E49" s="22">
        <v>1</v>
      </c>
      <c r="F49" s="22">
        <v>1</v>
      </c>
      <c r="G49" s="22">
        <v>0</v>
      </c>
      <c r="H49" s="22">
        <v>129</v>
      </c>
      <c r="I49" s="22">
        <v>193</v>
      </c>
      <c r="J49" s="22">
        <v>0</v>
      </c>
      <c r="K49" s="22">
        <v>0</v>
      </c>
      <c r="L49" s="22">
        <v>1</v>
      </c>
      <c r="M49" s="37">
        <f t="shared" si="0"/>
        <v>0.32715008431703202</v>
      </c>
    </row>
    <row r="50" spans="1:13" s="34" customFormat="1" x14ac:dyDescent="0.25">
      <c r="A50" s="21" t="s">
        <v>1747</v>
      </c>
      <c r="B50" s="7">
        <v>576</v>
      </c>
      <c r="C50" s="22">
        <v>18</v>
      </c>
      <c r="D50" s="22">
        <v>74</v>
      </c>
      <c r="E50" s="22">
        <v>3</v>
      </c>
      <c r="F50" s="22">
        <v>3</v>
      </c>
      <c r="G50" s="22">
        <v>0</v>
      </c>
      <c r="H50" s="22">
        <v>149</v>
      </c>
      <c r="I50" s="22">
        <v>247</v>
      </c>
      <c r="J50" s="22">
        <v>2</v>
      </c>
      <c r="K50" s="22">
        <v>1</v>
      </c>
      <c r="L50" s="22">
        <v>0</v>
      </c>
      <c r="M50" s="37">
        <f t="shared" si="0"/>
        <v>0.43055555555555558</v>
      </c>
    </row>
    <row r="51" spans="1:13" s="34" customFormat="1" x14ac:dyDescent="0.25">
      <c r="A51" s="21" t="s">
        <v>1748</v>
      </c>
      <c r="B51" s="7">
        <v>447</v>
      </c>
      <c r="C51" s="22">
        <v>8</v>
      </c>
      <c r="D51" s="22">
        <v>50</v>
      </c>
      <c r="E51" s="22">
        <v>4</v>
      </c>
      <c r="F51" s="22">
        <v>1</v>
      </c>
      <c r="G51" s="22">
        <v>0</v>
      </c>
      <c r="H51" s="22">
        <v>70</v>
      </c>
      <c r="I51" s="22">
        <v>133</v>
      </c>
      <c r="J51" s="22">
        <v>0</v>
      </c>
      <c r="K51" s="22">
        <v>0</v>
      </c>
      <c r="L51" s="22">
        <v>0</v>
      </c>
      <c r="M51" s="37">
        <f t="shared" si="0"/>
        <v>0.29753914988814317</v>
      </c>
    </row>
    <row r="52" spans="1:13" s="34" customFormat="1" x14ac:dyDescent="0.25">
      <c r="A52" s="21" t="s">
        <v>1749</v>
      </c>
      <c r="B52" s="7">
        <v>678</v>
      </c>
      <c r="C52" s="22">
        <v>20</v>
      </c>
      <c r="D52" s="22">
        <v>62</v>
      </c>
      <c r="E52" s="22">
        <v>6</v>
      </c>
      <c r="F52" s="22">
        <v>5</v>
      </c>
      <c r="G52" s="22">
        <v>0</v>
      </c>
      <c r="H52" s="22">
        <v>111</v>
      </c>
      <c r="I52" s="22">
        <v>204</v>
      </c>
      <c r="J52" s="22">
        <v>1</v>
      </c>
      <c r="K52" s="22">
        <v>0</v>
      </c>
      <c r="L52" s="22">
        <v>0</v>
      </c>
      <c r="M52" s="37">
        <f t="shared" si="0"/>
        <v>0.30088495575221241</v>
      </c>
    </row>
    <row r="53" spans="1:13" s="34" customFormat="1" x14ac:dyDescent="0.25">
      <c r="A53" s="21" t="s">
        <v>1750</v>
      </c>
      <c r="B53" s="7">
        <v>580</v>
      </c>
      <c r="C53" s="22">
        <v>17</v>
      </c>
      <c r="D53" s="22">
        <v>77</v>
      </c>
      <c r="E53" s="22">
        <v>0</v>
      </c>
      <c r="F53" s="22">
        <v>4</v>
      </c>
      <c r="G53" s="22">
        <v>0</v>
      </c>
      <c r="H53" s="22">
        <v>71</v>
      </c>
      <c r="I53" s="22">
        <v>169</v>
      </c>
      <c r="J53" s="22">
        <v>1</v>
      </c>
      <c r="K53" s="22">
        <v>0</v>
      </c>
      <c r="L53" s="22">
        <v>3</v>
      </c>
      <c r="M53" s="37">
        <f t="shared" si="0"/>
        <v>0.29655172413793102</v>
      </c>
    </row>
    <row r="54" spans="1:13" s="34" customFormat="1" x14ac:dyDescent="0.25">
      <c r="A54" s="21" t="s">
        <v>1751</v>
      </c>
      <c r="B54" s="7">
        <v>426</v>
      </c>
      <c r="C54" s="22">
        <v>11</v>
      </c>
      <c r="D54" s="22">
        <v>54</v>
      </c>
      <c r="E54" s="22">
        <v>6</v>
      </c>
      <c r="F54" s="22">
        <v>3</v>
      </c>
      <c r="G54" s="22">
        <v>0</v>
      </c>
      <c r="H54" s="22">
        <v>62</v>
      </c>
      <c r="I54" s="22">
        <v>136</v>
      </c>
      <c r="J54" s="22">
        <v>3</v>
      </c>
      <c r="K54" s="22">
        <v>0</v>
      </c>
      <c r="L54" s="22">
        <v>1</v>
      </c>
      <c r="M54" s="37">
        <f t="shared" si="0"/>
        <v>0.32159624413145538</v>
      </c>
    </row>
    <row r="55" spans="1:13" s="34" customFormat="1" x14ac:dyDescent="0.25">
      <c r="A55" s="21" t="s">
        <v>1752</v>
      </c>
      <c r="B55" s="7">
        <v>596</v>
      </c>
      <c r="C55" s="22">
        <v>14</v>
      </c>
      <c r="D55" s="22">
        <v>83</v>
      </c>
      <c r="E55" s="22">
        <v>5</v>
      </c>
      <c r="F55" s="22">
        <v>4</v>
      </c>
      <c r="G55" s="22">
        <v>0</v>
      </c>
      <c r="H55" s="22">
        <v>136</v>
      </c>
      <c r="I55" s="22">
        <v>242</v>
      </c>
      <c r="J55" s="22">
        <v>3</v>
      </c>
      <c r="K55" s="22">
        <v>1</v>
      </c>
      <c r="L55" s="22">
        <v>1</v>
      </c>
      <c r="M55" s="37">
        <f t="shared" si="0"/>
        <v>0.40939597315436244</v>
      </c>
    </row>
    <row r="56" spans="1:13" s="34" customFormat="1" x14ac:dyDescent="0.25">
      <c r="A56" s="21" t="s">
        <v>1753</v>
      </c>
      <c r="B56" s="7">
        <v>604</v>
      </c>
      <c r="C56" s="22">
        <v>21</v>
      </c>
      <c r="D56" s="22">
        <v>64</v>
      </c>
      <c r="E56" s="22">
        <v>7</v>
      </c>
      <c r="F56" s="22">
        <v>6</v>
      </c>
      <c r="G56" s="22">
        <v>0</v>
      </c>
      <c r="H56" s="22">
        <v>127</v>
      </c>
      <c r="I56" s="22">
        <v>225</v>
      </c>
      <c r="J56" s="22">
        <v>0</v>
      </c>
      <c r="K56" s="22">
        <v>0</v>
      </c>
      <c r="L56" s="22">
        <v>1</v>
      </c>
      <c r="M56" s="37">
        <f t="shared" si="0"/>
        <v>0.3741721854304636</v>
      </c>
    </row>
    <row r="57" spans="1:13" s="34" customFormat="1" x14ac:dyDescent="0.25">
      <c r="A57" s="21" t="s">
        <v>1754</v>
      </c>
      <c r="B57" s="7">
        <v>470</v>
      </c>
      <c r="C57" s="22">
        <v>13</v>
      </c>
      <c r="D57" s="22">
        <v>31</v>
      </c>
      <c r="E57" s="22">
        <v>3</v>
      </c>
      <c r="F57" s="22">
        <v>1</v>
      </c>
      <c r="G57" s="22">
        <v>0</v>
      </c>
      <c r="H57" s="22">
        <v>111</v>
      </c>
      <c r="I57" s="22">
        <v>159</v>
      </c>
      <c r="J57" s="22">
        <v>0</v>
      </c>
      <c r="K57" s="22">
        <v>0</v>
      </c>
      <c r="L57" s="22">
        <v>0</v>
      </c>
      <c r="M57" s="37">
        <f t="shared" si="0"/>
        <v>0.33829787234042552</v>
      </c>
    </row>
    <row r="58" spans="1:13" s="34" customFormat="1" x14ac:dyDescent="0.25">
      <c r="A58" s="21" t="s">
        <v>1755</v>
      </c>
      <c r="B58" s="7">
        <v>507</v>
      </c>
      <c r="C58" s="22">
        <v>15</v>
      </c>
      <c r="D58" s="22">
        <v>46</v>
      </c>
      <c r="E58" s="22">
        <v>0</v>
      </c>
      <c r="F58" s="22">
        <v>3</v>
      </c>
      <c r="G58" s="22">
        <v>0</v>
      </c>
      <c r="H58" s="22">
        <v>81</v>
      </c>
      <c r="I58" s="22">
        <v>145</v>
      </c>
      <c r="J58" s="22">
        <v>0</v>
      </c>
      <c r="K58" s="22">
        <v>0</v>
      </c>
      <c r="L58" s="22">
        <v>0</v>
      </c>
      <c r="M58" s="37">
        <f t="shared" si="0"/>
        <v>0.28599605522682447</v>
      </c>
    </row>
    <row r="59" spans="1:13" s="34" customFormat="1" x14ac:dyDescent="0.25">
      <c r="A59" s="21" t="s">
        <v>1756</v>
      </c>
      <c r="B59" s="7">
        <v>498</v>
      </c>
      <c r="C59" s="22">
        <v>27</v>
      </c>
      <c r="D59" s="22">
        <v>60</v>
      </c>
      <c r="E59" s="22">
        <v>1</v>
      </c>
      <c r="F59" s="22">
        <v>2</v>
      </c>
      <c r="G59" s="22">
        <v>0</v>
      </c>
      <c r="H59" s="22">
        <v>78</v>
      </c>
      <c r="I59" s="22">
        <v>168</v>
      </c>
      <c r="J59" s="22">
        <v>0</v>
      </c>
      <c r="K59" s="22">
        <v>0</v>
      </c>
      <c r="L59" s="22">
        <v>0</v>
      </c>
      <c r="M59" s="37">
        <f t="shared" si="0"/>
        <v>0.33734939759036142</v>
      </c>
    </row>
    <row r="60" spans="1:13" s="34" customFormat="1" x14ac:dyDescent="0.25">
      <c r="A60" s="21" t="s">
        <v>1757</v>
      </c>
      <c r="B60" s="7">
        <v>604</v>
      </c>
      <c r="C60" s="22">
        <v>22</v>
      </c>
      <c r="D60" s="22">
        <v>55</v>
      </c>
      <c r="E60" s="22">
        <v>2</v>
      </c>
      <c r="F60" s="22">
        <v>0</v>
      </c>
      <c r="G60" s="22">
        <v>0</v>
      </c>
      <c r="H60" s="22">
        <v>120</v>
      </c>
      <c r="I60" s="22">
        <v>199</v>
      </c>
      <c r="J60" s="22">
        <v>1</v>
      </c>
      <c r="K60" s="22">
        <v>0</v>
      </c>
      <c r="L60" s="22">
        <v>1</v>
      </c>
      <c r="M60" s="37">
        <f t="shared" si="0"/>
        <v>0.33112582781456956</v>
      </c>
    </row>
    <row r="61" spans="1:13" s="34" customFormat="1" x14ac:dyDescent="0.25">
      <c r="A61" s="21" t="s">
        <v>1758</v>
      </c>
      <c r="B61" s="7">
        <v>386</v>
      </c>
      <c r="C61" s="22">
        <v>17</v>
      </c>
      <c r="D61" s="22">
        <v>43</v>
      </c>
      <c r="E61" s="22">
        <v>2</v>
      </c>
      <c r="F61" s="22">
        <v>2</v>
      </c>
      <c r="G61" s="22">
        <v>0</v>
      </c>
      <c r="H61" s="22">
        <v>71</v>
      </c>
      <c r="I61" s="22">
        <v>135</v>
      </c>
      <c r="J61" s="22">
        <v>0</v>
      </c>
      <c r="K61" s="22">
        <v>0</v>
      </c>
      <c r="L61" s="22">
        <v>1</v>
      </c>
      <c r="M61" s="37">
        <f t="shared" si="0"/>
        <v>0.35233160621761656</v>
      </c>
    </row>
    <row r="62" spans="1:13" s="34" customFormat="1" x14ac:dyDescent="0.25">
      <c r="A62" s="21" t="s">
        <v>1759</v>
      </c>
      <c r="B62" s="7">
        <v>470</v>
      </c>
      <c r="C62" s="22">
        <v>10</v>
      </c>
      <c r="D62" s="22">
        <v>27</v>
      </c>
      <c r="E62" s="22">
        <v>1</v>
      </c>
      <c r="F62" s="22">
        <v>2</v>
      </c>
      <c r="G62" s="22">
        <v>1</v>
      </c>
      <c r="H62" s="22">
        <v>53</v>
      </c>
      <c r="I62" s="22">
        <v>94</v>
      </c>
      <c r="J62" s="22">
        <v>0</v>
      </c>
      <c r="K62" s="22">
        <v>0</v>
      </c>
      <c r="L62" s="22">
        <v>0</v>
      </c>
      <c r="M62" s="37">
        <f t="shared" si="0"/>
        <v>0.2</v>
      </c>
    </row>
    <row r="63" spans="1:13" s="34" customFormat="1" x14ac:dyDescent="0.25">
      <c r="A63" s="21" t="s">
        <v>1760</v>
      </c>
      <c r="B63" s="7">
        <v>496</v>
      </c>
      <c r="C63" s="22">
        <v>22</v>
      </c>
      <c r="D63" s="22">
        <v>61</v>
      </c>
      <c r="E63" s="22">
        <v>0</v>
      </c>
      <c r="F63" s="22">
        <v>3</v>
      </c>
      <c r="G63" s="22">
        <v>1</v>
      </c>
      <c r="H63" s="22">
        <v>73</v>
      </c>
      <c r="I63" s="22">
        <v>160</v>
      </c>
      <c r="J63" s="22">
        <v>0</v>
      </c>
      <c r="K63" s="22">
        <v>0</v>
      </c>
      <c r="L63" s="22">
        <v>0</v>
      </c>
      <c r="M63" s="37">
        <f t="shared" si="0"/>
        <v>0.32258064516129031</v>
      </c>
    </row>
    <row r="64" spans="1:13" s="34" customFormat="1" x14ac:dyDescent="0.25">
      <c r="A64" s="21" t="s">
        <v>1761</v>
      </c>
      <c r="B64" s="7">
        <v>514</v>
      </c>
      <c r="C64" s="22">
        <v>19</v>
      </c>
      <c r="D64" s="22">
        <v>62</v>
      </c>
      <c r="E64" s="22">
        <v>2</v>
      </c>
      <c r="F64" s="22">
        <v>0</v>
      </c>
      <c r="G64" s="22">
        <v>1</v>
      </c>
      <c r="H64" s="22">
        <v>93</v>
      </c>
      <c r="I64" s="22">
        <v>177</v>
      </c>
      <c r="J64" s="22">
        <v>0</v>
      </c>
      <c r="K64" s="22">
        <v>0</v>
      </c>
      <c r="L64" s="22">
        <v>0</v>
      </c>
      <c r="M64" s="37">
        <f t="shared" si="0"/>
        <v>0.3443579766536965</v>
      </c>
    </row>
    <row r="65" spans="1:13" s="34" customFormat="1" x14ac:dyDescent="0.25">
      <c r="A65" s="21" t="s">
        <v>1762</v>
      </c>
      <c r="B65" s="7">
        <v>506</v>
      </c>
      <c r="C65" s="22">
        <v>8</v>
      </c>
      <c r="D65" s="22">
        <v>34</v>
      </c>
      <c r="E65" s="22">
        <v>1</v>
      </c>
      <c r="F65" s="22">
        <v>4</v>
      </c>
      <c r="G65" s="22">
        <v>1</v>
      </c>
      <c r="H65" s="22">
        <v>75</v>
      </c>
      <c r="I65" s="22">
        <v>123</v>
      </c>
      <c r="J65" s="22">
        <v>1</v>
      </c>
      <c r="K65" s="22">
        <v>0</v>
      </c>
      <c r="L65" s="22">
        <v>0</v>
      </c>
      <c r="M65" s="37">
        <f t="shared" si="0"/>
        <v>0.24308300395256918</v>
      </c>
    </row>
    <row r="66" spans="1:13" s="34" customFormat="1" x14ac:dyDescent="0.25">
      <c r="A66" s="21" t="s">
        <v>1763</v>
      </c>
      <c r="B66" s="7">
        <v>435</v>
      </c>
      <c r="C66" s="22">
        <v>13</v>
      </c>
      <c r="D66" s="22">
        <v>63</v>
      </c>
      <c r="E66" s="22">
        <v>1</v>
      </c>
      <c r="F66" s="22">
        <v>2</v>
      </c>
      <c r="G66" s="22">
        <v>0</v>
      </c>
      <c r="H66" s="22">
        <v>74</v>
      </c>
      <c r="I66" s="22">
        <v>153</v>
      </c>
      <c r="J66" s="22">
        <v>1</v>
      </c>
      <c r="K66" s="22">
        <v>0</v>
      </c>
      <c r="L66" s="22">
        <v>0</v>
      </c>
      <c r="M66" s="37">
        <f t="shared" ref="M66:M74" si="1">(L66+K66+I66)/B66</f>
        <v>0.35172413793103446</v>
      </c>
    </row>
    <row r="67" spans="1:13" s="34" customFormat="1" x14ac:dyDescent="0.25">
      <c r="A67" s="21" t="s">
        <v>1764</v>
      </c>
      <c r="B67" s="7">
        <v>340</v>
      </c>
      <c r="C67" s="22">
        <v>11</v>
      </c>
      <c r="D67" s="22">
        <v>33</v>
      </c>
      <c r="E67" s="22">
        <v>1</v>
      </c>
      <c r="F67" s="22">
        <v>3</v>
      </c>
      <c r="G67" s="22">
        <v>0</v>
      </c>
      <c r="H67" s="22">
        <v>61</v>
      </c>
      <c r="I67" s="22">
        <v>109</v>
      </c>
      <c r="J67" s="22">
        <v>0</v>
      </c>
      <c r="K67" s="22">
        <v>0</v>
      </c>
      <c r="L67" s="22">
        <v>0</v>
      </c>
      <c r="M67" s="37">
        <f t="shared" si="1"/>
        <v>0.32058823529411767</v>
      </c>
    </row>
    <row r="68" spans="1:13" s="34" customFormat="1" x14ac:dyDescent="0.25">
      <c r="A68" s="21" t="s">
        <v>1765</v>
      </c>
      <c r="B68" s="7">
        <v>517</v>
      </c>
      <c r="C68" s="22">
        <v>18</v>
      </c>
      <c r="D68" s="22">
        <v>54</v>
      </c>
      <c r="E68" s="22">
        <v>2</v>
      </c>
      <c r="F68" s="22">
        <v>1</v>
      </c>
      <c r="G68" s="22">
        <v>0</v>
      </c>
      <c r="H68" s="22">
        <v>80</v>
      </c>
      <c r="I68" s="22">
        <v>155</v>
      </c>
      <c r="J68" s="22">
        <v>0</v>
      </c>
      <c r="K68" s="22">
        <v>0</v>
      </c>
      <c r="L68" s="22">
        <v>2</v>
      </c>
      <c r="M68" s="37">
        <f t="shared" si="1"/>
        <v>0.30367504835589942</v>
      </c>
    </row>
    <row r="69" spans="1:13" s="34" customFormat="1" x14ac:dyDescent="0.25">
      <c r="A69" s="21" t="s">
        <v>1766</v>
      </c>
      <c r="B69" s="7">
        <v>431</v>
      </c>
      <c r="C69" s="22">
        <v>17</v>
      </c>
      <c r="D69" s="22">
        <v>45</v>
      </c>
      <c r="E69" s="22">
        <v>4</v>
      </c>
      <c r="F69" s="22">
        <v>2</v>
      </c>
      <c r="G69" s="22">
        <v>0</v>
      </c>
      <c r="H69" s="22">
        <v>49</v>
      </c>
      <c r="I69" s="22">
        <v>117</v>
      </c>
      <c r="J69" s="22">
        <v>0</v>
      </c>
      <c r="K69" s="22">
        <v>0</v>
      </c>
      <c r="L69" s="22">
        <v>1</v>
      </c>
      <c r="M69" s="37">
        <f t="shared" si="1"/>
        <v>0.27378190255220419</v>
      </c>
    </row>
    <row r="70" spans="1:13" s="34" customFormat="1" x14ac:dyDescent="0.25">
      <c r="A70" s="21" t="s">
        <v>1767</v>
      </c>
      <c r="B70" s="7">
        <v>364</v>
      </c>
      <c r="C70" s="22">
        <v>11</v>
      </c>
      <c r="D70" s="22">
        <v>28</v>
      </c>
      <c r="E70" s="22">
        <v>0</v>
      </c>
      <c r="F70" s="22">
        <v>2</v>
      </c>
      <c r="G70" s="22">
        <v>1</v>
      </c>
      <c r="H70" s="22">
        <v>76</v>
      </c>
      <c r="I70" s="22">
        <v>118</v>
      </c>
      <c r="J70" s="22">
        <v>0</v>
      </c>
      <c r="K70" s="22">
        <v>0</v>
      </c>
      <c r="L70" s="22">
        <v>1</v>
      </c>
      <c r="M70" s="37">
        <f t="shared" si="1"/>
        <v>0.32692307692307693</v>
      </c>
    </row>
    <row r="71" spans="1:13" s="34" customFormat="1" x14ac:dyDescent="0.25">
      <c r="A71" s="21" t="s">
        <v>1768</v>
      </c>
      <c r="B71" s="7">
        <v>285</v>
      </c>
      <c r="C71" s="22">
        <v>7</v>
      </c>
      <c r="D71" s="22">
        <v>17</v>
      </c>
      <c r="E71" s="22">
        <v>0</v>
      </c>
      <c r="F71" s="22">
        <v>0</v>
      </c>
      <c r="G71" s="22">
        <v>0</v>
      </c>
      <c r="H71" s="22">
        <v>62</v>
      </c>
      <c r="I71" s="22">
        <v>86</v>
      </c>
      <c r="J71" s="22">
        <v>0</v>
      </c>
      <c r="K71" s="22">
        <v>0</v>
      </c>
      <c r="L71" s="22">
        <v>0</v>
      </c>
      <c r="M71" s="37">
        <f t="shared" si="1"/>
        <v>0.30175438596491228</v>
      </c>
    </row>
    <row r="72" spans="1:13" s="34" customFormat="1" x14ac:dyDescent="0.25">
      <c r="A72" s="21" t="s">
        <v>1769</v>
      </c>
      <c r="B72" s="7">
        <v>355</v>
      </c>
      <c r="C72" s="22">
        <v>13</v>
      </c>
      <c r="D72" s="22">
        <v>31</v>
      </c>
      <c r="E72" s="22">
        <v>1</v>
      </c>
      <c r="F72" s="22">
        <v>2</v>
      </c>
      <c r="G72" s="22">
        <v>0</v>
      </c>
      <c r="H72" s="22">
        <v>59</v>
      </c>
      <c r="I72" s="22">
        <v>106</v>
      </c>
      <c r="J72" s="22">
        <v>0</v>
      </c>
      <c r="K72" s="22">
        <v>0</v>
      </c>
      <c r="L72" s="22">
        <v>0</v>
      </c>
      <c r="M72" s="37">
        <f t="shared" si="1"/>
        <v>0.29859154929577464</v>
      </c>
    </row>
    <row r="73" spans="1:13" s="34" customFormat="1" x14ac:dyDescent="0.25">
      <c r="A73" s="21" t="s">
        <v>1770</v>
      </c>
      <c r="B73" s="7">
        <v>370</v>
      </c>
      <c r="C73" s="22">
        <v>2</v>
      </c>
      <c r="D73" s="22">
        <v>38</v>
      </c>
      <c r="E73" s="22">
        <v>1</v>
      </c>
      <c r="F73" s="22">
        <v>0</v>
      </c>
      <c r="G73" s="22">
        <v>0</v>
      </c>
      <c r="H73" s="22">
        <v>66</v>
      </c>
      <c r="I73" s="22">
        <v>107</v>
      </c>
      <c r="J73" s="22">
        <v>0</v>
      </c>
      <c r="K73" s="22">
        <v>0</v>
      </c>
      <c r="L73" s="22">
        <v>0</v>
      </c>
      <c r="M73" s="37">
        <f t="shared" si="1"/>
        <v>0.28918918918918918</v>
      </c>
    </row>
    <row r="74" spans="1:13" s="34" customFormat="1" x14ac:dyDescent="0.25">
      <c r="A74" s="21" t="s">
        <v>1771</v>
      </c>
      <c r="B74" s="7">
        <v>602</v>
      </c>
      <c r="C74" s="22">
        <v>15</v>
      </c>
      <c r="D74" s="22">
        <v>64</v>
      </c>
      <c r="E74" s="22">
        <v>4</v>
      </c>
      <c r="F74" s="22">
        <v>2</v>
      </c>
      <c r="G74" s="22">
        <v>0</v>
      </c>
      <c r="H74" s="22">
        <v>89</v>
      </c>
      <c r="I74" s="22">
        <v>174</v>
      </c>
      <c r="J74" s="22">
        <v>0</v>
      </c>
      <c r="K74" s="22">
        <v>0</v>
      </c>
      <c r="L74" s="22">
        <v>0</v>
      </c>
      <c r="M74" s="37">
        <f t="shared" si="1"/>
        <v>0.28903654485049834</v>
      </c>
    </row>
    <row r="75" spans="1:13" s="34" customFormat="1" x14ac:dyDescent="0.25">
      <c r="A75" s="21" t="s">
        <v>1772</v>
      </c>
      <c r="B75" s="22">
        <v>0</v>
      </c>
      <c r="C75" s="22">
        <v>12</v>
      </c>
      <c r="D75" s="22">
        <v>84</v>
      </c>
      <c r="E75" s="22">
        <v>0</v>
      </c>
      <c r="F75" s="22">
        <v>0</v>
      </c>
      <c r="G75" s="22">
        <v>0</v>
      </c>
      <c r="H75" s="22">
        <v>191</v>
      </c>
      <c r="I75" s="22">
        <v>287</v>
      </c>
      <c r="J75" s="22">
        <v>0</v>
      </c>
      <c r="K75" s="22">
        <v>0</v>
      </c>
      <c r="L75" s="22">
        <v>116</v>
      </c>
      <c r="M75" s="37"/>
    </row>
    <row r="76" spans="1:13" s="34" customFormat="1" ht="30" x14ac:dyDescent="0.25">
      <c r="A76" s="6" t="s">
        <v>1773</v>
      </c>
      <c r="B76" s="22">
        <v>0</v>
      </c>
      <c r="C76" s="22">
        <v>16</v>
      </c>
      <c r="D76" s="22">
        <v>28</v>
      </c>
      <c r="E76" s="22">
        <v>10</v>
      </c>
      <c r="F76" s="22">
        <v>4</v>
      </c>
      <c r="G76" s="22">
        <v>7</v>
      </c>
      <c r="H76" s="22">
        <v>56</v>
      </c>
      <c r="I76" s="22">
        <v>121</v>
      </c>
      <c r="J76" s="22">
        <v>0</v>
      </c>
      <c r="K76" s="22">
        <v>0</v>
      </c>
      <c r="L76" s="22">
        <v>3</v>
      </c>
      <c r="M76" s="37"/>
    </row>
    <row r="77" spans="1:13" s="34" customFormat="1" x14ac:dyDescent="0.25">
      <c r="A77" s="21" t="s">
        <v>1774</v>
      </c>
      <c r="B77" s="22">
        <v>0</v>
      </c>
      <c r="C77" s="22">
        <v>1</v>
      </c>
      <c r="D77" s="22">
        <v>24</v>
      </c>
      <c r="E77" s="22">
        <v>2</v>
      </c>
      <c r="F77" s="22">
        <v>0</v>
      </c>
      <c r="G77" s="22">
        <v>2</v>
      </c>
      <c r="H77" s="22">
        <v>55</v>
      </c>
      <c r="I77" s="22">
        <v>84</v>
      </c>
      <c r="J77" s="22">
        <v>0</v>
      </c>
      <c r="K77" s="22">
        <v>0</v>
      </c>
      <c r="L77" s="22">
        <v>0</v>
      </c>
      <c r="M77" s="37"/>
    </row>
    <row r="78" spans="1:13" s="34" customFormat="1" x14ac:dyDescent="0.25">
      <c r="A78" s="21" t="s">
        <v>1775</v>
      </c>
      <c r="B78" s="22">
        <v>0</v>
      </c>
      <c r="C78" s="22">
        <v>322</v>
      </c>
      <c r="D78" s="22">
        <v>1199</v>
      </c>
      <c r="E78" s="22">
        <v>28</v>
      </c>
      <c r="F78" s="22">
        <v>39</v>
      </c>
      <c r="G78" s="22">
        <v>7</v>
      </c>
      <c r="H78" s="22">
        <v>2760</v>
      </c>
      <c r="I78" s="22">
        <v>4355</v>
      </c>
      <c r="J78" s="22">
        <v>8</v>
      </c>
      <c r="K78" s="22">
        <v>0</v>
      </c>
      <c r="L78" s="22">
        <v>4</v>
      </c>
      <c r="M78" s="37"/>
    </row>
    <row r="79" spans="1:13" s="34" customFormat="1" x14ac:dyDescent="0.25">
      <c r="A79" s="21" t="s">
        <v>1776</v>
      </c>
      <c r="B79" s="22">
        <v>0</v>
      </c>
      <c r="C79" s="22">
        <v>165</v>
      </c>
      <c r="D79" s="22">
        <v>713</v>
      </c>
      <c r="E79" s="22">
        <v>22</v>
      </c>
      <c r="F79" s="22">
        <v>14</v>
      </c>
      <c r="G79" s="22">
        <v>5</v>
      </c>
      <c r="H79" s="22">
        <v>1594</v>
      </c>
      <c r="I79" s="22">
        <v>2513</v>
      </c>
      <c r="J79" s="22">
        <v>5</v>
      </c>
      <c r="K79" s="22">
        <v>1</v>
      </c>
      <c r="L79" s="22">
        <v>2</v>
      </c>
      <c r="M79" s="37"/>
    </row>
    <row r="80" spans="1:13" s="34" customFormat="1" x14ac:dyDescent="0.25">
      <c r="A80" s="21" t="s">
        <v>102</v>
      </c>
      <c r="B80" s="22">
        <v>0</v>
      </c>
      <c r="C80" s="22">
        <v>143</v>
      </c>
      <c r="D80" s="22">
        <v>631</v>
      </c>
      <c r="E80" s="22">
        <v>18</v>
      </c>
      <c r="F80" s="22">
        <v>22</v>
      </c>
      <c r="G80" s="22">
        <v>2</v>
      </c>
      <c r="H80" s="22">
        <v>990</v>
      </c>
      <c r="I80" s="22">
        <v>1806</v>
      </c>
      <c r="J80" s="22">
        <v>7</v>
      </c>
      <c r="K80" s="22">
        <v>0</v>
      </c>
      <c r="L80" s="22">
        <v>3</v>
      </c>
      <c r="M80" s="37"/>
    </row>
    <row r="81" spans="1:13" s="34" customFormat="1" x14ac:dyDescent="0.25">
      <c r="A81" s="21" t="s">
        <v>103</v>
      </c>
      <c r="B81" s="22">
        <v>0</v>
      </c>
      <c r="C81" s="22">
        <v>241</v>
      </c>
      <c r="D81" s="22">
        <v>918</v>
      </c>
      <c r="E81" s="22">
        <v>30</v>
      </c>
      <c r="F81" s="22">
        <v>24</v>
      </c>
      <c r="G81" s="22">
        <v>10</v>
      </c>
      <c r="H81" s="22">
        <v>1415</v>
      </c>
      <c r="I81" s="22">
        <v>2638</v>
      </c>
      <c r="J81" s="22">
        <v>6</v>
      </c>
      <c r="K81" s="22">
        <v>0</v>
      </c>
      <c r="L81" s="22">
        <v>2</v>
      </c>
      <c r="M81" s="46"/>
    </row>
    <row r="82" spans="1:13" s="34" customFormat="1" x14ac:dyDescent="0.25">
      <c r="A82" s="21" t="s">
        <v>104</v>
      </c>
      <c r="B82" s="22"/>
      <c r="C82" s="22">
        <f>SUM(C2:C77)</f>
        <v>1300</v>
      </c>
      <c r="D82" s="22">
        <f t="shared" ref="D82:L82" si="2">SUM(D2:D77)</f>
        <v>4150</v>
      </c>
      <c r="E82" s="22">
        <f t="shared" si="2"/>
        <v>164</v>
      </c>
      <c r="F82" s="22">
        <f t="shared" si="2"/>
        <v>159</v>
      </c>
      <c r="G82" s="22">
        <f t="shared" si="2"/>
        <v>45</v>
      </c>
      <c r="H82" s="22">
        <f t="shared" si="2"/>
        <v>6806</v>
      </c>
      <c r="I82" s="22">
        <f t="shared" si="2"/>
        <v>12624</v>
      </c>
      <c r="J82" s="22">
        <f t="shared" si="2"/>
        <v>34</v>
      </c>
      <c r="K82" s="22">
        <f t="shared" si="2"/>
        <v>5</v>
      </c>
      <c r="L82" s="22">
        <f t="shared" si="2"/>
        <v>151</v>
      </c>
      <c r="M82" s="37"/>
    </row>
    <row r="83" spans="1:13" s="34" customFormat="1" x14ac:dyDescent="0.25">
      <c r="A83" s="21" t="s">
        <v>105</v>
      </c>
      <c r="B83" s="22"/>
      <c r="C83" s="22">
        <f>SUM(C78:C81)</f>
        <v>871</v>
      </c>
      <c r="D83" s="22">
        <f t="shared" ref="D83:L83" si="3">SUM(D78:D81)</f>
        <v>3461</v>
      </c>
      <c r="E83" s="22">
        <f t="shared" si="3"/>
        <v>98</v>
      </c>
      <c r="F83" s="22">
        <f t="shared" si="3"/>
        <v>99</v>
      </c>
      <c r="G83" s="22">
        <f t="shared" si="3"/>
        <v>24</v>
      </c>
      <c r="H83" s="22">
        <f t="shared" si="3"/>
        <v>6759</v>
      </c>
      <c r="I83" s="22">
        <f t="shared" si="3"/>
        <v>11312</v>
      </c>
      <c r="J83" s="22">
        <f t="shared" si="3"/>
        <v>26</v>
      </c>
      <c r="K83" s="22">
        <f t="shared" si="3"/>
        <v>1</v>
      </c>
      <c r="L83" s="22">
        <f t="shared" si="3"/>
        <v>11</v>
      </c>
      <c r="M83" s="37"/>
    </row>
    <row r="84" spans="1:13" s="34" customFormat="1" x14ac:dyDescent="0.25">
      <c r="A84" s="21" t="s">
        <v>106</v>
      </c>
      <c r="B84" s="22">
        <f>SUM(Table122[NAMES
ON LIST])</f>
        <v>33584</v>
      </c>
      <c r="C84" s="22">
        <f>SUM(C82:C83)</f>
        <v>2171</v>
      </c>
      <c r="D84" s="22">
        <f t="shared" ref="D84:L84" si="4">SUM(D82:D83)</f>
        <v>7611</v>
      </c>
      <c r="E84" s="22">
        <f t="shared" si="4"/>
        <v>262</v>
      </c>
      <c r="F84" s="22">
        <f t="shared" si="4"/>
        <v>258</v>
      </c>
      <c r="G84" s="22">
        <f t="shared" si="4"/>
        <v>69</v>
      </c>
      <c r="H84" s="22">
        <f t="shared" si="4"/>
        <v>13565</v>
      </c>
      <c r="I84" s="22">
        <f t="shared" si="4"/>
        <v>23936</v>
      </c>
      <c r="J84" s="22">
        <f t="shared" si="4"/>
        <v>60</v>
      </c>
      <c r="K84" s="22">
        <f t="shared" si="4"/>
        <v>6</v>
      </c>
      <c r="L84" s="22">
        <f t="shared" si="4"/>
        <v>162</v>
      </c>
      <c r="M84" s="37">
        <f>(L84+K84+I84)/B84</f>
        <v>0.71772272510719393</v>
      </c>
    </row>
    <row r="85" spans="1:13" s="34" customFormat="1" x14ac:dyDescent="0.25">
      <c r="A85" s="36" t="s">
        <v>107</v>
      </c>
      <c r="B85" s="22"/>
      <c r="C85" s="28">
        <f t="shared" ref="C85:H85" si="5">C84/$I$84</f>
        <v>9.0700200534759357E-2</v>
      </c>
      <c r="D85" s="28">
        <f t="shared" si="5"/>
        <v>0.31797292780748665</v>
      </c>
      <c r="E85" s="28">
        <f t="shared" si="5"/>
        <v>1.0945855614973262E-2</v>
      </c>
      <c r="F85" s="28">
        <f t="shared" si="5"/>
        <v>1.0778743315508021E-2</v>
      </c>
      <c r="G85" s="28">
        <f t="shared" si="5"/>
        <v>2.8826871657754009E-3</v>
      </c>
      <c r="H85" s="28">
        <f t="shared" si="5"/>
        <v>0.56671958556149737</v>
      </c>
      <c r="I85" s="28"/>
      <c r="J85" s="28"/>
      <c r="K85" s="28"/>
      <c r="L85" s="28"/>
      <c r="M85" s="37"/>
    </row>
    <row r="86" spans="1:13" x14ac:dyDescent="0.25"/>
    <row r="87" spans="1:13" x14ac:dyDescent="0.25"/>
    <row r="88" spans="1:13" x14ac:dyDescent="0.25"/>
    <row r="89" spans="1:13" x14ac:dyDescent="0.25"/>
    <row r="90" spans="1:13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72" fitToHeight="0" orientation="landscape" r:id="rId1"/>
  <tableParts count="1">
    <tablePart r:id="rId2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2E7A38-345B-465F-BC13-0CE6AE3AA7A9}">
  <sheetPr codeName="Sheet23">
    <pageSetUpPr fitToPage="1"/>
  </sheetPr>
  <dimension ref="A1:P81"/>
  <sheetViews>
    <sheetView workbookViewId="0">
      <pane xSplit="1" ySplit="1" topLeftCell="B56" activePane="bottomRight" state="frozen"/>
      <selection pane="topRight" activeCell="C1" sqref="C1"/>
      <selection pane="bottomLeft" activeCell="A2" sqref="A2"/>
      <selection pane="bottomRight" activeCell="G80" sqref="G80"/>
    </sheetView>
  </sheetViews>
  <sheetFormatPr defaultColWidth="0" defaultRowHeight="15" customHeight="1" zeroHeight="1" x14ac:dyDescent="0.25"/>
  <cols>
    <col min="1" max="1" width="35.7109375" style="30" customWidth="1"/>
    <col min="2" max="2" width="8.7109375" style="40" customWidth="1"/>
    <col min="3" max="8" width="11.7109375" style="40" customWidth="1"/>
    <col min="9" max="9" width="8.7109375" style="40" customWidth="1"/>
    <col min="10" max="12" width="3.7109375" style="40" customWidth="1"/>
    <col min="13" max="13" width="8.7109375" style="47" customWidth="1"/>
    <col min="14" max="14" width="1.7109375" style="33" customWidth="1"/>
    <col min="15" max="15" width="9.140625" style="33" hidden="1" customWidth="1"/>
    <col min="16" max="16" width="0" style="33" hidden="1" customWidth="1"/>
    <col min="17" max="16384" width="9.140625" style="33" hidden="1"/>
  </cols>
  <sheetData>
    <row r="1" spans="1:13" ht="50.1" customHeight="1" thickBot="1" x14ac:dyDescent="0.3">
      <c r="A1" s="49" t="s">
        <v>0</v>
      </c>
      <c r="B1" s="2" t="s">
        <v>1</v>
      </c>
      <c r="C1" s="2" t="s">
        <v>1777</v>
      </c>
      <c r="D1" s="2" t="s">
        <v>1778</v>
      </c>
      <c r="E1" s="2" t="s">
        <v>1779</v>
      </c>
      <c r="F1" s="2" t="s">
        <v>1780</v>
      </c>
      <c r="G1" s="2" t="s">
        <v>1781</v>
      </c>
      <c r="H1" s="2" t="s">
        <v>1782</v>
      </c>
      <c r="I1" s="2" t="s">
        <v>8</v>
      </c>
      <c r="J1" s="2" t="s">
        <v>9</v>
      </c>
      <c r="K1" s="2" t="s">
        <v>10</v>
      </c>
      <c r="L1" s="2" t="s">
        <v>11</v>
      </c>
      <c r="M1" s="32" t="s">
        <v>12</v>
      </c>
    </row>
    <row r="2" spans="1:13" s="34" customFormat="1" ht="15.75" thickTop="1" x14ac:dyDescent="0.25">
      <c r="A2" s="21" t="s">
        <v>1783</v>
      </c>
      <c r="B2" s="7">
        <v>611</v>
      </c>
      <c r="C2" s="7">
        <v>4</v>
      </c>
      <c r="D2" s="7">
        <v>161</v>
      </c>
      <c r="E2" s="7">
        <v>7</v>
      </c>
      <c r="F2" s="7">
        <v>3</v>
      </c>
      <c r="G2" s="7">
        <v>89</v>
      </c>
      <c r="H2" s="7">
        <v>22</v>
      </c>
      <c r="I2" s="22">
        <v>286</v>
      </c>
      <c r="J2" s="7">
        <v>0</v>
      </c>
      <c r="K2" s="7">
        <v>0</v>
      </c>
      <c r="L2" s="7">
        <v>1</v>
      </c>
      <c r="M2" s="37">
        <f t="shared" ref="M2:M65" si="0">(L2+K2+I2)/B2</f>
        <v>0.469721767594108</v>
      </c>
    </row>
    <row r="3" spans="1:13" s="34" customFormat="1" x14ac:dyDescent="0.25">
      <c r="A3" s="21" t="s">
        <v>1784</v>
      </c>
      <c r="B3" s="7">
        <v>558</v>
      </c>
      <c r="C3" s="7">
        <v>0</v>
      </c>
      <c r="D3" s="7">
        <v>133</v>
      </c>
      <c r="E3" s="7">
        <v>1</v>
      </c>
      <c r="F3" s="7">
        <v>1</v>
      </c>
      <c r="G3" s="7">
        <v>77</v>
      </c>
      <c r="H3" s="7">
        <v>18</v>
      </c>
      <c r="I3" s="22">
        <v>230</v>
      </c>
      <c r="J3" s="7">
        <v>0</v>
      </c>
      <c r="K3" s="7">
        <v>0</v>
      </c>
      <c r="L3" s="7">
        <v>0</v>
      </c>
      <c r="M3" s="37">
        <f t="shared" si="0"/>
        <v>0.41218637992831542</v>
      </c>
    </row>
    <row r="4" spans="1:13" s="34" customFormat="1" x14ac:dyDescent="0.25">
      <c r="A4" s="21" t="s">
        <v>1785</v>
      </c>
      <c r="B4" s="7">
        <v>486</v>
      </c>
      <c r="C4" s="7">
        <v>0</v>
      </c>
      <c r="D4" s="7">
        <v>158</v>
      </c>
      <c r="E4" s="7">
        <v>9</v>
      </c>
      <c r="F4" s="7">
        <v>0</v>
      </c>
      <c r="G4" s="7">
        <v>59</v>
      </c>
      <c r="H4" s="7">
        <v>14</v>
      </c>
      <c r="I4" s="22">
        <v>240</v>
      </c>
      <c r="J4" s="7">
        <v>0</v>
      </c>
      <c r="K4" s="7">
        <v>0</v>
      </c>
      <c r="L4" s="7">
        <v>1</v>
      </c>
      <c r="M4" s="37">
        <f t="shared" si="0"/>
        <v>0.49588477366255146</v>
      </c>
    </row>
    <row r="5" spans="1:13" s="34" customFormat="1" x14ac:dyDescent="0.25">
      <c r="A5" s="21" t="s">
        <v>1786</v>
      </c>
      <c r="B5" s="7">
        <v>697</v>
      </c>
      <c r="C5" s="7">
        <v>2</v>
      </c>
      <c r="D5" s="7">
        <v>233</v>
      </c>
      <c r="E5" s="7">
        <v>8</v>
      </c>
      <c r="F5" s="7">
        <v>0</v>
      </c>
      <c r="G5" s="7">
        <v>75</v>
      </c>
      <c r="H5" s="7">
        <v>26</v>
      </c>
      <c r="I5" s="22">
        <v>344</v>
      </c>
      <c r="J5" s="7">
        <v>1</v>
      </c>
      <c r="K5" s="7">
        <v>0</v>
      </c>
      <c r="L5" s="7">
        <v>0</v>
      </c>
      <c r="M5" s="37">
        <f t="shared" si="0"/>
        <v>0.49354375896700142</v>
      </c>
    </row>
    <row r="6" spans="1:13" s="34" customFormat="1" x14ac:dyDescent="0.25">
      <c r="A6" s="21" t="s">
        <v>1787</v>
      </c>
      <c r="B6" s="7">
        <v>404</v>
      </c>
      <c r="C6" s="7">
        <v>7</v>
      </c>
      <c r="D6" s="7">
        <v>88</v>
      </c>
      <c r="E6" s="7">
        <v>7</v>
      </c>
      <c r="F6" s="7">
        <v>2</v>
      </c>
      <c r="G6" s="7">
        <v>60</v>
      </c>
      <c r="H6" s="7">
        <v>10</v>
      </c>
      <c r="I6" s="22">
        <v>174</v>
      </c>
      <c r="J6" s="7">
        <v>1</v>
      </c>
      <c r="K6" s="7">
        <v>0</v>
      </c>
      <c r="L6" s="7">
        <v>0</v>
      </c>
      <c r="M6" s="37">
        <f t="shared" si="0"/>
        <v>0.43069306930693069</v>
      </c>
    </row>
    <row r="7" spans="1:13" s="34" customFormat="1" x14ac:dyDescent="0.25">
      <c r="A7" s="21" t="s">
        <v>1788</v>
      </c>
      <c r="B7" s="7">
        <v>494</v>
      </c>
      <c r="C7" s="7">
        <v>6</v>
      </c>
      <c r="D7" s="7">
        <v>163</v>
      </c>
      <c r="E7" s="7">
        <v>1</v>
      </c>
      <c r="F7" s="7">
        <v>0</v>
      </c>
      <c r="G7" s="7">
        <v>39</v>
      </c>
      <c r="H7" s="7">
        <v>16</v>
      </c>
      <c r="I7" s="22">
        <v>225</v>
      </c>
      <c r="J7" s="7">
        <v>1</v>
      </c>
      <c r="K7" s="7">
        <v>0</v>
      </c>
      <c r="L7" s="7">
        <v>0</v>
      </c>
      <c r="M7" s="37">
        <f t="shared" si="0"/>
        <v>0.45546558704453444</v>
      </c>
    </row>
    <row r="8" spans="1:13" s="34" customFormat="1" x14ac:dyDescent="0.25">
      <c r="A8" s="21" t="s">
        <v>1789</v>
      </c>
      <c r="B8" s="7">
        <v>449</v>
      </c>
      <c r="C8" s="7">
        <v>4</v>
      </c>
      <c r="D8" s="7">
        <v>91</v>
      </c>
      <c r="E8" s="7">
        <v>2</v>
      </c>
      <c r="F8" s="7">
        <v>4</v>
      </c>
      <c r="G8" s="7">
        <v>63</v>
      </c>
      <c r="H8" s="7">
        <v>13</v>
      </c>
      <c r="I8" s="22">
        <v>177</v>
      </c>
      <c r="J8" s="7">
        <v>0</v>
      </c>
      <c r="K8" s="7">
        <v>0</v>
      </c>
      <c r="L8" s="7">
        <v>0</v>
      </c>
      <c r="M8" s="37">
        <f t="shared" si="0"/>
        <v>0.39420935412026725</v>
      </c>
    </row>
    <row r="9" spans="1:13" s="34" customFormat="1" x14ac:dyDescent="0.25">
      <c r="A9" s="21" t="s">
        <v>1790</v>
      </c>
      <c r="B9" s="7">
        <v>413</v>
      </c>
      <c r="C9" s="7">
        <v>2</v>
      </c>
      <c r="D9" s="7">
        <v>74</v>
      </c>
      <c r="E9" s="7">
        <v>2</v>
      </c>
      <c r="F9" s="7">
        <v>0</v>
      </c>
      <c r="G9" s="7">
        <v>45</v>
      </c>
      <c r="H9" s="7">
        <v>16</v>
      </c>
      <c r="I9" s="22">
        <v>139</v>
      </c>
      <c r="J9" s="7">
        <v>3</v>
      </c>
      <c r="K9" s="7">
        <v>0</v>
      </c>
      <c r="L9" s="7">
        <v>0</v>
      </c>
      <c r="M9" s="37">
        <f t="shared" si="0"/>
        <v>0.33656174334140437</v>
      </c>
    </row>
    <row r="10" spans="1:13" s="34" customFormat="1" x14ac:dyDescent="0.25">
      <c r="A10" s="21" t="s">
        <v>1791</v>
      </c>
      <c r="B10" s="7">
        <v>508</v>
      </c>
      <c r="C10" s="7">
        <v>3</v>
      </c>
      <c r="D10" s="7">
        <v>180</v>
      </c>
      <c r="E10" s="7">
        <v>4</v>
      </c>
      <c r="F10" s="7">
        <v>2</v>
      </c>
      <c r="G10" s="7">
        <v>53</v>
      </c>
      <c r="H10" s="7">
        <v>17</v>
      </c>
      <c r="I10" s="22">
        <v>259</v>
      </c>
      <c r="J10" s="7">
        <v>0</v>
      </c>
      <c r="K10" s="7">
        <v>0</v>
      </c>
      <c r="L10" s="7">
        <v>0</v>
      </c>
      <c r="M10" s="37">
        <f t="shared" si="0"/>
        <v>0.50984251968503935</v>
      </c>
    </row>
    <row r="11" spans="1:13" s="34" customFormat="1" ht="30" x14ac:dyDescent="0.25">
      <c r="A11" s="6" t="s">
        <v>1792</v>
      </c>
      <c r="B11" s="7">
        <v>636</v>
      </c>
      <c r="C11" s="7">
        <v>6</v>
      </c>
      <c r="D11" s="7">
        <v>140</v>
      </c>
      <c r="E11" s="7">
        <v>7</v>
      </c>
      <c r="F11" s="7">
        <v>3</v>
      </c>
      <c r="G11" s="7">
        <v>47</v>
      </c>
      <c r="H11" s="7">
        <v>12</v>
      </c>
      <c r="I11" s="22">
        <v>215</v>
      </c>
      <c r="J11" s="7">
        <v>0</v>
      </c>
      <c r="K11" s="7">
        <v>0</v>
      </c>
      <c r="L11" s="7">
        <v>3</v>
      </c>
      <c r="M11" s="37">
        <f t="shared" si="0"/>
        <v>0.34276729559748426</v>
      </c>
    </row>
    <row r="12" spans="1:13" s="34" customFormat="1" x14ac:dyDescent="0.25">
      <c r="A12" s="21" t="s">
        <v>1793</v>
      </c>
      <c r="B12" s="7">
        <v>432</v>
      </c>
      <c r="C12" s="7">
        <v>2</v>
      </c>
      <c r="D12" s="7">
        <v>131</v>
      </c>
      <c r="E12" s="7">
        <v>4</v>
      </c>
      <c r="F12" s="7">
        <v>0</v>
      </c>
      <c r="G12" s="7">
        <v>72</v>
      </c>
      <c r="H12" s="7">
        <v>15</v>
      </c>
      <c r="I12" s="22">
        <v>224</v>
      </c>
      <c r="J12" s="7">
        <v>1</v>
      </c>
      <c r="K12" s="7">
        <v>0</v>
      </c>
      <c r="L12" s="7">
        <v>0</v>
      </c>
      <c r="M12" s="37">
        <f t="shared" si="0"/>
        <v>0.51851851851851849</v>
      </c>
    </row>
    <row r="13" spans="1:13" s="34" customFormat="1" x14ac:dyDescent="0.25">
      <c r="A13" s="21" t="s">
        <v>1794</v>
      </c>
      <c r="B13" s="7">
        <v>445</v>
      </c>
      <c r="C13" s="7">
        <v>0</v>
      </c>
      <c r="D13" s="7">
        <v>167</v>
      </c>
      <c r="E13" s="7">
        <v>2</v>
      </c>
      <c r="F13" s="7">
        <v>1</v>
      </c>
      <c r="G13" s="7">
        <v>35</v>
      </c>
      <c r="H13" s="7">
        <v>10</v>
      </c>
      <c r="I13" s="22">
        <v>215</v>
      </c>
      <c r="J13" s="7">
        <v>0</v>
      </c>
      <c r="K13" s="7">
        <v>0</v>
      </c>
      <c r="L13" s="7">
        <v>0</v>
      </c>
      <c r="M13" s="37">
        <f t="shared" si="0"/>
        <v>0.48314606741573035</v>
      </c>
    </row>
    <row r="14" spans="1:13" s="34" customFormat="1" x14ac:dyDescent="0.25">
      <c r="A14" s="21" t="s">
        <v>1795</v>
      </c>
      <c r="B14" s="7">
        <v>491</v>
      </c>
      <c r="C14" s="7">
        <v>4</v>
      </c>
      <c r="D14" s="7">
        <v>145</v>
      </c>
      <c r="E14" s="7">
        <v>3</v>
      </c>
      <c r="F14" s="7">
        <v>1</v>
      </c>
      <c r="G14" s="7">
        <v>48</v>
      </c>
      <c r="H14" s="7">
        <v>15</v>
      </c>
      <c r="I14" s="22">
        <v>216</v>
      </c>
      <c r="J14" s="7">
        <v>0</v>
      </c>
      <c r="K14" s="7">
        <v>0</v>
      </c>
      <c r="L14" s="7">
        <v>0</v>
      </c>
      <c r="M14" s="37">
        <f t="shared" si="0"/>
        <v>0.43991853360488797</v>
      </c>
    </row>
    <row r="15" spans="1:13" s="34" customFormat="1" x14ac:dyDescent="0.25">
      <c r="A15" s="21" t="s">
        <v>1796</v>
      </c>
      <c r="B15" s="7">
        <v>463</v>
      </c>
      <c r="C15" s="7">
        <v>1</v>
      </c>
      <c r="D15" s="7">
        <v>137</v>
      </c>
      <c r="E15" s="7">
        <v>3</v>
      </c>
      <c r="F15" s="7">
        <v>1</v>
      </c>
      <c r="G15" s="7">
        <v>56</v>
      </c>
      <c r="H15" s="7">
        <v>20</v>
      </c>
      <c r="I15" s="22">
        <v>218</v>
      </c>
      <c r="J15" s="7">
        <v>0</v>
      </c>
      <c r="K15" s="7">
        <v>0</v>
      </c>
      <c r="L15" s="7">
        <v>0</v>
      </c>
      <c r="M15" s="37">
        <f t="shared" si="0"/>
        <v>0.47084233261339092</v>
      </c>
    </row>
    <row r="16" spans="1:13" s="34" customFormat="1" x14ac:dyDescent="0.25">
      <c r="A16" s="21" t="s">
        <v>1797</v>
      </c>
      <c r="B16" s="7">
        <v>452</v>
      </c>
      <c r="C16" s="7">
        <v>5</v>
      </c>
      <c r="D16" s="7">
        <v>130</v>
      </c>
      <c r="E16" s="7">
        <v>2</v>
      </c>
      <c r="F16" s="7">
        <v>1</v>
      </c>
      <c r="G16" s="7">
        <v>48</v>
      </c>
      <c r="H16" s="7">
        <v>24</v>
      </c>
      <c r="I16" s="22">
        <v>210</v>
      </c>
      <c r="J16" s="7">
        <v>1</v>
      </c>
      <c r="K16" s="7">
        <v>0</v>
      </c>
      <c r="L16" s="7">
        <v>0</v>
      </c>
      <c r="M16" s="37">
        <f t="shared" si="0"/>
        <v>0.46460176991150443</v>
      </c>
    </row>
    <row r="17" spans="1:13" s="34" customFormat="1" x14ac:dyDescent="0.25">
      <c r="A17" s="21" t="s">
        <v>1798</v>
      </c>
      <c r="B17" s="7">
        <v>437</v>
      </c>
      <c r="C17" s="7">
        <v>3</v>
      </c>
      <c r="D17" s="7">
        <v>109</v>
      </c>
      <c r="E17" s="7">
        <v>3</v>
      </c>
      <c r="F17" s="7">
        <v>0</v>
      </c>
      <c r="G17" s="7">
        <v>43</v>
      </c>
      <c r="H17" s="7">
        <v>15</v>
      </c>
      <c r="I17" s="22">
        <v>173</v>
      </c>
      <c r="J17" s="7">
        <v>0</v>
      </c>
      <c r="K17" s="7">
        <v>0</v>
      </c>
      <c r="L17" s="7">
        <v>2</v>
      </c>
      <c r="M17" s="37">
        <f t="shared" si="0"/>
        <v>0.40045766590389015</v>
      </c>
    </row>
    <row r="18" spans="1:13" s="34" customFormat="1" x14ac:dyDescent="0.25">
      <c r="A18" s="21" t="s">
        <v>1799</v>
      </c>
      <c r="B18" s="7">
        <v>411</v>
      </c>
      <c r="C18" s="7">
        <v>0</v>
      </c>
      <c r="D18" s="7">
        <v>133</v>
      </c>
      <c r="E18" s="7">
        <v>2</v>
      </c>
      <c r="F18" s="7">
        <v>1</v>
      </c>
      <c r="G18" s="7">
        <v>41</v>
      </c>
      <c r="H18" s="7">
        <v>7</v>
      </c>
      <c r="I18" s="22">
        <v>184</v>
      </c>
      <c r="J18" s="7">
        <v>0</v>
      </c>
      <c r="K18" s="7">
        <v>0</v>
      </c>
      <c r="L18" s="7">
        <v>0</v>
      </c>
      <c r="M18" s="37">
        <f t="shared" si="0"/>
        <v>0.44768856447688565</v>
      </c>
    </row>
    <row r="19" spans="1:13" s="34" customFormat="1" x14ac:dyDescent="0.25">
      <c r="A19" s="21" t="s">
        <v>1800</v>
      </c>
      <c r="B19" s="7">
        <v>371</v>
      </c>
      <c r="C19" s="7">
        <v>1</v>
      </c>
      <c r="D19" s="7">
        <v>109</v>
      </c>
      <c r="E19" s="7">
        <v>3</v>
      </c>
      <c r="F19" s="7">
        <v>4</v>
      </c>
      <c r="G19" s="7">
        <v>51</v>
      </c>
      <c r="H19" s="7">
        <v>14</v>
      </c>
      <c r="I19" s="22">
        <v>182</v>
      </c>
      <c r="J19" s="7">
        <v>0</v>
      </c>
      <c r="K19" s="7">
        <v>0</v>
      </c>
      <c r="L19" s="7">
        <v>0</v>
      </c>
      <c r="M19" s="37">
        <f t="shared" si="0"/>
        <v>0.49056603773584906</v>
      </c>
    </row>
    <row r="20" spans="1:13" s="34" customFormat="1" x14ac:dyDescent="0.25">
      <c r="A20" s="21" t="s">
        <v>1801</v>
      </c>
      <c r="B20" s="7">
        <v>435</v>
      </c>
      <c r="C20" s="7">
        <v>0</v>
      </c>
      <c r="D20" s="7">
        <v>137</v>
      </c>
      <c r="E20" s="7">
        <v>1</v>
      </c>
      <c r="F20" s="7">
        <v>0</v>
      </c>
      <c r="G20" s="7">
        <v>56</v>
      </c>
      <c r="H20" s="7">
        <v>16</v>
      </c>
      <c r="I20" s="22">
        <v>210</v>
      </c>
      <c r="J20" s="7">
        <v>0</v>
      </c>
      <c r="K20" s="7">
        <v>0</v>
      </c>
      <c r="L20" s="7">
        <v>0</v>
      </c>
      <c r="M20" s="37">
        <f t="shared" si="0"/>
        <v>0.48275862068965519</v>
      </c>
    </row>
    <row r="21" spans="1:13" s="34" customFormat="1" x14ac:dyDescent="0.25">
      <c r="A21" s="21" t="s">
        <v>1802</v>
      </c>
      <c r="B21" s="7">
        <v>511</v>
      </c>
      <c r="C21" s="7">
        <v>3</v>
      </c>
      <c r="D21" s="7">
        <v>155</v>
      </c>
      <c r="E21" s="7">
        <v>3</v>
      </c>
      <c r="F21" s="7">
        <v>0</v>
      </c>
      <c r="G21" s="7">
        <v>42</v>
      </c>
      <c r="H21" s="7">
        <v>10</v>
      </c>
      <c r="I21" s="22">
        <v>213</v>
      </c>
      <c r="J21" s="7">
        <v>0</v>
      </c>
      <c r="K21" s="7">
        <v>0</v>
      </c>
      <c r="L21" s="7">
        <v>0</v>
      </c>
      <c r="M21" s="37">
        <f t="shared" si="0"/>
        <v>0.41682974559686886</v>
      </c>
    </row>
    <row r="22" spans="1:13" s="34" customFormat="1" x14ac:dyDescent="0.25">
      <c r="A22" s="21" t="s">
        <v>1803</v>
      </c>
      <c r="B22" s="7">
        <v>442</v>
      </c>
      <c r="C22" s="7">
        <v>2</v>
      </c>
      <c r="D22" s="7">
        <v>154</v>
      </c>
      <c r="E22" s="7">
        <v>3</v>
      </c>
      <c r="F22" s="7">
        <v>0</v>
      </c>
      <c r="G22" s="7">
        <v>49</v>
      </c>
      <c r="H22" s="7">
        <v>7</v>
      </c>
      <c r="I22" s="22">
        <v>215</v>
      </c>
      <c r="J22" s="7">
        <v>0</v>
      </c>
      <c r="K22" s="7">
        <v>0</v>
      </c>
      <c r="L22" s="7">
        <v>0</v>
      </c>
      <c r="M22" s="37">
        <f t="shared" si="0"/>
        <v>0.48642533936651583</v>
      </c>
    </row>
    <row r="23" spans="1:13" s="34" customFormat="1" x14ac:dyDescent="0.25">
      <c r="A23" s="21" t="s">
        <v>1804</v>
      </c>
      <c r="B23" s="7">
        <v>417</v>
      </c>
      <c r="C23" s="7">
        <v>3</v>
      </c>
      <c r="D23" s="7">
        <v>136</v>
      </c>
      <c r="E23" s="7">
        <v>5</v>
      </c>
      <c r="F23" s="7">
        <v>0</v>
      </c>
      <c r="G23" s="7">
        <v>54</v>
      </c>
      <c r="H23" s="7">
        <v>8</v>
      </c>
      <c r="I23" s="22">
        <v>206</v>
      </c>
      <c r="J23" s="7">
        <v>0</v>
      </c>
      <c r="K23" s="7">
        <v>0</v>
      </c>
      <c r="L23" s="7">
        <v>1</v>
      </c>
      <c r="M23" s="37">
        <f t="shared" si="0"/>
        <v>0.49640287769784175</v>
      </c>
    </row>
    <row r="24" spans="1:13" s="34" customFormat="1" x14ac:dyDescent="0.25">
      <c r="A24" s="21" t="s">
        <v>1805</v>
      </c>
      <c r="B24" s="7">
        <v>484</v>
      </c>
      <c r="C24" s="7">
        <v>1</v>
      </c>
      <c r="D24" s="7">
        <v>145</v>
      </c>
      <c r="E24" s="7">
        <v>5</v>
      </c>
      <c r="F24" s="7">
        <v>1</v>
      </c>
      <c r="G24" s="7">
        <v>61</v>
      </c>
      <c r="H24" s="7">
        <v>8</v>
      </c>
      <c r="I24" s="22">
        <v>221</v>
      </c>
      <c r="J24" s="7">
        <v>1</v>
      </c>
      <c r="K24" s="7">
        <v>0</v>
      </c>
      <c r="L24" s="7">
        <v>0</v>
      </c>
      <c r="M24" s="37">
        <f t="shared" si="0"/>
        <v>0.45661157024793386</v>
      </c>
    </row>
    <row r="25" spans="1:13" s="34" customFormat="1" x14ac:dyDescent="0.25">
      <c r="A25" s="21" t="s">
        <v>1806</v>
      </c>
      <c r="B25" s="7">
        <v>567</v>
      </c>
      <c r="C25" s="7">
        <v>3</v>
      </c>
      <c r="D25" s="7">
        <v>176</v>
      </c>
      <c r="E25" s="7">
        <v>7</v>
      </c>
      <c r="F25" s="7">
        <v>0</v>
      </c>
      <c r="G25" s="7">
        <v>61</v>
      </c>
      <c r="H25" s="7">
        <v>21</v>
      </c>
      <c r="I25" s="22">
        <v>268</v>
      </c>
      <c r="J25" s="7">
        <v>0</v>
      </c>
      <c r="K25" s="7">
        <v>0</v>
      </c>
      <c r="L25" s="7">
        <v>0</v>
      </c>
      <c r="M25" s="37">
        <f t="shared" si="0"/>
        <v>0.47266313932980597</v>
      </c>
    </row>
    <row r="26" spans="1:13" s="34" customFormat="1" x14ac:dyDescent="0.25">
      <c r="A26" s="21" t="s">
        <v>1807</v>
      </c>
      <c r="B26" s="7">
        <v>584</v>
      </c>
      <c r="C26" s="7">
        <v>4</v>
      </c>
      <c r="D26" s="7">
        <v>143</v>
      </c>
      <c r="E26" s="7">
        <v>2</v>
      </c>
      <c r="F26" s="7">
        <v>5</v>
      </c>
      <c r="G26" s="7">
        <v>71</v>
      </c>
      <c r="H26" s="7">
        <v>25</v>
      </c>
      <c r="I26" s="22">
        <v>250</v>
      </c>
      <c r="J26" s="7">
        <v>0</v>
      </c>
      <c r="K26" s="7">
        <v>0</v>
      </c>
      <c r="L26" s="7">
        <v>0</v>
      </c>
      <c r="M26" s="37">
        <f t="shared" si="0"/>
        <v>0.42808219178082191</v>
      </c>
    </row>
    <row r="27" spans="1:13" s="34" customFormat="1" x14ac:dyDescent="0.25">
      <c r="A27" s="21" t="s">
        <v>1808</v>
      </c>
      <c r="B27" s="7">
        <v>546</v>
      </c>
      <c r="C27" s="7">
        <v>1</v>
      </c>
      <c r="D27" s="7">
        <v>131</v>
      </c>
      <c r="E27" s="7">
        <v>9</v>
      </c>
      <c r="F27" s="7">
        <v>1</v>
      </c>
      <c r="G27" s="7">
        <v>94</v>
      </c>
      <c r="H27" s="7">
        <v>15</v>
      </c>
      <c r="I27" s="22">
        <v>251</v>
      </c>
      <c r="J27" s="7">
        <v>0</v>
      </c>
      <c r="K27" s="7">
        <v>0</v>
      </c>
      <c r="L27" s="7">
        <v>0</v>
      </c>
      <c r="M27" s="37">
        <f t="shared" si="0"/>
        <v>0.45970695970695968</v>
      </c>
    </row>
    <row r="28" spans="1:13" s="34" customFormat="1" x14ac:dyDescent="0.25">
      <c r="A28" s="21" t="s">
        <v>1809</v>
      </c>
      <c r="B28" s="7">
        <v>691</v>
      </c>
      <c r="C28" s="7">
        <v>1</v>
      </c>
      <c r="D28" s="7">
        <v>118</v>
      </c>
      <c r="E28" s="7">
        <v>9</v>
      </c>
      <c r="F28" s="7">
        <v>1</v>
      </c>
      <c r="G28" s="7">
        <v>62</v>
      </c>
      <c r="H28" s="7">
        <v>21</v>
      </c>
      <c r="I28" s="22">
        <v>212</v>
      </c>
      <c r="J28" s="7">
        <v>0</v>
      </c>
      <c r="K28" s="7">
        <v>0</v>
      </c>
      <c r="L28" s="7">
        <v>0</v>
      </c>
      <c r="M28" s="37">
        <f t="shared" si="0"/>
        <v>0.30680173661360349</v>
      </c>
    </row>
    <row r="29" spans="1:13" s="34" customFormat="1" x14ac:dyDescent="0.25">
      <c r="A29" s="21" t="s">
        <v>1810</v>
      </c>
      <c r="B29" s="7">
        <v>541</v>
      </c>
      <c r="C29" s="7">
        <v>3</v>
      </c>
      <c r="D29" s="7">
        <v>147</v>
      </c>
      <c r="E29" s="7">
        <v>1</v>
      </c>
      <c r="F29" s="7">
        <v>1</v>
      </c>
      <c r="G29" s="7">
        <v>62</v>
      </c>
      <c r="H29" s="7">
        <v>14</v>
      </c>
      <c r="I29" s="22">
        <v>228</v>
      </c>
      <c r="J29" s="7">
        <v>0</v>
      </c>
      <c r="K29" s="7">
        <v>0</v>
      </c>
      <c r="L29" s="7">
        <v>0</v>
      </c>
      <c r="M29" s="37">
        <f t="shared" si="0"/>
        <v>0.42144177449168208</v>
      </c>
    </row>
    <row r="30" spans="1:13" s="34" customFormat="1" x14ac:dyDescent="0.25">
      <c r="A30" s="21" t="s">
        <v>1811</v>
      </c>
      <c r="B30" s="7">
        <v>687</v>
      </c>
      <c r="C30" s="7">
        <v>1</v>
      </c>
      <c r="D30" s="7">
        <v>170</v>
      </c>
      <c r="E30" s="7">
        <v>6</v>
      </c>
      <c r="F30" s="7">
        <v>1</v>
      </c>
      <c r="G30" s="7">
        <v>97</v>
      </c>
      <c r="H30" s="7">
        <v>17</v>
      </c>
      <c r="I30" s="22">
        <v>292</v>
      </c>
      <c r="J30" s="7">
        <v>0</v>
      </c>
      <c r="K30" s="7">
        <v>0</v>
      </c>
      <c r="L30" s="7">
        <v>1</v>
      </c>
      <c r="M30" s="37">
        <f t="shared" si="0"/>
        <v>0.42649199417758371</v>
      </c>
    </row>
    <row r="31" spans="1:13" s="34" customFormat="1" x14ac:dyDescent="0.25">
      <c r="A31" s="21" t="s">
        <v>1812</v>
      </c>
      <c r="B31" s="7">
        <v>418</v>
      </c>
      <c r="C31" s="7">
        <v>4</v>
      </c>
      <c r="D31" s="7">
        <v>109</v>
      </c>
      <c r="E31" s="7">
        <v>2</v>
      </c>
      <c r="F31" s="7">
        <v>1</v>
      </c>
      <c r="G31" s="7">
        <v>51</v>
      </c>
      <c r="H31" s="7">
        <v>19</v>
      </c>
      <c r="I31" s="22">
        <v>186</v>
      </c>
      <c r="J31" s="7">
        <v>0</v>
      </c>
      <c r="K31" s="7">
        <v>0</v>
      </c>
      <c r="L31" s="7">
        <v>0</v>
      </c>
      <c r="M31" s="37">
        <f t="shared" si="0"/>
        <v>0.44497607655502391</v>
      </c>
    </row>
    <row r="32" spans="1:13" s="34" customFormat="1" x14ac:dyDescent="0.25">
      <c r="A32" s="21" t="s">
        <v>1813</v>
      </c>
      <c r="B32" s="7">
        <v>376</v>
      </c>
      <c r="C32" s="7">
        <v>5</v>
      </c>
      <c r="D32" s="7">
        <v>83</v>
      </c>
      <c r="E32" s="7">
        <v>5</v>
      </c>
      <c r="F32" s="7">
        <v>0</v>
      </c>
      <c r="G32" s="7">
        <v>69</v>
      </c>
      <c r="H32" s="7">
        <v>20</v>
      </c>
      <c r="I32" s="22">
        <v>182</v>
      </c>
      <c r="J32" s="7">
        <v>1</v>
      </c>
      <c r="K32" s="7">
        <v>0</v>
      </c>
      <c r="L32" s="7">
        <v>1</v>
      </c>
      <c r="M32" s="37">
        <f t="shared" si="0"/>
        <v>0.48670212765957449</v>
      </c>
    </row>
    <row r="33" spans="1:13" s="34" customFormat="1" x14ac:dyDescent="0.25">
      <c r="A33" s="21" t="s">
        <v>1814</v>
      </c>
      <c r="B33" s="7">
        <v>480</v>
      </c>
      <c r="C33" s="7">
        <v>6</v>
      </c>
      <c r="D33" s="7">
        <v>111</v>
      </c>
      <c r="E33" s="7">
        <v>5</v>
      </c>
      <c r="F33" s="7">
        <v>1</v>
      </c>
      <c r="G33" s="7">
        <v>62</v>
      </c>
      <c r="H33" s="7">
        <v>15</v>
      </c>
      <c r="I33" s="22">
        <v>200</v>
      </c>
      <c r="J33" s="7">
        <v>2</v>
      </c>
      <c r="K33" s="7">
        <v>0</v>
      </c>
      <c r="L33" s="7">
        <v>0</v>
      </c>
      <c r="M33" s="37">
        <f t="shared" si="0"/>
        <v>0.41666666666666669</v>
      </c>
    </row>
    <row r="34" spans="1:13" s="34" customFormat="1" x14ac:dyDescent="0.25">
      <c r="A34" s="21" t="s">
        <v>1815</v>
      </c>
      <c r="B34" s="7">
        <v>423</v>
      </c>
      <c r="C34" s="7">
        <v>0</v>
      </c>
      <c r="D34" s="7">
        <v>94</v>
      </c>
      <c r="E34" s="7">
        <v>3</v>
      </c>
      <c r="F34" s="7">
        <v>2</v>
      </c>
      <c r="G34" s="7">
        <v>71</v>
      </c>
      <c r="H34" s="7">
        <v>15</v>
      </c>
      <c r="I34" s="22">
        <v>185</v>
      </c>
      <c r="J34" s="7">
        <v>1</v>
      </c>
      <c r="K34" s="7">
        <v>0</v>
      </c>
      <c r="L34" s="7">
        <v>0</v>
      </c>
      <c r="M34" s="37">
        <f t="shared" si="0"/>
        <v>0.43735224586288418</v>
      </c>
    </row>
    <row r="35" spans="1:13" s="34" customFormat="1" x14ac:dyDescent="0.25">
      <c r="A35" s="21" t="s">
        <v>1816</v>
      </c>
      <c r="B35" s="7">
        <v>450</v>
      </c>
      <c r="C35" s="7">
        <v>3</v>
      </c>
      <c r="D35" s="7">
        <v>118</v>
      </c>
      <c r="E35" s="7">
        <v>3</v>
      </c>
      <c r="F35" s="7">
        <v>3</v>
      </c>
      <c r="G35" s="7">
        <v>70</v>
      </c>
      <c r="H35" s="7">
        <v>17</v>
      </c>
      <c r="I35" s="22">
        <v>214</v>
      </c>
      <c r="J35" s="7">
        <v>2</v>
      </c>
      <c r="K35" s="7">
        <v>0</v>
      </c>
      <c r="L35" s="7">
        <v>0</v>
      </c>
      <c r="M35" s="37">
        <f t="shared" si="0"/>
        <v>0.47555555555555556</v>
      </c>
    </row>
    <row r="36" spans="1:13" s="34" customFormat="1" x14ac:dyDescent="0.25">
      <c r="A36" s="21" t="s">
        <v>1817</v>
      </c>
      <c r="B36" s="7">
        <v>469</v>
      </c>
      <c r="C36" s="7">
        <v>4</v>
      </c>
      <c r="D36" s="7">
        <v>137</v>
      </c>
      <c r="E36" s="7">
        <v>8</v>
      </c>
      <c r="F36" s="7">
        <v>2</v>
      </c>
      <c r="G36" s="7">
        <v>69</v>
      </c>
      <c r="H36" s="7">
        <v>20</v>
      </c>
      <c r="I36" s="22">
        <v>240</v>
      </c>
      <c r="J36" s="7">
        <v>0</v>
      </c>
      <c r="K36" s="7">
        <v>0</v>
      </c>
      <c r="L36" s="7">
        <v>0</v>
      </c>
      <c r="M36" s="37">
        <f t="shared" si="0"/>
        <v>0.51172707889125801</v>
      </c>
    </row>
    <row r="37" spans="1:13" s="34" customFormat="1" x14ac:dyDescent="0.25">
      <c r="A37" s="21" t="s">
        <v>1818</v>
      </c>
      <c r="B37" s="7">
        <v>428</v>
      </c>
      <c r="C37" s="7">
        <v>4</v>
      </c>
      <c r="D37" s="7">
        <v>106</v>
      </c>
      <c r="E37" s="7">
        <v>3</v>
      </c>
      <c r="F37" s="7">
        <v>0</v>
      </c>
      <c r="G37" s="7">
        <v>76</v>
      </c>
      <c r="H37" s="7">
        <v>11</v>
      </c>
      <c r="I37" s="22">
        <v>200</v>
      </c>
      <c r="J37" s="7">
        <v>0</v>
      </c>
      <c r="K37" s="7">
        <v>0</v>
      </c>
      <c r="L37" s="7">
        <v>0</v>
      </c>
      <c r="M37" s="37">
        <f t="shared" si="0"/>
        <v>0.46728971962616822</v>
      </c>
    </row>
    <row r="38" spans="1:13" s="34" customFormat="1" x14ac:dyDescent="0.25">
      <c r="A38" s="21" t="s">
        <v>1819</v>
      </c>
      <c r="B38" s="7">
        <v>531</v>
      </c>
      <c r="C38" s="7">
        <v>5</v>
      </c>
      <c r="D38" s="7">
        <v>143</v>
      </c>
      <c r="E38" s="7">
        <v>6</v>
      </c>
      <c r="F38" s="7">
        <v>4</v>
      </c>
      <c r="G38" s="7">
        <v>84</v>
      </c>
      <c r="H38" s="7">
        <v>12</v>
      </c>
      <c r="I38" s="22">
        <v>254</v>
      </c>
      <c r="J38" s="7">
        <v>1</v>
      </c>
      <c r="K38" s="7">
        <v>0</v>
      </c>
      <c r="L38" s="7">
        <v>4</v>
      </c>
      <c r="M38" s="37">
        <f t="shared" si="0"/>
        <v>0.48587570621468928</v>
      </c>
    </row>
    <row r="39" spans="1:13" s="34" customFormat="1" x14ac:dyDescent="0.25">
      <c r="A39" s="21" t="s">
        <v>1820</v>
      </c>
      <c r="B39" s="7">
        <v>422</v>
      </c>
      <c r="C39" s="7">
        <v>2</v>
      </c>
      <c r="D39" s="7">
        <v>109</v>
      </c>
      <c r="E39" s="7">
        <v>2</v>
      </c>
      <c r="F39" s="7">
        <v>2</v>
      </c>
      <c r="G39" s="7">
        <v>60</v>
      </c>
      <c r="H39" s="7">
        <v>14</v>
      </c>
      <c r="I39" s="22">
        <v>189</v>
      </c>
      <c r="J39" s="7">
        <v>0</v>
      </c>
      <c r="K39" s="7">
        <v>1</v>
      </c>
      <c r="L39" s="7">
        <v>1</v>
      </c>
      <c r="M39" s="37">
        <f t="shared" si="0"/>
        <v>0.45260663507109006</v>
      </c>
    </row>
    <row r="40" spans="1:13" s="34" customFormat="1" x14ac:dyDescent="0.25">
      <c r="A40" s="21" t="s">
        <v>1821</v>
      </c>
      <c r="B40" s="7">
        <v>441</v>
      </c>
      <c r="C40" s="7">
        <v>4</v>
      </c>
      <c r="D40" s="7">
        <v>92</v>
      </c>
      <c r="E40" s="7">
        <v>6</v>
      </c>
      <c r="F40" s="7">
        <v>0</v>
      </c>
      <c r="G40" s="7">
        <v>72</v>
      </c>
      <c r="H40" s="7">
        <v>10</v>
      </c>
      <c r="I40" s="22">
        <v>184</v>
      </c>
      <c r="J40" s="7">
        <v>0</v>
      </c>
      <c r="K40" s="7">
        <v>0</v>
      </c>
      <c r="L40" s="7">
        <v>3</v>
      </c>
      <c r="M40" s="37">
        <f t="shared" si="0"/>
        <v>0.42403628117913833</v>
      </c>
    </row>
    <row r="41" spans="1:13" s="34" customFormat="1" x14ac:dyDescent="0.25">
      <c r="A41" s="21" t="s">
        <v>1822</v>
      </c>
      <c r="B41" s="7">
        <v>398</v>
      </c>
      <c r="C41" s="7">
        <v>4</v>
      </c>
      <c r="D41" s="7">
        <v>92</v>
      </c>
      <c r="E41" s="7">
        <v>2</v>
      </c>
      <c r="F41" s="7">
        <v>2</v>
      </c>
      <c r="G41" s="7">
        <v>76</v>
      </c>
      <c r="H41" s="7">
        <v>14</v>
      </c>
      <c r="I41" s="22">
        <v>190</v>
      </c>
      <c r="J41" s="7">
        <v>0</v>
      </c>
      <c r="K41" s="7">
        <v>0</v>
      </c>
      <c r="L41" s="7">
        <v>1</v>
      </c>
      <c r="M41" s="37">
        <f t="shared" si="0"/>
        <v>0.47989949748743721</v>
      </c>
    </row>
    <row r="42" spans="1:13" s="34" customFormat="1" x14ac:dyDescent="0.25">
      <c r="A42" s="21" t="s">
        <v>1823</v>
      </c>
      <c r="B42" s="7">
        <v>486</v>
      </c>
      <c r="C42" s="7">
        <v>4</v>
      </c>
      <c r="D42" s="7">
        <v>130</v>
      </c>
      <c r="E42" s="7">
        <v>10</v>
      </c>
      <c r="F42" s="7">
        <v>3</v>
      </c>
      <c r="G42" s="7">
        <v>71</v>
      </c>
      <c r="H42" s="7">
        <v>21</v>
      </c>
      <c r="I42" s="22">
        <v>239</v>
      </c>
      <c r="J42" s="7">
        <v>0</v>
      </c>
      <c r="K42" s="7">
        <v>0</v>
      </c>
      <c r="L42" s="7">
        <v>0</v>
      </c>
      <c r="M42" s="37">
        <f t="shared" si="0"/>
        <v>0.49176954732510286</v>
      </c>
    </row>
    <row r="43" spans="1:13" s="34" customFormat="1" x14ac:dyDescent="0.25">
      <c r="A43" s="21" t="s">
        <v>1824</v>
      </c>
      <c r="B43" s="7">
        <v>459</v>
      </c>
      <c r="C43" s="7">
        <v>0</v>
      </c>
      <c r="D43" s="7">
        <v>138</v>
      </c>
      <c r="E43" s="7">
        <v>2</v>
      </c>
      <c r="F43" s="7">
        <v>1</v>
      </c>
      <c r="G43" s="7">
        <v>54</v>
      </c>
      <c r="H43" s="7">
        <v>15</v>
      </c>
      <c r="I43" s="22">
        <v>210</v>
      </c>
      <c r="J43" s="7">
        <v>4</v>
      </c>
      <c r="K43" s="7">
        <v>0</v>
      </c>
      <c r="L43" s="7">
        <v>0</v>
      </c>
      <c r="M43" s="37">
        <f t="shared" si="0"/>
        <v>0.45751633986928103</v>
      </c>
    </row>
    <row r="44" spans="1:13" s="34" customFormat="1" x14ac:dyDescent="0.25">
      <c r="A44" s="21" t="s">
        <v>1825</v>
      </c>
      <c r="B44" s="7">
        <v>424</v>
      </c>
      <c r="C44" s="7">
        <v>0</v>
      </c>
      <c r="D44" s="7">
        <v>105</v>
      </c>
      <c r="E44" s="7">
        <v>4</v>
      </c>
      <c r="F44" s="7">
        <v>0</v>
      </c>
      <c r="G44" s="7">
        <v>57</v>
      </c>
      <c r="H44" s="7">
        <v>8</v>
      </c>
      <c r="I44" s="22">
        <v>174</v>
      </c>
      <c r="J44" s="7">
        <v>0</v>
      </c>
      <c r="K44" s="7">
        <v>0</v>
      </c>
      <c r="L44" s="7">
        <v>0</v>
      </c>
      <c r="M44" s="37">
        <f t="shared" si="0"/>
        <v>0.41037735849056606</v>
      </c>
    </row>
    <row r="45" spans="1:13" s="34" customFormat="1" x14ac:dyDescent="0.25">
      <c r="A45" s="21" t="s">
        <v>1826</v>
      </c>
      <c r="B45" s="7">
        <v>415</v>
      </c>
      <c r="C45" s="7">
        <v>1</v>
      </c>
      <c r="D45" s="7">
        <v>94</v>
      </c>
      <c r="E45" s="7">
        <v>3</v>
      </c>
      <c r="F45" s="7">
        <v>2</v>
      </c>
      <c r="G45" s="7">
        <v>63</v>
      </c>
      <c r="H45" s="7">
        <v>13</v>
      </c>
      <c r="I45" s="22">
        <v>176</v>
      </c>
      <c r="J45" s="7">
        <v>0</v>
      </c>
      <c r="K45" s="7">
        <v>0</v>
      </c>
      <c r="L45" s="7">
        <v>0</v>
      </c>
      <c r="M45" s="37">
        <f t="shared" si="0"/>
        <v>0.42409638554216866</v>
      </c>
    </row>
    <row r="46" spans="1:13" s="34" customFormat="1" x14ac:dyDescent="0.25">
      <c r="A46" s="21" t="s">
        <v>1827</v>
      </c>
      <c r="B46" s="7">
        <v>414</v>
      </c>
      <c r="C46" s="7">
        <v>4</v>
      </c>
      <c r="D46" s="7">
        <v>85</v>
      </c>
      <c r="E46" s="7">
        <v>3</v>
      </c>
      <c r="F46" s="7">
        <v>1</v>
      </c>
      <c r="G46" s="7">
        <v>56</v>
      </c>
      <c r="H46" s="7">
        <v>13</v>
      </c>
      <c r="I46" s="22">
        <v>162</v>
      </c>
      <c r="J46" s="7">
        <v>0</v>
      </c>
      <c r="K46" s="7">
        <v>0</v>
      </c>
      <c r="L46" s="7">
        <v>0</v>
      </c>
      <c r="M46" s="37">
        <f t="shared" si="0"/>
        <v>0.39130434782608697</v>
      </c>
    </row>
    <row r="47" spans="1:13" s="34" customFormat="1" x14ac:dyDescent="0.25">
      <c r="A47" s="21" t="s">
        <v>1828</v>
      </c>
      <c r="B47" s="7">
        <v>454</v>
      </c>
      <c r="C47" s="7">
        <v>2</v>
      </c>
      <c r="D47" s="7">
        <v>108</v>
      </c>
      <c r="E47" s="7">
        <v>8</v>
      </c>
      <c r="F47" s="7">
        <v>1</v>
      </c>
      <c r="G47" s="7">
        <v>55</v>
      </c>
      <c r="H47" s="7">
        <v>13</v>
      </c>
      <c r="I47" s="22">
        <v>187</v>
      </c>
      <c r="J47" s="7">
        <v>0</v>
      </c>
      <c r="K47" s="7">
        <v>0</v>
      </c>
      <c r="L47" s="7">
        <v>1</v>
      </c>
      <c r="M47" s="37">
        <f t="shared" si="0"/>
        <v>0.41409691629955947</v>
      </c>
    </row>
    <row r="48" spans="1:13" s="34" customFormat="1" x14ac:dyDescent="0.25">
      <c r="A48" s="21" t="s">
        <v>1829</v>
      </c>
      <c r="B48" s="7">
        <v>622</v>
      </c>
      <c r="C48" s="7">
        <v>2</v>
      </c>
      <c r="D48" s="7">
        <v>51</v>
      </c>
      <c r="E48" s="7">
        <v>4</v>
      </c>
      <c r="F48" s="7">
        <v>2</v>
      </c>
      <c r="G48" s="7">
        <v>36</v>
      </c>
      <c r="H48" s="7">
        <v>26</v>
      </c>
      <c r="I48" s="22">
        <v>121</v>
      </c>
      <c r="J48" s="7">
        <v>2</v>
      </c>
      <c r="K48" s="7">
        <v>0</v>
      </c>
      <c r="L48" s="7">
        <v>2</v>
      </c>
      <c r="M48" s="37">
        <f t="shared" si="0"/>
        <v>0.19774919614147909</v>
      </c>
    </row>
    <row r="49" spans="1:13" s="34" customFormat="1" x14ac:dyDescent="0.25">
      <c r="A49" s="21" t="s">
        <v>1830</v>
      </c>
      <c r="B49" s="7">
        <v>404</v>
      </c>
      <c r="C49" s="7">
        <v>0</v>
      </c>
      <c r="D49" s="7">
        <v>95</v>
      </c>
      <c r="E49" s="7">
        <v>2</v>
      </c>
      <c r="F49" s="7">
        <v>2</v>
      </c>
      <c r="G49" s="7">
        <v>55</v>
      </c>
      <c r="H49" s="7">
        <v>18</v>
      </c>
      <c r="I49" s="22">
        <v>172</v>
      </c>
      <c r="J49" s="7">
        <v>1</v>
      </c>
      <c r="K49" s="7">
        <v>0</v>
      </c>
      <c r="L49" s="7">
        <v>1</v>
      </c>
      <c r="M49" s="37">
        <f t="shared" si="0"/>
        <v>0.42821782178217821</v>
      </c>
    </row>
    <row r="50" spans="1:13" s="34" customFormat="1" x14ac:dyDescent="0.25">
      <c r="A50" s="21" t="s">
        <v>1831</v>
      </c>
      <c r="B50" s="7">
        <v>717</v>
      </c>
      <c r="C50" s="7">
        <v>4</v>
      </c>
      <c r="D50" s="7">
        <v>140</v>
      </c>
      <c r="E50" s="7">
        <v>7</v>
      </c>
      <c r="F50" s="7">
        <v>3</v>
      </c>
      <c r="G50" s="7">
        <v>94</v>
      </c>
      <c r="H50" s="7">
        <v>27</v>
      </c>
      <c r="I50" s="22">
        <v>275</v>
      </c>
      <c r="J50" s="7">
        <v>0</v>
      </c>
      <c r="K50" s="7">
        <v>0</v>
      </c>
      <c r="L50" s="7">
        <v>2</v>
      </c>
      <c r="M50" s="37">
        <f t="shared" si="0"/>
        <v>0.38633193863319387</v>
      </c>
    </row>
    <row r="51" spans="1:13" s="34" customFormat="1" x14ac:dyDescent="0.25">
      <c r="A51" s="21" t="s">
        <v>1832</v>
      </c>
      <c r="B51" s="7">
        <v>508</v>
      </c>
      <c r="C51" s="7">
        <v>4</v>
      </c>
      <c r="D51" s="7">
        <v>102</v>
      </c>
      <c r="E51" s="7">
        <v>2</v>
      </c>
      <c r="F51" s="7">
        <v>2</v>
      </c>
      <c r="G51" s="7">
        <v>59</v>
      </c>
      <c r="H51" s="7">
        <v>18</v>
      </c>
      <c r="I51" s="22">
        <v>187</v>
      </c>
      <c r="J51" s="7">
        <v>0</v>
      </c>
      <c r="K51" s="7">
        <v>0</v>
      </c>
      <c r="L51" s="7">
        <v>2</v>
      </c>
      <c r="M51" s="37">
        <f t="shared" si="0"/>
        <v>0.37204724409448819</v>
      </c>
    </row>
    <row r="52" spans="1:13" s="34" customFormat="1" x14ac:dyDescent="0.25">
      <c r="A52" s="21" t="s">
        <v>1833</v>
      </c>
      <c r="B52" s="7">
        <v>406</v>
      </c>
      <c r="C52" s="7">
        <v>5</v>
      </c>
      <c r="D52" s="7">
        <v>92</v>
      </c>
      <c r="E52" s="7">
        <v>1</v>
      </c>
      <c r="F52" s="7">
        <v>3</v>
      </c>
      <c r="G52" s="7">
        <v>49</v>
      </c>
      <c r="H52" s="7">
        <v>22</v>
      </c>
      <c r="I52" s="22">
        <v>172</v>
      </c>
      <c r="J52" s="7">
        <v>2</v>
      </c>
      <c r="K52" s="7">
        <v>0</v>
      </c>
      <c r="L52" s="7">
        <v>0</v>
      </c>
      <c r="M52" s="37">
        <f t="shared" si="0"/>
        <v>0.42364532019704432</v>
      </c>
    </row>
    <row r="53" spans="1:13" s="34" customFormat="1" x14ac:dyDescent="0.25">
      <c r="A53" s="21" t="s">
        <v>1834</v>
      </c>
      <c r="B53" s="7">
        <v>639</v>
      </c>
      <c r="C53" s="7">
        <v>5</v>
      </c>
      <c r="D53" s="7">
        <v>97</v>
      </c>
      <c r="E53" s="7">
        <v>10</v>
      </c>
      <c r="F53" s="7">
        <v>5</v>
      </c>
      <c r="G53" s="7">
        <v>104</v>
      </c>
      <c r="H53" s="7">
        <v>22</v>
      </c>
      <c r="I53" s="22">
        <v>243</v>
      </c>
      <c r="J53" s="7">
        <v>3</v>
      </c>
      <c r="K53" s="7">
        <v>0</v>
      </c>
      <c r="L53" s="7">
        <v>1</v>
      </c>
      <c r="M53" s="37">
        <f t="shared" si="0"/>
        <v>0.38184663536776214</v>
      </c>
    </row>
    <row r="54" spans="1:13" s="34" customFormat="1" x14ac:dyDescent="0.25">
      <c r="A54" s="21" t="s">
        <v>1835</v>
      </c>
      <c r="B54" s="7">
        <v>463</v>
      </c>
      <c r="C54" s="7">
        <v>0</v>
      </c>
      <c r="D54" s="7">
        <v>89</v>
      </c>
      <c r="E54" s="7">
        <v>5</v>
      </c>
      <c r="F54" s="7">
        <v>3</v>
      </c>
      <c r="G54" s="7">
        <v>52</v>
      </c>
      <c r="H54" s="7">
        <v>11</v>
      </c>
      <c r="I54" s="22">
        <v>160</v>
      </c>
      <c r="J54" s="7">
        <v>0</v>
      </c>
      <c r="K54" s="7">
        <v>0</v>
      </c>
      <c r="L54" s="7">
        <v>1</v>
      </c>
      <c r="M54" s="37">
        <f t="shared" si="0"/>
        <v>0.34773218142548595</v>
      </c>
    </row>
    <row r="55" spans="1:13" s="34" customFormat="1" x14ac:dyDescent="0.25">
      <c r="A55" s="21" t="s">
        <v>1836</v>
      </c>
      <c r="B55" s="7">
        <v>547</v>
      </c>
      <c r="C55" s="7">
        <v>5</v>
      </c>
      <c r="D55" s="7">
        <v>78</v>
      </c>
      <c r="E55" s="7">
        <v>4</v>
      </c>
      <c r="F55" s="7">
        <v>4</v>
      </c>
      <c r="G55" s="7">
        <v>61</v>
      </c>
      <c r="H55" s="7">
        <v>9</v>
      </c>
      <c r="I55" s="22">
        <v>161</v>
      </c>
      <c r="J55" s="7">
        <v>0</v>
      </c>
      <c r="K55" s="7">
        <v>0</v>
      </c>
      <c r="L55" s="7">
        <v>2</v>
      </c>
      <c r="M55" s="37">
        <f t="shared" si="0"/>
        <v>0.29798903107861058</v>
      </c>
    </row>
    <row r="56" spans="1:13" s="34" customFormat="1" x14ac:dyDescent="0.25">
      <c r="A56" s="21" t="s">
        <v>1837</v>
      </c>
      <c r="B56" s="7">
        <v>389</v>
      </c>
      <c r="C56" s="7">
        <v>2</v>
      </c>
      <c r="D56" s="7">
        <v>98</v>
      </c>
      <c r="E56" s="7">
        <v>3</v>
      </c>
      <c r="F56" s="7">
        <v>0</v>
      </c>
      <c r="G56" s="7">
        <v>45</v>
      </c>
      <c r="H56" s="7">
        <v>16</v>
      </c>
      <c r="I56" s="22">
        <v>164</v>
      </c>
      <c r="J56" s="7">
        <v>0</v>
      </c>
      <c r="K56" s="7">
        <v>0</v>
      </c>
      <c r="L56" s="7">
        <v>0</v>
      </c>
      <c r="M56" s="37">
        <f t="shared" si="0"/>
        <v>0.42159383033419023</v>
      </c>
    </row>
    <row r="57" spans="1:13" s="34" customFormat="1" x14ac:dyDescent="0.25">
      <c r="A57" s="21" t="s">
        <v>1838</v>
      </c>
      <c r="B57" s="7">
        <v>408</v>
      </c>
      <c r="C57" s="7">
        <v>1</v>
      </c>
      <c r="D57" s="7">
        <v>85</v>
      </c>
      <c r="E57" s="7">
        <v>3</v>
      </c>
      <c r="F57" s="7">
        <v>2</v>
      </c>
      <c r="G57" s="7">
        <v>60</v>
      </c>
      <c r="H57" s="7">
        <v>15</v>
      </c>
      <c r="I57" s="22">
        <v>166</v>
      </c>
      <c r="J57" s="7">
        <v>0</v>
      </c>
      <c r="K57" s="7">
        <v>0</v>
      </c>
      <c r="L57" s="7">
        <v>0</v>
      </c>
      <c r="M57" s="37">
        <f t="shared" si="0"/>
        <v>0.40686274509803921</v>
      </c>
    </row>
    <row r="58" spans="1:13" s="34" customFormat="1" x14ac:dyDescent="0.25">
      <c r="A58" s="21" t="s">
        <v>1839</v>
      </c>
      <c r="B58" s="7">
        <v>465</v>
      </c>
      <c r="C58" s="7">
        <v>1</v>
      </c>
      <c r="D58" s="7">
        <v>55</v>
      </c>
      <c r="E58" s="7">
        <v>7</v>
      </c>
      <c r="F58" s="7">
        <v>1</v>
      </c>
      <c r="G58" s="7">
        <v>45</v>
      </c>
      <c r="H58" s="7">
        <v>11</v>
      </c>
      <c r="I58" s="22">
        <v>120</v>
      </c>
      <c r="J58" s="7">
        <v>0</v>
      </c>
      <c r="K58" s="7">
        <v>0</v>
      </c>
      <c r="L58" s="7">
        <v>0</v>
      </c>
      <c r="M58" s="37">
        <f t="shared" si="0"/>
        <v>0.25806451612903225</v>
      </c>
    </row>
    <row r="59" spans="1:13" s="34" customFormat="1" x14ac:dyDescent="0.25">
      <c r="A59" s="21" t="s">
        <v>1840</v>
      </c>
      <c r="B59" s="7">
        <v>461</v>
      </c>
      <c r="C59" s="7">
        <v>1</v>
      </c>
      <c r="D59" s="7">
        <v>83</v>
      </c>
      <c r="E59" s="7">
        <v>8</v>
      </c>
      <c r="F59" s="7">
        <v>0</v>
      </c>
      <c r="G59" s="7">
        <v>65</v>
      </c>
      <c r="H59" s="7">
        <v>9</v>
      </c>
      <c r="I59" s="22">
        <v>166</v>
      </c>
      <c r="J59" s="7">
        <v>0</v>
      </c>
      <c r="K59" s="7">
        <v>0</v>
      </c>
      <c r="L59" s="7">
        <v>0</v>
      </c>
      <c r="M59" s="37">
        <f t="shared" si="0"/>
        <v>0.36008676789587851</v>
      </c>
    </row>
    <row r="60" spans="1:13" s="34" customFormat="1" x14ac:dyDescent="0.25">
      <c r="A60" s="21" t="s">
        <v>1841</v>
      </c>
      <c r="B60" s="7">
        <v>389</v>
      </c>
      <c r="C60" s="7">
        <v>2</v>
      </c>
      <c r="D60" s="7">
        <v>97</v>
      </c>
      <c r="E60" s="7">
        <v>0</v>
      </c>
      <c r="F60" s="7">
        <v>4</v>
      </c>
      <c r="G60" s="7">
        <v>43</v>
      </c>
      <c r="H60" s="7">
        <v>9</v>
      </c>
      <c r="I60" s="22">
        <v>155</v>
      </c>
      <c r="J60" s="7">
        <v>0</v>
      </c>
      <c r="K60" s="7">
        <v>0</v>
      </c>
      <c r="L60" s="7">
        <v>0</v>
      </c>
      <c r="M60" s="37">
        <f t="shared" si="0"/>
        <v>0.39845758354755784</v>
      </c>
    </row>
    <row r="61" spans="1:13" s="34" customFormat="1" x14ac:dyDescent="0.25">
      <c r="A61" s="21" t="s">
        <v>1842</v>
      </c>
      <c r="B61" s="7">
        <v>656</v>
      </c>
      <c r="C61" s="7">
        <v>11</v>
      </c>
      <c r="D61" s="7">
        <v>102</v>
      </c>
      <c r="E61" s="7">
        <v>5</v>
      </c>
      <c r="F61" s="7">
        <v>2</v>
      </c>
      <c r="G61" s="7">
        <v>84</v>
      </c>
      <c r="H61" s="7">
        <v>29</v>
      </c>
      <c r="I61" s="22">
        <v>233</v>
      </c>
      <c r="J61" s="7">
        <v>0</v>
      </c>
      <c r="K61" s="7">
        <v>0</v>
      </c>
      <c r="L61" s="7">
        <v>2</v>
      </c>
      <c r="M61" s="37">
        <f t="shared" si="0"/>
        <v>0.35823170731707316</v>
      </c>
    </row>
    <row r="62" spans="1:13" s="34" customFormat="1" x14ac:dyDescent="0.25">
      <c r="A62" s="21" t="s">
        <v>1843</v>
      </c>
      <c r="B62" s="7">
        <v>422</v>
      </c>
      <c r="C62" s="7">
        <v>2</v>
      </c>
      <c r="D62" s="7">
        <v>105</v>
      </c>
      <c r="E62" s="7">
        <v>6</v>
      </c>
      <c r="F62" s="7">
        <v>3</v>
      </c>
      <c r="G62" s="7">
        <v>43</v>
      </c>
      <c r="H62" s="7">
        <v>13</v>
      </c>
      <c r="I62" s="22">
        <v>172</v>
      </c>
      <c r="J62" s="7">
        <v>1</v>
      </c>
      <c r="K62" s="7">
        <v>0</v>
      </c>
      <c r="L62" s="7">
        <v>1</v>
      </c>
      <c r="M62" s="37">
        <f t="shared" si="0"/>
        <v>0.4099526066350711</v>
      </c>
    </row>
    <row r="63" spans="1:13" s="34" customFormat="1" x14ac:dyDescent="0.25">
      <c r="A63" s="21" t="s">
        <v>1844</v>
      </c>
      <c r="B63" s="7">
        <v>391</v>
      </c>
      <c r="C63" s="7">
        <v>7</v>
      </c>
      <c r="D63" s="7">
        <v>118</v>
      </c>
      <c r="E63" s="7">
        <v>2</v>
      </c>
      <c r="F63" s="7">
        <v>2</v>
      </c>
      <c r="G63" s="7">
        <v>55</v>
      </c>
      <c r="H63" s="7">
        <v>12</v>
      </c>
      <c r="I63" s="22">
        <v>196</v>
      </c>
      <c r="J63" s="7">
        <v>0</v>
      </c>
      <c r="K63" s="7">
        <v>0</v>
      </c>
      <c r="L63" s="7">
        <v>0</v>
      </c>
      <c r="M63" s="37">
        <f t="shared" si="0"/>
        <v>0.50127877237851659</v>
      </c>
    </row>
    <row r="64" spans="1:13" s="34" customFormat="1" x14ac:dyDescent="0.25">
      <c r="A64" s="21" t="s">
        <v>1845</v>
      </c>
      <c r="B64" s="7">
        <v>509</v>
      </c>
      <c r="C64" s="7">
        <v>6</v>
      </c>
      <c r="D64" s="7">
        <v>118</v>
      </c>
      <c r="E64" s="7">
        <v>1</v>
      </c>
      <c r="F64" s="7">
        <v>1</v>
      </c>
      <c r="G64" s="7">
        <v>75</v>
      </c>
      <c r="H64" s="7">
        <v>13</v>
      </c>
      <c r="I64" s="22">
        <v>214</v>
      </c>
      <c r="J64" s="7">
        <v>1</v>
      </c>
      <c r="K64" s="7">
        <v>0</v>
      </c>
      <c r="L64" s="7">
        <v>1</v>
      </c>
      <c r="M64" s="37">
        <f t="shared" si="0"/>
        <v>0.42239685658153242</v>
      </c>
    </row>
    <row r="65" spans="1:13" s="34" customFormat="1" x14ac:dyDescent="0.25">
      <c r="A65" s="21" t="s">
        <v>1846</v>
      </c>
      <c r="B65" s="7">
        <v>409</v>
      </c>
      <c r="C65" s="7">
        <v>5</v>
      </c>
      <c r="D65" s="7">
        <v>98</v>
      </c>
      <c r="E65" s="7">
        <v>4</v>
      </c>
      <c r="F65" s="7">
        <v>2</v>
      </c>
      <c r="G65" s="7">
        <v>57</v>
      </c>
      <c r="H65" s="7">
        <v>15</v>
      </c>
      <c r="I65" s="22">
        <v>181</v>
      </c>
      <c r="J65" s="7">
        <v>0</v>
      </c>
      <c r="K65" s="7">
        <v>0</v>
      </c>
      <c r="L65" s="7">
        <v>0</v>
      </c>
      <c r="M65" s="37">
        <f t="shared" si="0"/>
        <v>0.44254278728606355</v>
      </c>
    </row>
    <row r="66" spans="1:13" s="34" customFormat="1" x14ac:dyDescent="0.25">
      <c r="A66" s="21" t="s">
        <v>1847</v>
      </c>
      <c r="B66" s="7">
        <v>699</v>
      </c>
      <c r="C66" s="7">
        <v>8</v>
      </c>
      <c r="D66" s="7">
        <v>198</v>
      </c>
      <c r="E66" s="7">
        <v>4</v>
      </c>
      <c r="F66" s="7">
        <v>5</v>
      </c>
      <c r="G66" s="7">
        <v>119</v>
      </c>
      <c r="H66" s="7">
        <v>28</v>
      </c>
      <c r="I66" s="22">
        <v>362</v>
      </c>
      <c r="J66" s="7">
        <v>1</v>
      </c>
      <c r="K66" s="7">
        <v>0</v>
      </c>
      <c r="L66" s="7">
        <v>0</v>
      </c>
      <c r="M66" s="37">
        <f t="shared" ref="M66:M70" si="1">(L66+K66+I66)/B66</f>
        <v>0.51788268955650929</v>
      </c>
    </row>
    <row r="67" spans="1:13" s="34" customFormat="1" x14ac:dyDescent="0.25">
      <c r="A67" s="21" t="s">
        <v>1848</v>
      </c>
      <c r="B67" s="7">
        <v>407</v>
      </c>
      <c r="C67" s="7">
        <v>2</v>
      </c>
      <c r="D67" s="7">
        <v>98</v>
      </c>
      <c r="E67" s="7">
        <v>9</v>
      </c>
      <c r="F67" s="7">
        <v>2</v>
      </c>
      <c r="G67" s="7">
        <v>55</v>
      </c>
      <c r="H67" s="7">
        <v>8</v>
      </c>
      <c r="I67" s="22">
        <v>174</v>
      </c>
      <c r="J67" s="7">
        <v>0</v>
      </c>
      <c r="K67" s="7">
        <v>0</v>
      </c>
      <c r="L67" s="7">
        <v>3</v>
      </c>
      <c r="M67" s="37">
        <f t="shared" si="1"/>
        <v>0.43488943488943488</v>
      </c>
    </row>
    <row r="68" spans="1:13" s="34" customFormat="1" x14ac:dyDescent="0.25">
      <c r="A68" s="21" t="s">
        <v>1849</v>
      </c>
      <c r="B68" s="7">
        <v>419</v>
      </c>
      <c r="C68" s="7">
        <v>1</v>
      </c>
      <c r="D68" s="7">
        <v>84</v>
      </c>
      <c r="E68" s="7">
        <v>7</v>
      </c>
      <c r="F68" s="7">
        <v>2</v>
      </c>
      <c r="G68" s="7">
        <v>57</v>
      </c>
      <c r="H68" s="7">
        <v>7</v>
      </c>
      <c r="I68" s="22">
        <v>158</v>
      </c>
      <c r="J68" s="7">
        <v>0</v>
      </c>
      <c r="K68" s="7">
        <v>0</v>
      </c>
      <c r="L68" s="7">
        <v>0</v>
      </c>
      <c r="M68" s="37">
        <f t="shared" si="1"/>
        <v>0.37708830548926014</v>
      </c>
    </row>
    <row r="69" spans="1:13" s="34" customFormat="1" x14ac:dyDescent="0.25">
      <c r="A69" s="21" t="s">
        <v>1850</v>
      </c>
      <c r="B69" s="7">
        <v>911</v>
      </c>
      <c r="C69" s="7">
        <v>9</v>
      </c>
      <c r="D69" s="7">
        <v>90</v>
      </c>
      <c r="E69" s="7">
        <v>10</v>
      </c>
      <c r="F69" s="7">
        <v>4</v>
      </c>
      <c r="G69" s="7">
        <v>61</v>
      </c>
      <c r="H69" s="7">
        <v>19</v>
      </c>
      <c r="I69" s="22">
        <v>193</v>
      </c>
      <c r="J69" s="7">
        <v>0</v>
      </c>
      <c r="K69" s="7">
        <v>0</v>
      </c>
      <c r="L69" s="7">
        <v>1</v>
      </c>
      <c r="M69" s="37">
        <f t="shared" si="1"/>
        <v>0.21295279912184412</v>
      </c>
    </row>
    <row r="70" spans="1:13" s="34" customFormat="1" x14ac:dyDescent="0.25">
      <c r="A70" s="21" t="s">
        <v>1851</v>
      </c>
      <c r="B70" s="7">
        <v>507</v>
      </c>
      <c r="C70" s="7">
        <v>5</v>
      </c>
      <c r="D70" s="7">
        <v>102</v>
      </c>
      <c r="E70" s="7">
        <v>4</v>
      </c>
      <c r="F70" s="7">
        <v>8</v>
      </c>
      <c r="G70" s="7">
        <v>65</v>
      </c>
      <c r="H70" s="7">
        <v>15</v>
      </c>
      <c r="I70" s="22">
        <v>199</v>
      </c>
      <c r="J70" s="7">
        <v>0</v>
      </c>
      <c r="K70" s="7">
        <v>0</v>
      </c>
      <c r="L70" s="7">
        <v>1</v>
      </c>
      <c r="M70" s="37">
        <f t="shared" si="1"/>
        <v>0.39447731755424065</v>
      </c>
    </row>
    <row r="71" spans="1:13" s="34" customFormat="1" x14ac:dyDescent="0.25">
      <c r="A71" s="21" t="s">
        <v>1852</v>
      </c>
      <c r="B71" s="7">
        <v>0</v>
      </c>
      <c r="C71" s="7">
        <v>2</v>
      </c>
      <c r="D71" s="7">
        <v>197</v>
      </c>
      <c r="E71" s="7">
        <v>5</v>
      </c>
      <c r="F71" s="7">
        <v>0</v>
      </c>
      <c r="G71" s="7">
        <v>53</v>
      </c>
      <c r="H71" s="7">
        <v>13</v>
      </c>
      <c r="I71" s="22">
        <v>270</v>
      </c>
      <c r="J71" s="7">
        <v>0</v>
      </c>
      <c r="K71" s="7">
        <v>0</v>
      </c>
      <c r="L71" s="7">
        <v>105</v>
      </c>
      <c r="M71" s="37"/>
    </row>
    <row r="72" spans="1:13" s="34" customFormat="1" x14ac:dyDescent="0.25">
      <c r="A72" s="21" t="s">
        <v>1853</v>
      </c>
      <c r="B72" s="7">
        <v>0</v>
      </c>
      <c r="C72" s="7">
        <v>2</v>
      </c>
      <c r="D72" s="7">
        <v>25</v>
      </c>
      <c r="E72" s="7">
        <v>4</v>
      </c>
      <c r="F72" s="7">
        <v>5</v>
      </c>
      <c r="G72" s="7">
        <v>8</v>
      </c>
      <c r="H72" s="7">
        <v>2</v>
      </c>
      <c r="I72" s="22">
        <v>46</v>
      </c>
      <c r="J72" s="7">
        <v>1</v>
      </c>
      <c r="K72" s="7">
        <v>1</v>
      </c>
      <c r="L72" s="7">
        <v>2</v>
      </c>
      <c r="M72" s="37"/>
    </row>
    <row r="73" spans="1:13" s="34" customFormat="1" x14ac:dyDescent="0.25">
      <c r="A73" s="21" t="s">
        <v>1854</v>
      </c>
      <c r="B73" s="7">
        <v>0</v>
      </c>
      <c r="C73" s="7">
        <v>10</v>
      </c>
      <c r="D73" s="7">
        <v>75</v>
      </c>
      <c r="E73" s="7">
        <v>3</v>
      </c>
      <c r="F73" s="7">
        <v>6</v>
      </c>
      <c r="G73" s="7">
        <v>47</v>
      </c>
      <c r="H73" s="7">
        <v>5</v>
      </c>
      <c r="I73" s="22">
        <v>146</v>
      </c>
      <c r="J73" s="7">
        <v>0</v>
      </c>
      <c r="K73" s="7">
        <v>0</v>
      </c>
      <c r="L73" s="7">
        <v>2</v>
      </c>
      <c r="M73" s="37"/>
    </row>
    <row r="74" spans="1:13" s="34" customFormat="1" x14ac:dyDescent="0.25">
      <c r="A74" s="21" t="s">
        <v>1855</v>
      </c>
      <c r="B74" s="7">
        <v>0</v>
      </c>
      <c r="C74" s="7">
        <v>40</v>
      </c>
      <c r="D74" s="7">
        <v>2640</v>
      </c>
      <c r="E74" s="7">
        <v>49</v>
      </c>
      <c r="F74" s="7">
        <v>27</v>
      </c>
      <c r="G74" s="7">
        <v>1098</v>
      </c>
      <c r="H74" s="7">
        <v>234</v>
      </c>
      <c r="I74" s="22">
        <v>4088</v>
      </c>
      <c r="J74" s="7">
        <v>4</v>
      </c>
      <c r="K74" s="7">
        <v>0</v>
      </c>
      <c r="L74" s="7">
        <v>8</v>
      </c>
      <c r="M74" s="37"/>
    </row>
    <row r="75" spans="1:13" s="34" customFormat="1" x14ac:dyDescent="0.25">
      <c r="A75" s="21" t="s">
        <v>1856</v>
      </c>
      <c r="B75" s="7">
        <v>0</v>
      </c>
      <c r="C75" s="7">
        <v>22</v>
      </c>
      <c r="D75" s="7">
        <v>1543</v>
      </c>
      <c r="E75" s="7">
        <v>34</v>
      </c>
      <c r="F75" s="7">
        <v>12</v>
      </c>
      <c r="G75" s="7">
        <v>685</v>
      </c>
      <c r="H75" s="7">
        <v>130</v>
      </c>
      <c r="I75" s="22">
        <v>2426</v>
      </c>
      <c r="J75" s="7">
        <v>12</v>
      </c>
      <c r="K75" s="7">
        <v>0</v>
      </c>
      <c r="L75" s="7">
        <v>2</v>
      </c>
      <c r="M75" s="37"/>
    </row>
    <row r="76" spans="1:13" s="34" customFormat="1" x14ac:dyDescent="0.25">
      <c r="A76" s="21" t="s">
        <v>1857</v>
      </c>
      <c r="B76" s="7">
        <v>0</v>
      </c>
      <c r="C76" s="7">
        <v>11</v>
      </c>
      <c r="D76" s="7">
        <v>650</v>
      </c>
      <c r="E76" s="7">
        <v>26</v>
      </c>
      <c r="F76" s="7">
        <v>9</v>
      </c>
      <c r="G76" s="7">
        <v>371</v>
      </c>
      <c r="H76" s="7">
        <v>82</v>
      </c>
      <c r="I76" s="22">
        <v>1149</v>
      </c>
      <c r="J76" s="7">
        <v>2</v>
      </c>
      <c r="K76" s="7">
        <v>0</v>
      </c>
      <c r="L76" s="7">
        <v>6</v>
      </c>
      <c r="M76" s="46"/>
    </row>
    <row r="77" spans="1:13" s="34" customFormat="1" x14ac:dyDescent="0.25">
      <c r="A77" s="21" t="s">
        <v>104</v>
      </c>
      <c r="B77" s="7"/>
      <c r="C77" s="7">
        <f t="shared" ref="C77:L77" si="2">SUM(C2:C73)</f>
        <v>226</v>
      </c>
      <c r="D77" s="7">
        <f t="shared" si="2"/>
        <v>8520</v>
      </c>
      <c r="E77" s="7">
        <f t="shared" si="2"/>
        <v>316</v>
      </c>
      <c r="F77" s="7">
        <f t="shared" si="2"/>
        <v>132</v>
      </c>
      <c r="G77" s="7">
        <f t="shared" si="2"/>
        <v>4373</v>
      </c>
      <c r="H77" s="7">
        <f t="shared" si="2"/>
        <v>1088</v>
      </c>
      <c r="I77" s="7">
        <f t="shared" si="2"/>
        <v>14655</v>
      </c>
      <c r="J77" s="7">
        <f t="shared" si="2"/>
        <v>32</v>
      </c>
      <c r="K77" s="7">
        <f t="shared" si="2"/>
        <v>2</v>
      </c>
      <c r="L77" s="7">
        <f t="shared" si="2"/>
        <v>149</v>
      </c>
      <c r="M77" s="37"/>
    </row>
    <row r="78" spans="1:13" s="34" customFormat="1" x14ac:dyDescent="0.25">
      <c r="A78" s="21" t="s">
        <v>105</v>
      </c>
      <c r="B78" s="7"/>
      <c r="C78" s="7">
        <f t="shared" ref="C78:L78" si="3">SUM(C74:C76)</f>
        <v>73</v>
      </c>
      <c r="D78" s="7">
        <f t="shared" si="3"/>
        <v>4833</v>
      </c>
      <c r="E78" s="7">
        <f t="shared" si="3"/>
        <v>109</v>
      </c>
      <c r="F78" s="7">
        <f t="shared" si="3"/>
        <v>48</v>
      </c>
      <c r="G78" s="7">
        <f t="shared" si="3"/>
        <v>2154</v>
      </c>
      <c r="H78" s="7">
        <f t="shared" si="3"/>
        <v>446</v>
      </c>
      <c r="I78" s="7">
        <f t="shared" si="3"/>
        <v>7663</v>
      </c>
      <c r="J78" s="7">
        <f t="shared" si="3"/>
        <v>18</v>
      </c>
      <c r="K78" s="7">
        <f t="shared" si="3"/>
        <v>0</v>
      </c>
      <c r="L78" s="7">
        <f t="shared" si="3"/>
        <v>16</v>
      </c>
      <c r="M78" s="37"/>
    </row>
    <row r="79" spans="1:13" s="34" customFormat="1" x14ac:dyDescent="0.25">
      <c r="A79" s="21" t="s">
        <v>106</v>
      </c>
      <c r="B79" s="7">
        <f>SUM(Table123[NAMES
ON LIST])</f>
        <v>33899</v>
      </c>
      <c r="C79" s="7">
        <f t="shared" ref="C79:L79" si="4">SUM(C77:C78)</f>
        <v>299</v>
      </c>
      <c r="D79" s="7">
        <f t="shared" si="4"/>
        <v>13353</v>
      </c>
      <c r="E79" s="7">
        <f t="shared" si="4"/>
        <v>425</v>
      </c>
      <c r="F79" s="7">
        <f t="shared" si="4"/>
        <v>180</v>
      </c>
      <c r="G79" s="7">
        <f t="shared" si="4"/>
        <v>6527</v>
      </c>
      <c r="H79" s="7">
        <f t="shared" si="4"/>
        <v>1534</v>
      </c>
      <c r="I79" s="7">
        <f t="shared" si="4"/>
        <v>22318</v>
      </c>
      <c r="J79" s="7">
        <f t="shared" si="4"/>
        <v>50</v>
      </c>
      <c r="K79" s="7">
        <f t="shared" si="4"/>
        <v>2</v>
      </c>
      <c r="L79" s="7">
        <f t="shared" si="4"/>
        <v>165</v>
      </c>
      <c r="M79" s="37">
        <f>(L79+K79+I79)/B79</f>
        <v>0.66329390247499931</v>
      </c>
    </row>
    <row r="80" spans="1:13" s="34" customFormat="1" x14ac:dyDescent="0.25">
      <c r="A80" s="36" t="s">
        <v>107</v>
      </c>
      <c r="B80" s="7"/>
      <c r="C80" s="37">
        <f t="shared" ref="C80:H80" si="5">C79/$I$79</f>
        <v>1.3397257818800967E-2</v>
      </c>
      <c r="D80" s="37">
        <f t="shared" si="5"/>
        <v>0.5983062998476566</v>
      </c>
      <c r="E80" s="37">
        <f t="shared" si="5"/>
        <v>1.9042924993278969E-2</v>
      </c>
      <c r="F80" s="37">
        <f t="shared" si="5"/>
        <v>8.0652388206828574E-3</v>
      </c>
      <c r="G80" s="37">
        <f t="shared" si="5"/>
        <v>0.29245452101442782</v>
      </c>
      <c r="H80" s="37">
        <f t="shared" si="5"/>
        <v>6.8733757505152787E-2</v>
      </c>
      <c r="I80" s="37"/>
      <c r="J80" s="37"/>
      <c r="K80" s="37"/>
      <c r="L80" s="37"/>
      <c r="M80" s="37"/>
    </row>
    <row r="81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90" fitToHeight="0" orientation="landscape" r:id="rId1"/>
  <tableParts count="1">
    <tablePart r:id="rId2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29C37-7FEC-4A37-ACA2-C6E3A0020279}">
  <sheetPr codeName="Sheet24">
    <pageSetUpPr fitToPage="1"/>
  </sheetPr>
  <dimension ref="A1:P79"/>
  <sheetViews>
    <sheetView topLeftCell="A54" workbookViewId="0">
      <selection activeCell="G76" sqref="G76"/>
    </sheetView>
  </sheetViews>
  <sheetFormatPr defaultColWidth="0" defaultRowHeight="15" customHeight="1" zeroHeight="1" x14ac:dyDescent="0.25"/>
  <cols>
    <col min="1" max="1" width="35.7109375" style="30" customWidth="1"/>
    <col min="2" max="2" width="8.7109375" style="40" customWidth="1"/>
    <col min="3" max="8" width="11.7109375" style="40" customWidth="1"/>
    <col min="9" max="9" width="8.7109375" style="40" customWidth="1"/>
    <col min="10" max="12" width="3.7109375" style="40" customWidth="1"/>
    <col min="13" max="13" width="8.7109375" style="47" customWidth="1"/>
    <col min="14" max="14" width="1.7109375" style="33" customWidth="1"/>
    <col min="15" max="15" width="9.140625" style="33" hidden="1" customWidth="1"/>
    <col min="16" max="16" width="0" style="33" hidden="1" customWidth="1"/>
    <col min="17" max="16384" width="9.140625" style="33" hidden="1"/>
  </cols>
  <sheetData>
    <row r="1" spans="1:13" ht="60" customHeight="1" thickBot="1" x14ac:dyDescent="0.3">
      <c r="A1" s="49" t="s">
        <v>0</v>
      </c>
      <c r="B1" s="2" t="s">
        <v>1</v>
      </c>
      <c r="C1" s="2" t="s">
        <v>1858</v>
      </c>
      <c r="D1" s="2" t="s">
        <v>1859</v>
      </c>
      <c r="E1" s="2" t="s">
        <v>1860</v>
      </c>
      <c r="F1" s="2" t="s">
        <v>1861</v>
      </c>
      <c r="G1" s="2" t="s">
        <v>1862</v>
      </c>
      <c r="H1" s="2" t="s">
        <v>1863</v>
      </c>
      <c r="I1" s="2" t="s">
        <v>8</v>
      </c>
      <c r="J1" s="2" t="s">
        <v>9</v>
      </c>
      <c r="K1" s="2" t="s">
        <v>10</v>
      </c>
      <c r="L1" s="2" t="s">
        <v>11</v>
      </c>
      <c r="M1" s="32" t="s">
        <v>12</v>
      </c>
    </row>
    <row r="2" spans="1:13" s="34" customFormat="1" ht="15.75" thickTop="1" x14ac:dyDescent="0.25">
      <c r="A2" s="21" t="s">
        <v>1864</v>
      </c>
      <c r="B2" s="7">
        <v>446</v>
      </c>
      <c r="C2" s="7">
        <v>1</v>
      </c>
      <c r="D2" s="7">
        <v>3</v>
      </c>
      <c r="E2" s="7">
        <v>3</v>
      </c>
      <c r="F2" s="7">
        <v>2</v>
      </c>
      <c r="G2" s="7">
        <v>91</v>
      </c>
      <c r="H2" s="7">
        <v>55</v>
      </c>
      <c r="I2" s="22">
        <v>155</v>
      </c>
      <c r="J2" s="7">
        <v>0</v>
      </c>
      <c r="K2" s="7">
        <v>0</v>
      </c>
      <c r="L2" s="7">
        <v>0</v>
      </c>
      <c r="M2" s="37">
        <f t="shared" ref="M2:M65" si="0">(L2+K2+I2)/B2</f>
        <v>0.34753363228699552</v>
      </c>
    </row>
    <row r="3" spans="1:13" s="34" customFormat="1" x14ac:dyDescent="0.25">
      <c r="A3" s="21" t="s">
        <v>1865</v>
      </c>
      <c r="B3" s="7">
        <v>492</v>
      </c>
      <c r="C3" s="7">
        <v>0</v>
      </c>
      <c r="D3" s="7">
        <v>0</v>
      </c>
      <c r="E3" s="7">
        <v>14</v>
      </c>
      <c r="F3" s="7">
        <v>2</v>
      </c>
      <c r="G3" s="7">
        <v>127</v>
      </c>
      <c r="H3" s="7">
        <v>75</v>
      </c>
      <c r="I3" s="22">
        <v>218</v>
      </c>
      <c r="J3" s="7">
        <v>0</v>
      </c>
      <c r="K3" s="7">
        <v>0</v>
      </c>
      <c r="L3" s="7">
        <v>0</v>
      </c>
      <c r="M3" s="37">
        <f t="shared" si="0"/>
        <v>0.44308943089430897</v>
      </c>
    </row>
    <row r="4" spans="1:13" s="34" customFormat="1" x14ac:dyDescent="0.25">
      <c r="A4" s="21" t="s">
        <v>1866</v>
      </c>
      <c r="B4" s="7">
        <v>533</v>
      </c>
      <c r="C4" s="7">
        <v>1</v>
      </c>
      <c r="D4" s="7">
        <v>1</v>
      </c>
      <c r="E4" s="7">
        <v>13</v>
      </c>
      <c r="F4" s="7">
        <v>1</v>
      </c>
      <c r="G4" s="7">
        <v>145</v>
      </c>
      <c r="H4" s="7">
        <v>68</v>
      </c>
      <c r="I4" s="22">
        <v>229</v>
      </c>
      <c r="J4" s="7">
        <v>0</v>
      </c>
      <c r="K4" s="7">
        <v>0</v>
      </c>
      <c r="L4" s="7">
        <v>0</v>
      </c>
      <c r="M4" s="37">
        <f t="shared" si="0"/>
        <v>0.42964352720450283</v>
      </c>
    </row>
    <row r="5" spans="1:13" s="34" customFormat="1" x14ac:dyDescent="0.25">
      <c r="A5" s="21" t="s">
        <v>1867</v>
      </c>
      <c r="B5" s="7">
        <v>439</v>
      </c>
      <c r="C5" s="7">
        <v>6</v>
      </c>
      <c r="D5" s="7">
        <v>3</v>
      </c>
      <c r="E5" s="7">
        <v>20</v>
      </c>
      <c r="F5" s="7">
        <v>4</v>
      </c>
      <c r="G5" s="7">
        <v>129</v>
      </c>
      <c r="H5" s="7">
        <v>49</v>
      </c>
      <c r="I5" s="22">
        <v>211</v>
      </c>
      <c r="J5" s="7">
        <v>1</v>
      </c>
      <c r="K5" s="7">
        <v>0</v>
      </c>
      <c r="L5" s="7">
        <v>1</v>
      </c>
      <c r="M5" s="37">
        <f t="shared" si="0"/>
        <v>0.48291571753986334</v>
      </c>
    </row>
    <row r="6" spans="1:13" s="34" customFormat="1" x14ac:dyDescent="0.25">
      <c r="A6" s="21" t="s">
        <v>1868</v>
      </c>
      <c r="B6" s="7">
        <v>460</v>
      </c>
      <c r="C6" s="7">
        <v>4</v>
      </c>
      <c r="D6" s="7">
        <v>3</v>
      </c>
      <c r="E6" s="7">
        <v>13</v>
      </c>
      <c r="F6" s="7">
        <v>2</v>
      </c>
      <c r="G6" s="7">
        <v>92</v>
      </c>
      <c r="H6" s="7">
        <v>57</v>
      </c>
      <c r="I6" s="22">
        <v>171</v>
      </c>
      <c r="J6" s="7">
        <v>0</v>
      </c>
      <c r="K6" s="7">
        <v>0</v>
      </c>
      <c r="L6" s="7">
        <v>3</v>
      </c>
      <c r="M6" s="37">
        <f t="shared" si="0"/>
        <v>0.37826086956521737</v>
      </c>
    </row>
    <row r="7" spans="1:13" s="34" customFormat="1" x14ac:dyDescent="0.25">
      <c r="A7" s="21" t="s">
        <v>1869</v>
      </c>
      <c r="B7" s="7">
        <v>401</v>
      </c>
      <c r="C7" s="7">
        <v>3</v>
      </c>
      <c r="D7" s="7">
        <v>1</v>
      </c>
      <c r="E7" s="7">
        <v>8</v>
      </c>
      <c r="F7" s="7">
        <v>0</v>
      </c>
      <c r="G7" s="7">
        <v>86</v>
      </c>
      <c r="H7" s="7">
        <v>37</v>
      </c>
      <c r="I7" s="22">
        <v>135</v>
      </c>
      <c r="J7" s="7">
        <v>0</v>
      </c>
      <c r="K7" s="7">
        <v>0</v>
      </c>
      <c r="L7" s="7">
        <v>0</v>
      </c>
      <c r="M7" s="37">
        <f t="shared" si="0"/>
        <v>0.33665835411471323</v>
      </c>
    </row>
    <row r="8" spans="1:13" s="34" customFormat="1" x14ac:dyDescent="0.25">
      <c r="A8" s="21" t="s">
        <v>1870</v>
      </c>
      <c r="B8" s="7">
        <v>466</v>
      </c>
      <c r="C8" s="7">
        <v>2</v>
      </c>
      <c r="D8" s="7">
        <v>4</v>
      </c>
      <c r="E8" s="7">
        <v>8</v>
      </c>
      <c r="F8" s="7">
        <v>3</v>
      </c>
      <c r="G8" s="7">
        <v>126</v>
      </c>
      <c r="H8" s="7">
        <v>63</v>
      </c>
      <c r="I8" s="22">
        <v>206</v>
      </c>
      <c r="J8" s="7">
        <v>0</v>
      </c>
      <c r="K8" s="7">
        <v>0</v>
      </c>
      <c r="L8" s="7">
        <v>0</v>
      </c>
      <c r="M8" s="37">
        <f t="shared" si="0"/>
        <v>0.44206008583690987</v>
      </c>
    </row>
    <row r="9" spans="1:13" s="34" customFormat="1" x14ac:dyDescent="0.25">
      <c r="A9" s="21" t="s">
        <v>1871</v>
      </c>
      <c r="B9" s="7">
        <v>506</v>
      </c>
      <c r="C9" s="7">
        <v>2</v>
      </c>
      <c r="D9" s="7">
        <v>3</v>
      </c>
      <c r="E9" s="7">
        <v>10</v>
      </c>
      <c r="F9" s="7">
        <v>5</v>
      </c>
      <c r="G9" s="7">
        <v>139</v>
      </c>
      <c r="H9" s="7">
        <v>52</v>
      </c>
      <c r="I9" s="22">
        <v>211</v>
      </c>
      <c r="J9" s="7">
        <v>1</v>
      </c>
      <c r="K9" s="7">
        <v>0</v>
      </c>
      <c r="L9" s="7">
        <v>0</v>
      </c>
      <c r="M9" s="37">
        <f t="shared" si="0"/>
        <v>0.41699604743083002</v>
      </c>
    </row>
    <row r="10" spans="1:13" s="34" customFormat="1" x14ac:dyDescent="0.25">
      <c r="A10" s="21" t="s">
        <v>1872</v>
      </c>
      <c r="B10" s="7">
        <v>547</v>
      </c>
      <c r="C10" s="7">
        <v>0</v>
      </c>
      <c r="D10" s="7">
        <v>6</v>
      </c>
      <c r="E10" s="7">
        <v>16</v>
      </c>
      <c r="F10" s="7">
        <v>2</v>
      </c>
      <c r="G10" s="7">
        <v>137</v>
      </c>
      <c r="H10" s="7">
        <v>60</v>
      </c>
      <c r="I10" s="22">
        <v>221</v>
      </c>
      <c r="J10" s="7">
        <v>0</v>
      </c>
      <c r="K10" s="7">
        <v>0</v>
      </c>
      <c r="L10" s="7">
        <v>0</v>
      </c>
      <c r="M10" s="37">
        <f t="shared" si="0"/>
        <v>0.40402193784277879</v>
      </c>
    </row>
    <row r="11" spans="1:13" s="34" customFormat="1" x14ac:dyDescent="0.25">
      <c r="A11" s="21" t="s">
        <v>1873</v>
      </c>
      <c r="B11" s="7">
        <v>491</v>
      </c>
      <c r="C11" s="7">
        <v>3</v>
      </c>
      <c r="D11" s="7">
        <v>3</v>
      </c>
      <c r="E11" s="7">
        <v>14</v>
      </c>
      <c r="F11" s="7">
        <v>1</v>
      </c>
      <c r="G11" s="7">
        <v>91</v>
      </c>
      <c r="H11" s="7">
        <v>55</v>
      </c>
      <c r="I11" s="22">
        <v>167</v>
      </c>
      <c r="J11" s="7">
        <v>0</v>
      </c>
      <c r="K11" s="7">
        <v>0</v>
      </c>
      <c r="L11" s="7">
        <v>1</v>
      </c>
      <c r="M11" s="37">
        <f t="shared" si="0"/>
        <v>0.34215885947046842</v>
      </c>
    </row>
    <row r="12" spans="1:13" s="34" customFormat="1" x14ac:dyDescent="0.25">
      <c r="A12" s="21" t="s">
        <v>1874</v>
      </c>
      <c r="B12" s="7">
        <v>475</v>
      </c>
      <c r="C12" s="7">
        <v>3</v>
      </c>
      <c r="D12" s="7">
        <v>1</v>
      </c>
      <c r="E12" s="7">
        <v>15</v>
      </c>
      <c r="F12" s="7">
        <v>3</v>
      </c>
      <c r="G12" s="7">
        <v>126</v>
      </c>
      <c r="H12" s="7">
        <v>60</v>
      </c>
      <c r="I12" s="22">
        <v>208</v>
      </c>
      <c r="J12" s="7">
        <v>0</v>
      </c>
      <c r="K12" s="7">
        <v>0</v>
      </c>
      <c r="L12" s="7">
        <v>0</v>
      </c>
      <c r="M12" s="37">
        <f t="shared" si="0"/>
        <v>0.43789473684210528</v>
      </c>
    </row>
    <row r="13" spans="1:13" s="34" customFormat="1" x14ac:dyDescent="0.25">
      <c r="A13" s="21" t="s">
        <v>1875</v>
      </c>
      <c r="B13" s="7">
        <v>507</v>
      </c>
      <c r="C13" s="7">
        <v>1</v>
      </c>
      <c r="D13" s="7">
        <v>10</v>
      </c>
      <c r="E13" s="7">
        <v>20</v>
      </c>
      <c r="F13" s="7">
        <v>7</v>
      </c>
      <c r="G13" s="7">
        <v>123</v>
      </c>
      <c r="H13" s="7">
        <v>43</v>
      </c>
      <c r="I13" s="22">
        <v>204</v>
      </c>
      <c r="J13" s="7">
        <v>2</v>
      </c>
      <c r="K13" s="7">
        <v>0</v>
      </c>
      <c r="L13" s="7">
        <v>1</v>
      </c>
      <c r="M13" s="37">
        <f t="shared" si="0"/>
        <v>0.40433925049309666</v>
      </c>
    </row>
    <row r="14" spans="1:13" s="34" customFormat="1" x14ac:dyDescent="0.25">
      <c r="A14" s="21" t="s">
        <v>1876</v>
      </c>
      <c r="B14" s="7">
        <v>387</v>
      </c>
      <c r="C14" s="7">
        <v>1</v>
      </c>
      <c r="D14" s="7">
        <v>1</v>
      </c>
      <c r="E14" s="7">
        <v>8</v>
      </c>
      <c r="F14" s="7">
        <v>4</v>
      </c>
      <c r="G14" s="7">
        <v>88</v>
      </c>
      <c r="H14" s="7">
        <v>67</v>
      </c>
      <c r="I14" s="22">
        <v>169</v>
      </c>
      <c r="J14" s="7">
        <v>0</v>
      </c>
      <c r="K14" s="7">
        <v>0</v>
      </c>
      <c r="L14" s="7">
        <v>0</v>
      </c>
      <c r="M14" s="37">
        <f t="shared" si="0"/>
        <v>0.43669250645994834</v>
      </c>
    </row>
    <row r="15" spans="1:13" s="34" customFormat="1" x14ac:dyDescent="0.25">
      <c r="A15" s="21" t="s">
        <v>1877</v>
      </c>
      <c r="B15" s="7">
        <v>399</v>
      </c>
      <c r="C15" s="7">
        <v>1</v>
      </c>
      <c r="D15" s="7">
        <v>1</v>
      </c>
      <c r="E15" s="7">
        <v>6</v>
      </c>
      <c r="F15" s="7">
        <v>4</v>
      </c>
      <c r="G15" s="7">
        <v>38</v>
      </c>
      <c r="H15" s="7">
        <v>30</v>
      </c>
      <c r="I15" s="22">
        <v>80</v>
      </c>
      <c r="J15" s="7">
        <v>0</v>
      </c>
      <c r="K15" s="7">
        <v>0</v>
      </c>
      <c r="L15" s="7">
        <v>0</v>
      </c>
      <c r="M15" s="37">
        <f t="shared" si="0"/>
        <v>0.20050125313283207</v>
      </c>
    </row>
    <row r="16" spans="1:13" s="34" customFormat="1" x14ac:dyDescent="0.25">
      <c r="A16" s="21" t="s">
        <v>1878</v>
      </c>
      <c r="B16" s="7">
        <v>407</v>
      </c>
      <c r="C16" s="7">
        <v>2</v>
      </c>
      <c r="D16" s="7">
        <v>1</v>
      </c>
      <c r="E16" s="7">
        <v>12</v>
      </c>
      <c r="F16" s="7">
        <v>4</v>
      </c>
      <c r="G16" s="7">
        <v>84</v>
      </c>
      <c r="H16" s="7">
        <v>49</v>
      </c>
      <c r="I16" s="22">
        <v>152</v>
      </c>
      <c r="J16" s="7">
        <v>0</v>
      </c>
      <c r="K16" s="7">
        <v>0</v>
      </c>
      <c r="L16" s="7">
        <v>0</v>
      </c>
      <c r="M16" s="37">
        <f t="shared" si="0"/>
        <v>0.37346437346437344</v>
      </c>
    </row>
    <row r="17" spans="1:13" s="34" customFormat="1" x14ac:dyDescent="0.25">
      <c r="A17" s="21" t="s">
        <v>1879</v>
      </c>
      <c r="B17" s="7">
        <v>483</v>
      </c>
      <c r="C17" s="7">
        <v>0</v>
      </c>
      <c r="D17" s="7">
        <v>5</v>
      </c>
      <c r="E17" s="7">
        <v>12</v>
      </c>
      <c r="F17" s="7">
        <v>5</v>
      </c>
      <c r="G17" s="7">
        <v>99</v>
      </c>
      <c r="H17" s="7">
        <v>40</v>
      </c>
      <c r="I17" s="22">
        <v>161</v>
      </c>
      <c r="J17" s="7">
        <v>1</v>
      </c>
      <c r="K17" s="7">
        <v>0</v>
      </c>
      <c r="L17" s="7">
        <v>1</v>
      </c>
      <c r="M17" s="37">
        <f t="shared" si="0"/>
        <v>0.33540372670807456</v>
      </c>
    </row>
    <row r="18" spans="1:13" s="34" customFormat="1" x14ac:dyDescent="0.25">
      <c r="A18" s="21" t="s">
        <v>1880</v>
      </c>
      <c r="B18" s="7">
        <v>445</v>
      </c>
      <c r="C18" s="7">
        <v>2</v>
      </c>
      <c r="D18" s="7">
        <v>4</v>
      </c>
      <c r="E18" s="7">
        <v>7</v>
      </c>
      <c r="F18" s="7">
        <v>4</v>
      </c>
      <c r="G18" s="7">
        <v>120</v>
      </c>
      <c r="H18" s="7">
        <v>56</v>
      </c>
      <c r="I18" s="22">
        <v>193</v>
      </c>
      <c r="J18" s="7">
        <v>2</v>
      </c>
      <c r="K18" s="7">
        <v>0</v>
      </c>
      <c r="L18" s="7">
        <v>1</v>
      </c>
      <c r="M18" s="37">
        <f t="shared" si="0"/>
        <v>0.43595505617977526</v>
      </c>
    </row>
    <row r="19" spans="1:13" s="34" customFormat="1" x14ac:dyDescent="0.25">
      <c r="A19" s="21" t="s">
        <v>1881</v>
      </c>
      <c r="B19" s="7">
        <v>413</v>
      </c>
      <c r="C19" s="7">
        <v>2</v>
      </c>
      <c r="D19" s="7">
        <v>0</v>
      </c>
      <c r="E19" s="7">
        <v>12</v>
      </c>
      <c r="F19" s="7">
        <v>2</v>
      </c>
      <c r="G19" s="7">
        <v>109</v>
      </c>
      <c r="H19" s="7">
        <v>48</v>
      </c>
      <c r="I19" s="22">
        <v>173</v>
      </c>
      <c r="J19" s="7">
        <v>0</v>
      </c>
      <c r="K19" s="7">
        <v>0</v>
      </c>
      <c r="L19" s="7">
        <v>0</v>
      </c>
      <c r="M19" s="37">
        <f t="shared" si="0"/>
        <v>0.41888619854721548</v>
      </c>
    </row>
    <row r="20" spans="1:13" s="34" customFormat="1" x14ac:dyDescent="0.25">
      <c r="A20" s="21" t="s">
        <v>1882</v>
      </c>
      <c r="B20" s="7">
        <v>478</v>
      </c>
      <c r="C20" s="7">
        <v>1</v>
      </c>
      <c r="D20" s="7">
        <v>1</v>
      </c>
      <c r="E20" s="7">
        <v>28</v>
      </c>
      <c r="F20" s="7">
        <v>3</v>
      </c>
      <c r="G20" s="7">
        <v>130</v>
      </c>
      <c r="H20" s="7">
        <v>34</v>
      </c>
      <c r="I20" s="22">
        <v>197</v>
      </c>
      <c r="J20" s="7">
        <v>0</v>
      </c>
      <c r="K20" s="7">
        <v>0</v>
      </c>
      <c r="L20" s="7">
        <v>1</v>
      </c>
      <c r="M20" s="37">
        <f t="shared" si="0"/>
        <v>0.41422594142259417</v>
      </c>
    </row>
    <row r="21" spans="1:13" s="34" customFormat="1" x14ac:dyDescent="0.25">
      <c r="A21" s="21" t="s">
        <v>1883</v>
      </c>
      <c r="B21" s="7">
        <v>469</v>
      </c>
      <c r="C21" s="7">
        <v>1</v>
      </c>
      <c r="D21" s="7">
        <v>8</v>
      </c>
      <c r="E21" s="7">
        <v>8</v>
      </c>
      <c r="F21" s="7">
        <v>5</v>
      </c>
      <c r="G21" s="7">
        <v>120</v>
      </c>
      <c r="H21" s="7">
        <v>66</v>
      </c>
      <c r="I21" s="22">
        <v>208</v>
      </c>
      <c r="J21" s="7">
        <v>1</v>
      </c>
      <c r="K21" s="7">
        <v>0</v>
      </c>
      <c r="L21" s="7">
        <v>0</v>
      </c>
      <c r="M21" s="37">
        <f t="shared" si="0"/>
        <v>0.44349680170575695</v>
      </c>
    </row>
    <row r="22" spans="1:13" s="34" customFormat="1" x14ac:dyDescent="0.25">
      <c r="A22" s="21" t="s">
        <v>1884</v>
      </c>
      <c r="B22" s="7">
        <v>477</v>
      </c>
      <c r="C22" s="7">
        <v>2</v>
      </c>
      <c r="D22" s="7">
        <v>4</v>
      </c>
      <c r="E22" s="7">
        <v>9</v>
      </c>
      <c r="F22" s="7">
        <v>5</v>
      </c>
      <c r="G22" s="7">
        <v>86</v>
      </c>
      <c r="H22" s="7">
        <v>49</v>
      </c>
      <c r="I22" s="22">
        <v>155</v>
      </c>
      <c r="J22" s="7">
        <v>0</v>
      </c>
      <c r="K22" s="7">
        <v>0</v>
      </c>
      <c r="L22" s="7">
        <v>0</v>
      </c>
      <c r="M22" s="37">
        <f t="shared" si="0"/>
        <v>0.3249475890985325</v>
      </c>
    </row>
    <row r="23" spans="1:13" s="34" customFormat="1" x14ac:dyDescent="0.25">
      <c r="A23" s="21" t="s">
        <v>1885</v>
      </c>
      <c r="B23" s="7">
        <v>386</v>
      </c>
      <c r="C23" s="7">
        <v>0</v>
      </c>
      <c r="D23" s="7">
        <v>2</v>
      </c>
      <c r="E23" s="7">
        <v>3</v>
      </c>
      <c r="F23" s="7">
        <v>2</v>
      </c>
      <c r="G23" s="7">
        <v>38</v>
      </c>
      <c r="H23" s="7">
        <v>34</v>
      </c>
      <c r="I23" s="22">
        <v>79</v>
      </c>
      <c r="J23" s="7">
        <v>0</v>
      </c>
      <c r="K23" s="7">
        <v>0</v>
      </c>
      <c r="L23" s="7">
        <v>1</v>
      </c>
      <c r="M23" s="37">
        <f t="shared" si="0"/>
        <v>0.20725388601036268</v>
      </c>
    </row>
    <row r="24" spans="1:13" s="34" customFormat="1" x14ac:dyDescent="0.25">
      <c r="A24" s="21" t="s">
        <v>1886</v>
      </c>
      <c r="B24" s="7">
        <v>464</v>
      </c>
      <c r="C24" s="7">
        <v>0</v>
      </c>
      <c r="D24" s="7">
        <v>0</v>
      </c>
      <c r="E24" s="7">
        <v>4</v>
      </c>
      <c r="F24" s="7">
        <v>4</v>
      </c>
      <c r="G24" s="7">
        <v>44</v>
      </c>
      <c r="H24" s="7">
        <v>29</v>
      </c>
      <c r="I24" s="22">
        <v>81</v>
      </c>
      <c r="J24" s="7">
        <v>0</v>
      </c>
      <c r="K24" s="7">
        <v>0</v>
      </c>
      <c r="L24" s="7">
        <v>0</v>
      </c>
      <c r="M24" s="37">
        <f t="shared" si="0"/>
        <v>0.17456896551724138</v>
      </c>
    </row>
    <row r="25" spans="1:13" s="34" customFormat="1" x14ac:dyDescent="0.25">
      <c r="A25" s="21" t="s">
        <v>1887</v>
      </c>
      <c r="B25" s="7">
        <v>460</v>
      </c>
      <c r="C25" s="7">
        <v>1</v>
      </c>
      <c r="D25" s="7">
        <v>2</v>
      </c>
      <c r="E25" s="7">
        <v>7</v>
      </c>
      <c r="F25" s="7">
        <v>1</v>
      </c>
      <c r="G25" s="7">
        <v>131</v>
      </c>
      <c r="H25" s="7">
        <v>49</v>
      </c>
      <c r="I25" s="22">
        <v>191</v>
      </c>
      <c r="J25" s="7">
        <v>2</v>
      </c>
      <c r="K25" s="7">
        <v>0</v>
      </c>
      <c r="L25" s="7">
        <v>0</v>
      </c>
      <c r="M25" s="37">
        <f t="shared" si="0"/>
        <v>0.41521739130434782</v>
      </c>
    </row>
    <row r="26" spans="1:13" s="34" customFormat="1" x14ac:dyDescent="0.25">
      <c r="A26" s="21" t="s">
        <v>1888</v>
      </c>
      <c r="B26" s="7">
        <v>493</v>
      </c>
      <c r="C26" s="7">
        <v>3</v>
      </c>
      <c r="D26" s="7">
        <v>5</v>
      </c>
      <c r="E26" s="7">
        <v>9</v>
      </c>
      <c r="F26" s="7">
        <v>5</v>
      </c>
      <c r="G26" s="7">
        <v>154</v>
      </c>
      <c r="H26" s="7">
        <v>76</v>
      </c>
      <c r="I26" s="22">
        <v>252</v>
      </c>
      <c r="J26" s="7">
        <v>0</v>
      </c>
      <c r="K26" s="7">
        <v>0</v>
      </c>
      <c r="L26" s="7">
        <v>1</v>
      </c>
      <c r="M26" s="37">
        <f t="shared" si="0"/>
        <v>0.51318458417849899</v>
      </c>
    </row>
    <row r="27" spans="1:13" s="34" customFormat="1" x14ac:dyDescent="0.25">
      <c r="A27" s="21" t="s">
        <v>1889</v>
      </c>
      <c r="B27" s="7">
        <v>427</v>
      </c>
      <c r="C27" s="7">
        <v>2</v>
      </c>
      <c r="D27" s="7">
        <v>0</v>
      </c>
      <c r="E27" s="7">
        <v>11</v>
      </c>
      <c r="F27" s="7">
        <v>1</v>
      </c>
      <c r="G27" s="7">
        <v>133</v>
      </c>
      <c r="H27" s="7">
        <v>55</v>
      </c>
      <c r="I27" s="22">
        <v>202</v>
      </c>
      <c r="J27" s="7">
        <v>1</v>
      </c>
      <c r="K27" s="7">
        <v>0</v>
      </c>
      <c r="L27" s="7">
        <v>0</v>
      </c>
      <c r="M27" s="37">
        <f t="shared" si="0"/>
        <v>0.47306791569086654</v>
      </c>
    </row>
    <row r="28" spans="1:13" s="34" customFormat="1" x14ac:dyDescent="0.25">
      <c r="A28" s="21" t="s">
        <v>1890</v>
      </c>
      <c r="B28" s="7">
        <v>568</v>
      </c>
      <c r="C28" s="7">
        <v>0</v>
      </c>
      <c r="D28" s="7">
        <v>1</v>
      </c>
      <c r="E28" s="7">
        <v>8</v>
      </c>
      <c r="F28" s="7">
        <v>0</v>
      </c>
      <c r="G28" s="7">
        <v>151</v>
      </c>
      <c r="H28" s="7">
        <v>37</v>
      </c>
      <c r="I28" s="22">
        <v>197</v>
      </c>
      <c r="J28" s="7">
        <v>1</v>
      </c>
      <c r="K28" s="7">
        <v>0</v>
      </c>
      <c r="L28" s="7">
        <v>0</v>
      </c>
      <c r="M28" s="37">
        <f t="shared" si="0"/>
        <v>0.34683098591549294</v>
      </c>
    </row>
    <row r="29" spans="1:13" s="34" customFormat="1" x14ac:dyDescent="0.25">
      <c r="A29" s="21" t="s">
        <v>1891</v>
      </c>
      <c r="B29" s="7">
        <v>512</v>
      </c>
      <c r="C29" s="7">
        <v>2</v>
      </c>
      <c r="D29" s="7">
        <v>1</v>
      </c>
      <c r="E29" s="7">
        <v>19</v>
      </c>
      <c r="F29" s="7">
        <v>4</v>
      </c>
      <c r="G29" s="7">
        <v>125</v>
      </c>
      <c r="H29" s="7">
        <v>54</v>
      </c>
      <c r="I29" s="22">
        <v>205</v>
      </c>
      <c r="J29" s="7">
        <v>0</v>
      </c>
      <c r="K29" s="7">
        <v>0</v>
      </c>
      <c r="L29" s="7">
        <v>1</v>
      </c>
      <c r="M29" s="37">
        <f t="shared" si="0"/>
        <v>0.40234375</v>
      </c>
    </row>
    <row r="30" spans="1:13" s="34" customFormat="1" x14ac:dyDescent="0.25">
      <c r="A30" s="21" t="s">
        <v>1892</v>
      </c>
      <c r="B30" s="7">
        <v>559</v>
      </c>
      <c r="C30" s="7">
        <v>0</v>
      </c>
      <c r="D30" s="7">
        <v>0</v>
      </c>
      <c r="E30" s="7">
        <v>16</v>
      </c>
      <c r="F30" s="7">
        <v>1</v>
      </c>
      <c r="G30" s="7">
        <v>142</v>
      </c>
      <c r="H30" s="7">
        <v>58</v>
      </c>
      <c r="I30" s="22">
        <v>217</v>
      </c>
      <c r="J30" s="7">
        <v>1</v>
      </c>
      <c r="K30" s="7">
        <v>0</v>
      </c>
      <c r="L30" s="7">
        <v>1</v>
      </c>
      <c r="M30" s="37">
        <f t="shared" si="0"/>
        <v>0.38998211091234347</v>
      </c>
    </row>
    <row r="31" spans="1:13" s="34" customFormat="1" x14ac:dyDescent="0.25">
      <c r="A31" s="21" t="s">
        <v>1893</v>
      </c>
      <c r="B31" s="7">
        <v>458</v>
      </c>
      <c r="C31" s="7">
        <v>3</v>
      </c>
      <c r="D31" s="7">
        <v>3</v>
      </c>
      <c r="E31" s="7">
        <v>15</v>
      </c>
      <c r="F31" s="7">
        <v>4</v>
      </c>
      <c r="G31" s="7">
        <v>114</v>
      </c>
      <c r="H31" s="7">
        <v>47</v>
      </c>
      <c r="I31" s="22">
        <v>186</v>
      </c>
      <c r="J31" s="7">
        <v>1</v>
      </c>
      <c r="K31" s="7">
        <v>0</v>
      </c>
      <c r="L31" s="7">
        <v>0</v>
      </c>
      <c r="M31" s="37">
        <f t="shared" si="0"/>
        <v>0.40611353711790393</v>
      </c>
    </row>
    <row r="32" spans="1:13" s="34" customFormat="1" x14ac:dyDescent="0.25">
      <c r="A32" s="21" t="s">
        <v>1894</v>
      </c>
      <c r="B32" s="7">
        <v>457</v>
      </c>
      <c r="C32" s="7">
        <v>2</v>
      </c>
      <c r="D32" s="7">
        <v>1</v>
      </c>
      <c r="E32" s="7">
        <v>14</v>
      </c>
      <c r="F32" s="7">
        <v>2</v>
      </c>
      <c r="G32" s="7">
        <v>124</v>
      </c>
      <c r="H32" s="7">
        <v>70</v>
      </c>
      <c r="I32" s="22">
        <v>213</v>
      </c>
      <c r="J32" s="7">
        <v>0</v>
      </c>
      <c r="K32" s="7">
        <v>0</v>
      </c>
      <c r="L32" s="7">
        <v>1</v>
      </c>
      <c r="M32" s="37">
        <f t="shared" si="0"/>
        <v>0.46827133479212252</v>
      </c>
    </row>
    <row r="33" spans="1:13" s="34" customFormat="1" x14ac:dyDescent="0.25">
      <c r="A33" s="21" t="s">
        <v>1895</v>
      </c>
      <c r="B33" s="7">
        <v>386</v>
      </c>
      <c r="C33" s="7">
        <v>2</v>
      </c>
      <c r="D33" s="7">
        <v>2</v>
      </c>
      <c r="E33" s="7">
        <v>13</v>
      </c>
      <c r="F33" s="7">
        <v>1</v>
      </c>
      <c r="G33" s="7">
        <v>128</v>
      </c>
      <c r="H33" s="7">
        <v>45</v>
      </c>
      <c r="I33" s="22">
        <v>191</v>
      </c>
      <c r="J33" s="7">
        <v>2</v>
      </c>
      <c r="K33" s="7">
        <v>0</v>
      </c>
      <c r="L33" s="7">
        <v>0</v>
      </c>
      <c r="M33" s="37">
        <f t="shared" si="0"/>
        <v>0.49481865284974091</v>
      </c>
    </row>
    <row r="34" spans="1:13" s="34" customFormat="1" x14ac:dyDescent="0.25">
      <c r="A34" s="21" t="s">
        <v>1896</v>
      </c>
      <c r="B34" s="7">
        <v>456</v>
      </c>
      <c r="C34" s="7">
        <v>0</v>
      </c>
      <c r="D34" s="7">
        <v>2</v>
      </c>
      <c r="E34" s="7">
        <v>13</v>
      </c>
      <c r="F34" s="7">
        <v>3</v>
      </c>
      <c r="G34" s="7">
        <v>119</v>
      </c>
      <c r="H34" s="7">
        <v>49</v>
      </c>
      <c r="I34" s="22">
        <v>186</v>
      </c>
      <c r="J34" s="7">
        <v>1</v>
      </c>
      <c r="K34" s="7">
        <v>0</v>
      </c>
      <c r="L34" s="7">
        <v>0</v>
      </c>
      <c r="M34" s="37">
        <f t="shared" si="0"/>
        <v>0.40789473684210525</v>
      </c>
    </row>
    <row r="35" spans="1:13" s="34" customFormat="1" x14ac:dyDescent="0.25">
      <c r="A35" s="21" t="s">
        <v>1897</v>
      </c>
      <c r="B35" s="7">
        <v>424</v>
      </c>
      <c r="C35" s="7">
        <v>0</v>
      </c>
      <c r="D35" s="7">
        <v>3</v>
      </c>
      <c r="E35" s="7">
        <v>12</v>
      </c>
      <c r="F35" s="7">
        <v>1</v>
      </c>
      <c r="G35" s="7">
        <v>96</v>
      </c>
      <c r="H35" s="7">
        <v>48</v>
      </c>
      <c r="I35" s="22">
        <v>160</v>
      </c>
      <c r="J35" s="7">
        <v>1</v>
      </c>
      <c r="K35" s="7">
        <v>0</v>
      </c>
      <c r="L35" s="7">
        <v>1</v>
      </c>
      <c r="M35" s="37">
        <f t="shared" si="0"/>
        <v>0.37971698113207547</v>
      </c>
    </row>
    <row r="36" spans="1:13" s="34" customFormat="1" x14ac:dyDescent="0.25">
      <c r="A36" s="21" t="s">
        <v>1898</v>
      </c>
      <c r="B36" s="7">
        <v>458</v>
      </c>
      <c r="C36" s="7">
        <v>2</v>
      </c>
      <c r="D36" s="7">
        <v>5</v>
      </c>
      <c r="E36" s="7">
        <v>13</v>
      </c>
      <c r="F36" s="7">
        <v>1</v>
      </c>
      <c r="G36" s="7">
        <v>106</v>
      </c>
      <c r="H36" s="7">
        <v>55</v>
      </c>
      <c r="I36" s="22">
        <v>182</v>
      </c>
      <c r="J36" s="7">
        <v>0</v>
      </c>
      <c r="K36" s="7">
        <v>0</v>
      </c>
      <c r="L36" s="7">
        <v>0</v>
      </c>
      <c r="M36" s="37">
        <f t="shared" si="0"/>
        <v>0.39737991266375544</v>
      </c>
    </row>
    <row r="37" spans="1:13" s="34" customFormat="1" x14ac:dyDescent="0.25">
      <c r="A37" s="21" t="s">
        <v>1899</v>
      </c>
      <c r="B37" s="7">
        <v>523</v>
      </c>
      <c r="C37" s="7">
        <v>0</v>
      </c>
      <c r="D37" s="7">
        <v>5</v>
      </c>
      <c r="E37" s="7">
        <v>12</v>
      </c>
      <c r="F37" s="7">
        <v>3</v>
      </c>
      <c r="G37" s="7">
        <v>109</v>
      </c>
      <c r="H37" s="7">
        <v>58</v>
      </c>
      <c r="I37" s="22">
        <v>187</v>
      </c>
      <c r="J37" s="7">
        <v>1</v>
      </c>
      <c r="K37" s="7">
        <v>0</v>
      </c>
      <c r="L37" s="7">
        <v>0</v>
      </c>
      <c r="M37" s="37">
        <f t="shared" si="0"/>
        <v>0.35755258126195028</v>
      </c>
    </row>
    <row r="38" spans="1:13" s="34" customFormat="1" x14ac:dyDescent="0.25">
      <c r="A38" s="21" t="s">
        <v>1900</v>
      </c>
      <c r="B38" s="7">
        <v>412</v>
      </c>
      <c r="C38" s="7">
        <v>0</v>
      </c>
      <c r="D38" s="7">
        <v>1</v>
      </c>
      <c r="E38" s="7">
        <v>4</v>
      </c>
      <c r="F38" s="7">
        <v>1</v>
      </c>
      <c r="G38" s="7">
        <v>98</v>
      </c>
      <c r="H38" s="7">
        <v>47</v>
      </c>
      <c r="I38" s="22">
        <v>151</v>
      </c>
      <c r="J38" s="7">
        <v>0</v>
      </c>
      <c r="K38" s="7">
        <v>0</v>
      </c>
      <c r="L38" s="7">
        <v>2</v>
      </c>
      <c r="M38" s="37">
        <f t="shared" si="0"/>
        <v>0.37135922330097088</v>
      </c>
    </row>
    <row r="39" spans="1:13" s="34" customFormat="1" x14ac:dyDescent="0.25">
      <c r="A39" s="21" t="s">
        <v>1901</v>
      </c>
      <c r="B39" s="7">
        <v>496</v>
      </c>
      <c r="C39" s="7">
        <v>3</v>
      </c>
      <c r="D39" s="7">
        <v>5</v>
      </c>
      <c r="E39" s="7">
        <v>29</v>
      </c>
      <c r="F39" s="7">
        <v>4</v>
      </c>
      <c r="G39" s="7">
        <v>138</v>
      </c>
      <c r="H39" s="7">
        <v>59</v>
      </c>
      <c r="I39" s="22">
        <v>238</v>
      </c>
      <c r="J39" s="7">
        <v>0</v>
      </c>
      <c r="K39" s="7">
        <v>0</v>
      </c>
      <c r="L39" s="7">
        <v>0</v>
      </c>
      <c r="M39" s="37">
        <f t="shared" si="0"/>
        <v>0.47983870967741937</v>
      </c>
    </row>
    <row r="40" spans="1:13" s="34" customFormat="1" x14ac:dyDescent="0.25">
      <c r="A40" s="21" t="s">
        <v>1902</v>
      </c>
      <c r="B40" s="7">
        <v>493</v>
      </c>
      <c r="C40" s="7">
        <v>2</v>
      </c>
      <c r="D40" s="7">
        <v>4</v>
      </c>
      <c r="E40" s="7">
        <v>14</v>
      </c>
      <c r="F40" s="7">
        <v>3</v>
      </c>
      <c r="G40" s="7">
        <v>141</v>
      </c>
      <c r="H40" s="7">
        <v>38</v>
      </c>
      <c r="I40" s="22">
        <v>202</v>
      </c>
      <c r="J40" s="7">
        <v>0</v>
      </c>
      <c r="K40" s="7">
        <v>0</v>
      </c>
      <c r="L40" s="7">
        <v>0</v>
      </c>
      <c r="M40" s="37">
        <f t="shared" si="0"/>
        <v>0.40973630831643004</v>
      </c>
    </row>
    <row r="41" spans="1:13" s="34" customFormat="1" x14ac:dyDescent="0.25">
      <c r="A41" s="21" t="s">
        <v>1903</v>
      </c>
      <c r="B41" s="7">
        <v>511</v>
      </c>
      <c r="C41" s="7">
        <v>2</v>
      </c>
      <c r="D41" s="7">
        <v>3</v>
      </c>
      <c r="E41" s="7">
        <v>11</v>
      </c>
      <c r="F41" s="7">
        <v>2</v>
      </c>
      <c r="G41" s="7">
        <v>166</v>
      </c>
      <c r="H41" s="7">
        <v>57</v>
      </c>
      <c r="I41" s="22">
        <v>241</v>
      </c>
      <c r="J41" s="7">
        <v>0</v>
      </c>
      <c r="K41" s="7">
        <v>0</v>
      </c>
      <c r="L41" s="7">
        <v>0</v>
      </c>
      <c r="M41" s="37">
        <f t="shared" si="0"/>
        <v>0.47162426614481406</v>
      </c>
    </row>
    <row r="42" spans="1:13" s="34" customFormat="1" x14ac:dyDescent="0.25">
      <c r="A42" s="21" t="s">
        <v>1904</v>
      </c>
      <c r="B42" s="7">
        <v>461</v>
      </c>
      <c r="C42" s="7">
        <v>2</v>
      </c>
      <c r="D42" s="7">
        <v>1</v>
      </c>
      <c r="E42" s="7">
        <v>14</v>
      </c>
      <c r="F42" s="7">
        <v>2</v>
      </c>
      <c r="G42" s="7">
        <v>107</v>
      </c>
      <c r="H42" s="7">
        <v>28</v>
      </c>
      <c r="I42" s="22">
        <v>154</v>
      </c>
      <c r="J42" s="7">
        <v>1</v>
      </c>
      <c r="K42" s="7">
        <v>0</v>
      </c>
      <c r="L42" s="7">
        <v>1</v>
      </c>
      <c r="M42" s="37">
        <f t="shared" si="0"/>
        <v>0.33622559652928419</v>
      </c>
    </row>
    <row r="43" spans="1:13" s="34" customFormat="1" x14ac:dyDescent="0.25">
      <c r="A43" s="21" t="s">
        <v>1905</v>
      </c>
      <c r="B43" s="7">
        <v>441</v>
      </c>
      <c r="C43" s="7">
        <v>0</v>
      </c>
      <c r="D43" s="7">
        <v>2</v>
      </c>
      <c r="E43" s="7">
        <v>11</v>
      </c>
      <c r="F43" s="7">
        <v>2</v>
      </c>
      <c r="G43" s="7">
        <v>113</v>
      </c>
      <c r="H43" s="7">
        <v>40</v>
      </c>
      <c r="I43" s="22">
        <v>168</v>
      </c>
      <c r="J43" s="7">
        <v>0</v>
      </c>
      <c r="K43" s="7">
        <v>0</v>
      </c>
      <c r="L43" s="7">
        <v>0</v>
      </c>
      <c r="M43" s="37">
        <f t="shared" si="0"/>
        <v>0.38095238095238093</v>
      </c>
    </row>
    <row r="44" spans="1:13" s="34" customFormat="1" x14ac:dyDescent="0.25">
      <c r="A44" s="21" t="s">
        <v>1906</v>
      </c>
      <c r="B44" s="7">
        <v>440</v>
      </c>
      <c r="C44" s="7">
        <v>0</v>
      </c>
      <c r="D44" s="7">
        <v>4</v>
      </c>
      <c r="E44" s="7">
        <v>16</v>
      </c>
      <c r="F44" s="7">
        <v>0</v>
      </c>
      <c r="G44" s="7">
        <v>97</v>
      </c>
      <c r="H44" s="7">
        <v>48</v>
      </c>
      <c r="I44" s="22">
        <v>165</v>
      </c>
      <c r="J44" s="7">
        <v>0</v>
      </c>
      <c r="K44" s="7">
        <v>0</v>
      </c>
      <c r="L44" s="7">
        <v>0</v>
      </c>
      <c r="M44" s="37">
        <f t="shared" si="0"/>
        <v>0.375</v>
      </c>
    </row>
    <row r="45" spans="1:13" s="34" customFormat="1" x14ac:dyDescent="0.25">
      <c r="A45" s="21" t="s">
        <v>1907</v>
      </c>
      <c r="B45" s="7">
        <v>490</v>
      </c>
      <c r="C45" s="7">
        <v>2</v>
      </c>
      <c r="D45" s="7">
        <v>0</v>
      </c>
      <c r="E45" s="7">
        <v>13</v>
      </c>
      <c r="F45" s="7">
        <v>4</v>
      </c>
      <c r="G45" s="7">
        <v>124</v>
      </c>
      <c r="H45" s="7">
        <v>58</v>
      </c>
      <c r="I45" s="22">
        <v>201</v>
      </c>
      <c r="J45" s="7">
        <v>1</v>
      </c>
      <c r="K45" s="7">
        <v>0</v>
      </c>
      <c r="L45" s="7">
        <v>0</v>
      </c>
      <c r="M45" s="37">
        <f t="shared" si="0"/>
        <v>0.41020408163265304</v>
      </c>
    </row>
    <row r="46" spans="1:13" s="34" customFormat="1" x14ac:dyDescent="0.25">
      <c r="A46" s="21" t="s">
        <v>1908</v>
      </c>
      <c r="B46" s="7">
        <v>582</v>
      </c>
      <c r="C46" s="7">
        <v>1</v>
      </c>
      <c r="D46" s="7">
        <v>1</v>
      </c>
      <c r="E46" s="7">
        <v>12</v>
      </c>
      <c r="F46" s="7">
        <v>4</v>
      </c>
      <c r="G46" s="7">
        <v>124</v>
      </c>
      <c r="H46" s="7">
        <v>75</v>
      </c>
      <c r="I46" s="22">
        <v>217</v>
      </c>
      <c r="J46" s="7">
        <v>2</v>
      </c>
      <c r="K46" s="7">
        <v>0</v>
      </c>
      <c r="L46" s="7">
        <v>0</v>
      </c>
      <c r="M46" s="37">
        <f t="shared" si="0"/>
        <v>0.37285223367697595</v>
      </c>
    </row>
    <row r="47" spans="1:13" s="34" customFormat="1" x14ac:dyDescent="0.25">
      <c r="A47" s="21" t="s">
        <v>1909</v>
      </c>
      <c r="B47" s="7">
        <v>501</v>
      </c>
      <c r="C47" s="7">
        <v>2</v>
      </c>
      <c r="D47" s="7">
        <v>1</v>
      </c>
      <c r="E47" s="7">
        <v>16</v>
      </c>
      <c r="F47" s="7">
        <v>1</v>
      </c>
      <c r="G47" s="7">
        <v>160</v>
      </c>
      <c r="H47" s="7">
        <v>65</v>
      </c>
      <c r="I47" s="22">
        <v>245</v>
      </c>
      <c r="J47" s="7">
        <v>0</v>
      </c>
      <c r="K47" s="7">
        <v>0</v>
      </c>
      <c r="L47" s="7">
        <v>1</v>
      </c>
      <c r="M47" s="37">
        <f t="shared" si="0"/>
        <v>0.49101796407185627</v>
      </c>
    </row>
    <row r="48" spans="1:13" s="34" customFormat="1" x14ac:dyDescent="0.25">
      <c r="A48" s="21" t="s">
        <v>1910</v>
      </c>
      <c r="B48" s="7">
        <v>466</v>
      </c>
      <c r="C48" s="7">
        <v>1</v>
      </c>
      <c r="D48" s="7">
        <v>0</v>
      </c>
      <c r="E48" s="7">
        <v>16</v>
      </c>
      <c r="F48" s="7">
        <v>2</v>
      </c>
      <c r="G48" s="7">
        <v>123</v>
      </c>
      <c r="H48" s="7">
        <v>54</v>
      </c>
      <c r="I48" s="22">
        <v>196</v>
      </c>
      <c r="J48" s="7">
        <v>1</v>
      </c>
      <c r="K48" s="7">
        <v>0</v>
      </c>
      <c r="L48" s="7">
        <v>1</v>
      </c>
      <c r="M48" s="37">
        <f t="shared" si="0"/>
        <v>0.42274678111587982</v>
      </c>
    </row>
    <row r="49" spans="1:13" s="34" customFormat="1" x14ac:dyDescent="0.25">
      <c r="A49" s="21" t="s">
        <v>1911</v>
      </c>
      <c r="B49" s="7">
        <v>481</v>
      </c>
      <c r="C49" s="7">
        <v>3</v>
      </c>
      <c r="D49" s="7">
        <v>3</v>
      </c>
      <c r="E49" s="7">
        <v>16</v>
      </c>
      <c r="F49" s="7">
        <v>7</v>
      </c>
      <c r="G49" s="7">
        <v>153</v>
      </c>
      <c r="H49" s="7">
        <v>29</v>
      </c>
      <c r="I49" s="22">
        <v>211</v>
      </c>
      <c r="J49" s="7">
        <v>0</v>
      </c>
      <c r="K49" s="7">
        <v>0</v>
      </c>
      <c r="L49" s="7">
        <v>0</v>
      </c>
      <c r="M49" s="37">
        <f t="shared" si="0"/>
        <v>0.43866943866943869</v>
      </c>
    </row>
    <row r="50" spans="1:13" s="34" customFormat="1" x14ac:dyDescent="0.25">
      <c r="A50" s="21" t="s">
        <v>1912</v>
      </c>
      <c r="B50" s="7">
        <v>512</v>
      </c>
      <c r="C50" s="7">
        <v>4</v>
      </c>
      <c r="D50" s="7">
        <v>0</v>
      </c>
      <c r="E50" s="7">
        <v>14</v>
      </c>
      <c r="F50" s="7">
        <v>0</v>
      </c>
      <c r="G50" s="7">
        <v>125</v>
      </c>
      <c r="H50" s="7">
        <v>41</v>
      </c>
      <c r="I50" s="22">
        <v>184</v>
      </c>
      <c r="J50" s="7">
        <v>1</v>
      </c>
      <c r="K50" s="7">
        <v>1</v>
      </c>
      <c r="L50" s="7">
        <v>0</v>
      </c>
      <c r="M50" s="37">
        <f t="shared" si="0"/>
        <v>0.361328125</v>
      </c>
    </row>
    <row r="51" spans="1:13" s="34" customFormat="1" x14ac:dyDescent="0.25">
      <c r="A51" s="21" t="s">
        <v>1913</v>
      </c>
      <c r="B51" s="7">
        <v>508</v>
      </c>
      <c r="C51" s="7">
        <v>1</v>
      </c>
      <c r="D51" s="7">
        <v>0</v>
      </c>
      <c r="E51" s="7">
        <v>12</v>
      </c>
      <c r="F51" s="7">
        <v>6</v>
      </c>
      <c r="G51" s="7">
        <v>104</v>
      </c>
      <c r="H51" s="7">
        <v>53</v>
      </c>
      <c r="I51" s="22">
        <v>176</v>
      </c>
      <c r="J51" s="7">
        <v>0</v>
      </c>
      <c r="K51" s="7">
        <v>0</v>
      </c>
      <c r="L51" s="7">
        <v>0</v>
      </c>
      <c r="M51" s="37">
        <f t="shared" si="0"/>
        <v>0.34645669291338582</v>
      </c>
    </row>
    <row r="52" spans="1:13" s="34" customFormat="1" x14ac:dyDescent="0.25">
      <c r="A52" s="21" t="s">
        <v>1914</v>
      </c>
      <c r="B52" s="7">
        <v>487</v>
      </c>
      <c r="C52" s="7">
        <v>3</v>
      </c>
      <c r="D52" s="7">
        <v>1</v>
      </c>
      <c r="E52" s="7">
        <v>17</v>
      </c>
      <c r="F52" s="7">
        <v>2</v>
      </c>
      <c r="G52" s="7">
        <v>115</v>
      </c>
      <c r="H52" s="7">
        <v>30</v>
      </c>
      <c r="I52" s="22">
        <v>168</v>
      </c>
      <c r="J52" s="7">
        <v>0</v>
      </c>
      <c r="K52" s="7">
        <v>0</v>
      </c>
      <c r="L52" s="7">
        <v>1</v>
      </c>
      <c r="M52" s="37">
        <f t="shared" si="0"/>
        <v>0.34702258726899382</v>
      </c>
    </row>
    <row r="53" spans="1:13" s="34" customFormat="1" x14ac:dyDescent="0.25">
      <c r="A53" s="21" t="s">
        <v>1915</v>
      </c>
      <c r="B53" s="7">
        <v>532</v>
      </c>
      <c r="C53" s="7">
        <v>0</v>
      </c>
      <c r="D53" s="7">
        <v>3</v>
      </c>
      <c r="E53" s="7">
        <v>14</v>
      </c>
      <c r="F53" s="7">
        <v>3</v>
      </c>
      <c r="G53" s="7">
        <v>143</v>
      </c>
      <c r="H53" s="7">
        <v>54</v>
      </c>
      <c r="I53" s="22">
        <v>217</v>
      </c>
      <c r="J53" s="7">
        <v>0</v>
      </c>
      <c r="K53" s="7">
        <v>0</v>
      </c>
      <c r="L53" s="7">
        <v>0</v>
      </c>
      <c r="M53" s="37">
        <f t="shared" si="0"/>
        <v>0.40789473684210525</v>
      </c>
    </row>
    <row r="54" spans="1:13" s="34" customFormat="1" x14ac:dyDescent="0.25">
      <c r="A54" s="21" t="s">
        <v>1916</v>
      </c>
      <c r="B54" s="7">
        <v>466</v>
      </c>
      <c r="C54" s="7">
        <v>2</v>
      </c>
      <c r="D54" s="7">
        <v>0</v>
      </c>
      <c r="E54" s="7">
        <v>14</v>
      </c>
      <c r="F54" s="7">
        <v>3</v>
      </c>
      <c r="G54" s="7">
        <v>113</v>
      </c>
      <c r="H54" s="7">
        <v>47</v>
      </c>
      <c r="I54" s="22">
        <v>179</v>
      </c>
      <c r="J54" s="7">
        <v>1</v>
      </c>
      <c r="K54" s="7">
        <v>0</v>
      </c>
      <c r="L54" s="7">
        <v>1</v>
      </c>
      <c r="M54" s="37">
        <f t="shared" si="0"/>
        <v>0.38626609442060084</v>
      </c>
    </row>
    <row r="55" spans="1:13" s="34" customFormat="1" x14ac:dyDescent="0.25">
      <c r="A55" s="21" t="s">
        <v>1917</v>
      </c>
      <c r="B55" s="7">
        <v>470</v>
      </c>
      <c r="C55" s="7">
        <v>2</v>
      </c>
      <c r="D55" s="7">
        <v>0</v>
      </c>
      <c r="E55" s="7">
        <v>7</v>
      </c>
      <c r="F55" s="7">
        <v>1</v>
      </c>
      <c r="G55" s="7">
        <v>107</v>
      </c>
      <c r="H55" s="7">
        <v>38</v>
      </c>
      <c r="I55" s="22">
        <v>155</v>
      </c>
      <c r="J55" s="7">
        <v>0</v>
      </c>
      <c r="K55" s="7">
        <v>0</v>
      </c>
      <c r="L55" s="7">
        <v>2</v>
      </c>
      <c r="M55" s="37">
        <f t="shared" si="0"/>
        <v>0.33404255319148934</v>
      </c>
    </row>
    <row r="56" spans="1:13" s="34" customFormat="1" ht="30" x14ac:dyDescent="0.25">
      <c r="A56" s="6" t="s">
        <v>1918</v>
      </c>
      <c r="B56" s="7">
        <v>523</v>
      </c>
      <c r="C56" s="7">
        <v>2</v>
      </c>
      <c r="D56" s="7">
        <v>3</v>
      </c>
      <c r="E56" s="7">
        <v>12</v>
      </c>
      <c r="F56" s="7">
        <v>6</v>
      </c>
      <c r="G56" s="7">
        <v>121</v>
      </c>
      <c r="H56" s="7">
        <v>48</v>
      </c>
      <c r="I56" s="22">
        <v>192</v>
      </c>
      <c r="J56" s="7">
        <v>0</v>
      </c>
      <c r="K56" s="7">
        <v>0</v>
      </c>
      <c r="L56" s="7">
        <v>0</v>
      </c>
      <c r="M56" s="37">
        <f t="shared" si="0"/>
        <v>0.36711281070745699</v>
      </c>
    </row>
    <row r="57" spans="1:13" s="34" customFormat="1" ht="30" x14ac:dyDescent="0.25">
      <c r="A57" s="6" t="s">
        <v>1919</v>
      </c>
      <c r="B57" s="7">
        <v>468</v>
      </c>
      <c r="C57" s="7">
        <v>0</v>
      </c>
      <c r="D57" s="7">
        <v>1</v>
      </c>
      <c r="E57" s="7">
        <v>11</v>
      </c>
      <c r="F57" s="7">
        <v>1</v>
      </c>
      <c r="G57" s="7">
        <v>103</v>
      </c>
      <c r="H57" s="7">
        <v>66</v>
      </c>
      <c r="I57" s="22">
        <v>182</v>
      </c>
      <c r="J57" s="7">
        <v>1</v>
      </c>
      <c r="K57" s="7">
        <v>1</v>
      </c>
      <c r="L57" s="7">
        <v>1</v>
      </c>
      <c r="M57" s="37">
        <f t="shared" si="0"/>
        <v>0.39316239316239315</v>
      </c>
    </row>
    <row r="58" spans="1:13" s="34" customFormat="1" ht="30" x14ac:dyDescent="0.25">
      <c r="A58" s="6" t="s">
        <v>1920</v>
      </c>
      <c r="B58" s="7">
        <v>664</v>
      </c>
      <c r="C58" s="7">
        <v>3</v>
      </c>
      <c r="D58" s="7">
        <v>5</v>
      </c>
      <c r="E58" s="7">
        <v>18</v>
      </c>
      <c r="F58" s="7">
        <v>0</v>
      </c>
      <c r="G58" s="7">
        <v>120</v>
      </c>
      <c r="H58" s="7">
        <v>64</v>
      </c>
      <c r="I58" s="22">
        <v>210</v>
      </c>
      <c r="J58" s="7">
        <v>0</v>
      </c>
      <c r="K58" s="7">
        <v>0</v>
      </c>
      <c r="L58" s="7">
        <v>1</v>
      </c>
      <c r="M58" s="37">
        <f t="shared" si="0"/>
        <v>0.31777108433734941</v>
      </c>
    </row>
    <row r="59" spans="1:13" s="34" customFormat="1" ht="30" x14ac:dyDescent="0.25">
      <c r="A59" s="6" t="s">
        <v>1921</v>
      </c>
      <c r="B59" s="7">
        <v>578</v>
      </c>
      <c r="C59" s="7">
        <v>0</v>
      </c>
      <c r="D59" s="7">
        <v>4</v>
      </c>
      <c r="E59" s="7">
        <v>22</v>
      </c>
      <c r="F59" s="7">
        <v>6</v>
      </c>
      <c r="G59" s="7">
        <v>155</v>
      </c>
      <c r="H59" s="7">
        <v>41</v>
      </c>
      <c r="I59" s="22">
        <v>228</v>
      </c>
      <c r="J59" s="7">
        <v>0</v>
      </c>
      <c r="K59" s="7">
        <v>0</v>
      </c>
      <c r="L59" s="7">
        <v>0</v>
      </c>
      <c r="M59" s="37">
        <f t="shared" si="0"/>
        <v>0.3944636678200692</v>
      </c>
    </row>
    <row r="60" spans="1:13" s="34" customFormat="1" ht="30" x14ac:dyDescent="0.25">
      <c r="A60" s="6" t="s">
        <v>1922</v>
      </c>
      <c r="B60" s="7">
        <v>630</v>
      </c>
      <c r="C60" s="7">
        <v>1</v>
      </c>
      <c r="D60" s="7">
        <v>6</v>
      </c>
      <c r="E60" s="7">
        <v>17</v>
      </c>
      <c r="F60" s="7">
        <v>7</v>
      </c>
      <c r="G60" s="7">
        <v>116</v>
      </c>
      <c r="H60" s="7">
        <v>84</v>
      </c>
      <c r="I60" s="22">
        <v>231</v>
      </c>
      <c r="J60" s="7">
        <v>1</v>
      </c>
      <c r="K60" s="7">
        <v>0</v>
      </c>
      <c r="L60" s="7">
        <v>1</v>
      </c>
      <c r="M60" s="37">
        <f t="shared" si="0"/>
        <v>0.36825396825396828</v>
      </c>
    </row>
    <row r="61" spans="1:13" s="34" customFormat="1" ht="30" x14ac:dyDescent="0.25">
      <c r="A61" s="6" t="s">
        <v>1923</v>
      </c>
      <c r="B61" s="7">
        <v>590</v>
      </c>
      <c r="C61" s="7">
        <v>1</v>
      </c>
      <c r="D61" s="7">
        <v>0</v>
      </c>
      <c r="E61" s="7">
        <v>28</v>
      </c>
      <c r="F61" s="7">
        <v>1</v>
      </c>
      <c r="G61" s="7">
        <v>133</v>
      </c>
      <c r="H61" s="7">
        <v>87</v>
      </c>
      <c r="I61" s="22">
        <v>250</v>
      </c>
      <c r="J61" s="7">
        <v>0</v>
      </c>
      <c r="K61" s="7">
        <v>0</v>
      </c>
      <c r="L61" s="7">
        <v>1</v>
      </c>
      <c r="M61" s="37">
        <f t="shared" si="0"/>
        <v>0.42542372881355933</v>
      </c>
    </row>
    <row r="62" spans="1:13" s="34" customFormat="1" x14ac:dyDescent="0.25">
      <c r="A62" s="21" t="s">
        <v>1924</v>
      </c>
      <c r="B62" s="7">
        <v>586</v>
      </c>
      <c r="C62" s="7">
        <v>1</v>
      </c>
      <c r="D62" s="7">
        <v>2</v>
      </c>
      <c r="E62" s="7">
        <v>16</v>
      </c>
      <c r="F62" s="7">
        <v>2</v>
      </c>
      <c r="G62" s="7">
        <v>137</v>
      </c>
      <c r="H62" s="7">
        <v>75</v>
      </c>
      <c r="I62" s="22">
        <v>233</v>
      </c>
      <c r="J62" s="7">
        <v>0</v>
      </c>
      <c r="K62" s="7">
        <v>0</v>
      </c>
      <c r="L62" s="7">
        <v>2</v>
      </c>
      <c r="M62" s="37">
        <f t="shared" si="0"/>
        <v>0.40102389078498296</v>
      </c>
    </row>
    <row r="63" spans="1:13" s="34" customFormat="1" x14ac:dyDescent="0.25">
      <c r="A63" s="21" t="s">
        <v>1925</v>
      </c>
      <c r="B63" s="7">
        <v>477</v>
      </c>
      <c r="C63" s="7">
        <v>1</v>
      </c>
      <c r="D63" s="7">
        <v>2</v>
      </c>
      <c r="E63" s="7">
        <v>21</v>
      </c>
      <c r="F63" s="7">
        <v>1</v>
      </c>
      <c r="G63" s="7">
        <v>92</v>
      </c>
      <c r="H63" s="7">
        <v>52</v>
      </c>
      <c r="I63" s="22">
        <v>169</v>
      </c>
      <c r="J63" s="7">
        <v>0</v>
      </c>
      <c r="K63" s="7">
        <v>0</v>
      </c>
      <c r="L63" s="7">
        <v>0</v>
      </c>
      <c r="M63" s="37">
        <f t="shared" si="0"/>
        <v>0.35429769392033544</v>
      </c>
    </row>
    <row r="64" spans="1:13" s="34" customFormat="1" x14ac:dyDescent="0.25">
      <c r="A64" s="21" t="s">
        <v>1926</v>
      </c>
      <c r="B64" s="7">
        <v>507</v>
      </c>
      <c r="C64" s="7">
        <v>2</v>
      </c>
      <c r="D64" s="7">
        <v>1</v>
      </c>
      <c r="E64" s="7">
        <v>15</v>
      </c>
      <c r="F64" s="7">
        <v>1</v>
      </c>
      <c r="G64" s="7">
        <v>149</v>
      </c>
      <c r="H64" s="7">
        <v>50</v>
      </c>
      <c r="I64" s="22">
        <v>218</v>
      </c>
      <c r="J64" s="7">
        <v>2</v>
      </c>
      <c r="K64" s="7">
        <v>0</v>
      </c>
      <c r="L64" s="7">
        <v>0</v>
      </c>
      <c r="M64" s="37">
        <f t="shared" si="0"/>
        <v>0.42998027613412226</v>
      </c>
    </row>
    <row r="65" spans="1:13" s="34" customFormat="1" x14ac:dyDescent="0.25">
      <c r="A65" s="21" t="s">
        <v>1927</v>
      </c>
      <c r="B65" s="7">
        <v>555</v>
      </c>
      <c r="C65" s="7">
        <v>1</v>
      </c>
      <c r="D65" s="7">
        <v>2</v>
      </c>
      <c r="E65" s="7">
        <v>10</v>
      </c>
      <c r="F65" s="7">
        <v>2</v>
      </c>
      <c r="G65" s="7">
        <v>126</v>
      </c>
      <c r="H65" s="7">
        <v>52</v>
      </c>
      <c r="I65" s="22">
        <v>193</v>
      </c>
      <c r="J65" s="7">
        <v>0</v>
      </c>
      <c r="K65" s="7">
        <v>0</v>
      </c>
      <c r="L65" s="7">
        <v>0</v>
      </c>
      <c r="M65" s="37">
        <f t="shared" si="0"/>
        <v>0.34774774774774775</v>
      </c>
    </row>
    <row r="66" spans="1:13" s="34" customFormat="1" x14ac:dyDescent="0.25">
      <c r="A66" s="21" t="s">
        <v>1928</v>
      </c>
      <c r="B66" s="7">
        <v>528</v>
      </c>
      <c r="C66" s="7">
        <v>0</v>
      </c>
      <c r="D66" s="7">
        <v>3</v>
      </c>
      <c r="E66" s="7">
        <v>19</v>
      </c>
      <c r="F66" s="7">
        <v>1</v>
      </c>
      <c r="G66" s="7">
        <v>135</v>
      </c>
      <c r="H66" s="7">
        <v>55</v>
      </c>
      <c r="I66" s="22">
        <v>213</v>
      </c>
      <c r="J66" s="7">
        <v>2</v>
      </c>
      <c r="K66" s="7">
        <v>0</v>
      </c>
      <c r="L66" s="7">
        <v>1</v>
      </c>
      <c r="M66" s="37">
        <f t="shared" ref="M66:M67" si="1">(L66+K66+I66)/B66</f>
        <v>0.40530303030303028</v>
      </c>
    </row>
    <row r="67" spans="1:13" s="34" customFormat="1" x14ac:dyDescent="0.25">
      <c r="A67" s="21" t="s">
        <v>1929</v>
      </c>
      <c r="B67" s="7">
        <v>591</v>
      </c>
      <c r="C67" s="7">
        <v>2</v>
      </c>
      <c r="D67" s="7">
        <v>3</v>
      </c>
      <c r="E67" s="7">
        <v>20</v>
      </c>
      <c r="F67" s="7">
        <v>2</v>
      </c>
      <c r="G67" s="7">
        <v>158</v>
      </c>
      <c r="H67" s="7">
        <v>43</v>
      </c>
      <c r="I67" s="22">
        <v>228</v>
      </c>
      <c r="J67" s="7">
        <v>0</v>
      </c>
      <c r="K67" s="7">
        <v>0</v>
      </c>
      <c r="L67" s="7">
        <v>2</v>
      </c>
      <c r="M67" s="37">
        <f t="shared" si="1"/>
        <v>0.38917089678510997</v>
      </c>
    </row>
    <row r="68" spans="1:13" s="34" customFormat="1" x14ac:dyDescent="0.25">
      <c r="A68" s="21" t="s">
        <v>1057</v>
      </c>
      <c r="B68" s="7">
        <v>0</v>
      </c>
      <c r="C68" s="7">
        <v>1</v>
      </c>
      <c r="D68" s="7">
        <v>2</v>
      </c>
      <c r="E68" s="7">
        <v>9</v>
      </c>
      <c r="F68" s="7">
        <v>4</v>
      </c>
      <c r="G68" s="7">
        <v>137</v>
      </c>
      <c r="H68" s="7">
        <v>46</v>
      </c>
      <c r="I68" s="22">
        <v>199</v>
      </c>
      <c r="J68" s="7">
        <v>1</v>
      </c>
      <c r="K68" s="7">
        <v>0</v>
      </c>
      <c r="L68" s="7">
        <v>91</v>
      </c>
      <c r="M68" s="37"/>
    </row>
    <row r="69" spans="1:13" s="34" customFormat="1" x14ac:dyDescent="0.25">
      <c r="A69" s="21" t="s">
        <v>1930</v>
      </c>
      <c r="B69" s="7">
        <v>0</v>
      </c>
      <c r="C69" s="7">
        <v>6</v>
      </c>
      <c r="D69" s="7">
        <v>1</v>
      </c>
      <c r="E69" s="7">
        <v>10</v>
      </c>
      <c r="F69" s="7">
        <v>10</v>
      </c>
      <c r="G69" s="7">
        <v>80</v>
      </c>
      <c r="H69" s="7">
        <v>21</v>
      </c>
      <c r="I69" s="22">
        <v>128</v>
      </c>
      <c r="J69" s="7">
        <v>3</v>
      </c>
      <c r="K69" s="7">
        <v>0</v>
      </c>
      <c r="L69" s="7">
        <v>1</v>
      </c>
      <c r="M69" s="37"/>
    </row>
    <row r="70" spans="1:13" s="34" customFormat="1" x14ac:dyDescent="0.25">
      <c r="A70" s="21" t="s">
        <v>1931</v>
      </c>
      <c r="B70" s="7">
        <v>0</v>
      </c>
      <c r="C70" s="7">
        <v>17</v>
      </c>
      <c r="D70" s="7">
        <v>17</v>
      </c>
      <c r="E70" s="7">
        <v>178</v>
      </c>
      <c r="F70" s="7">
        <v>35</v>
      </c>
      <c r="G70" s="7">
        <v>2609</v>
      </c>
      <c r="H70" s="7">
        <v>761</v>
      </c>
      <c r="I70" s="22">
        <v>3617</v>
      </c>
      <c r="J70" s="7">
        <v>7</v>
      </c>
      <c r="K70" s="7">
        <v>1</v>
      </c>
      <c r="L70" s="7">
        <v>1</v>
      </c>
      <c r="M70" s="37"/>
    </row>
    <row r="71" spans="1:13" s="34" customFormat="1" x14ac:dyDescent="0.25">
      <c r="A71" s="21" t="s">
        <v>102</v>
      </c>
      <c r="B71" s="7">
        <v>0</v>
      </c>
      <c r="C71" s="7">
        <v>8</v>
      </c>
      <c r="D71" s="7">
        <v>11</v>
      </c>
      <c r="E71" s="7">
        <v>96</v>
      </c>
      <c r="F71" s="7">
        <v>16</v>
      </c>
      <c r="G71" s="7">
        <v>1196</v>
      </c>
      <c r="H71" s="7">
        <v>467</v>
      </c>
      <c r="I71" s="22">
        <v>1794</v>
      </c>
      <c r="J71" s="7">
        <v>1</v>
      </c>
      <c r="K71" s="7">
        <v>0</v>
      </c>
      <c r="L71" s="7">
        <v>2</v>
      </c>
      <c r="M71" s="37"/>
    </row>
    <row r="72" spans="1:13" s="34" customFormat="1" x14ac:dyDescent="0.25">
      <c r="A72" s="21" t="s">
        <v>103</v>
      </c>
      <c r="B72" s="7">
        <v>0</v>
      </c>
      <c r="C72" s="7">
        <v>15</v>
      </c>
      <c r="D72" s="7">
        <v>25</v>
      </c>
      <c r="E72" s="7">
        <v>154</v>
      </c>
      <c r="F72" s="7">
        <v>47</v>
      </c>
      <c r="G72" s="7">
        <v>2443</v>
      </c>
      <c r="H72" s="7">
        <v>844</v>
      </c>
      <c r="I72" s="22">
        <v>3528</v>
      </c>
      <c r="J72" s="7">
        <v>5</v>
      </c>
      <c r="K72" s="7">
        <v>0</v>
      </c>
      <c r="L72" s="7">
        <v>6</v>
      </c>
      <c r="M72" s="46"/>
    </row>
    <row r="73" spans="1:13" s="34" customFormat="1" x14ac:dyDescent="0.25">
      <c r="A73" s="21" t="s">
        <v>104</v>
      </c>
      <c r="B73" s="7"/>
      <c r="C73" s="7">
        <f t="shared" ref="C73:L73" si="2">SUM(C2:C69)</f>
        <v>106</v>
      </c>
      <c r="D73" s="7">
        <f t="shared" si="2"/>
        <v>159</v>
      </c>
      <c r="E73" s="7">
        <f t="shared" si="2"/>
        <v>903</v>
      </c>
      <c r="F73" s="7">
        <f t="shared" si="2"/>
        <v>192</v>
      </c>
      <c r="G73" s="7">
        <f t="shared" si="2"/>
        <v>8013</v>
      </c>
      <c r="H73" s="7">
        <f t="shared" si="2"/>
        <v>3522</v>
      </c>
      <c r="I73" s="7">
        <f t="shared" si="2"/>
        <v>12895</v>
      </c>
      <c r="J73" s="7">
        <f t="shared" si="2"/>
        <v>36</v>
      </c>
      <c r="K73" s="7">
        <f t="shared" si="2"/>
        <v>2</v>
      </c>
      <c r="L73" s="7">
        <f t="shared" si="2"/>
        <v>125</v>
      </c>
      <c r="M73" s="37"/>
    </row>
    <row r="74" spans="1:13" s="34" customFormat="1" x14ac:dyDescent="0.25">
      <c r="A74" s="21" t="s">
        <v>105</v>
      </c>
      <c r="B74" s="7"/>
      <c r="C74" s="7">
        <f t="shared" ref="C74:L74" si="3">SUM(C70:C72)</f>
        <v>40</v>
      </c>
      <c r="D74" s="7">
        <f t="shared" si="3"/>
        <v>53</v>
      </c>
      <c r="E74" s="7">
        <f t="shared" si="3"/>
        <v>428</v>
      </c>
      <c r="F74" s="7">
        <f t="shared" si="3"/>
        <v>98</v>
      </c>
      <c r="G74" s="7">
        <f t="shared" si="3"/>
        <v>6248</v>
      </c>
      <c r="H74" s="7">
        <f t="shared" si="3"/>
        <v>2072</v>
      </c>
      <c r="I74" s="7">
        <f t="shared" si="3"/>
        <v>8939</v>
      </c>
      <c r="J74" s="7">
        <f t="shared" si="3"/>
        <v>13</v>
      </c>
      <c r="K74" s="7">
        <f t="shared" si="3"/>
        <v>1</v>
      </c>
      <c r="L74" s="7">
        <f t="shared" si="3"/>
        <v>9</v>
      </c>
      <c r="M74" s="37"/>
    </row>
    <row r="75" spans="1:13" s="34" customFormat="1" x14ac:dyDescent="0.25">
      <c r="A75" s="21" t="s">
        <v>106</v>
      </c>
      <c r="B75" s="7">
        <f>SUM(B2:B72)</f>
        <v>32198</v>
      </c>
      <c r="C75" s="7">
        <f t="shared" ref="C75:L75" si="4">SUM(C73:C74)</f>
        <v>146</v>
      </c>
      <c r="D75" s="7">
        <f t="shared" si="4"/>
        <v>212</v>
      </c>
      <c r="E75" s="7">
        <f t="shared" si="4"/>
        <v>1331</v>
      </c>
      <c r="F75" s="7">
        <f t="shared" si="4"/>
        <v>290</v>
      </c>
      <c r="G75" s="7">
        <f t="shared" si="4"/>
        <v>14261</v>
      </c>
      <c r="H75" s="7">
        <f t="shared" si="4"/>
        <v>5594</v>
      </c>
      <c r="I75" s="7">
        <f t="shared" si="4"/>
        <v>21834</v>
      </c>
      <c r="J75" s="7">
        <f t="shared" si="4"/>
        <v>49</v>
      </c>
      <c r="K75" s="7">
        <f t="shared" si="4"/>
        <v>3</v>
      </c>
      <c r="L75" s="7">
        <f t="shared" si="4"/>
        <v>134</v>
      </c>
      <c r="M75" s="37">
        <f>(L75+K75+I75)/B75</f>
        <v>0.68237157587427788</v>
      </c>
    </row>
    <row r="76" spans="1:13" s="34" customFormat="1" x14ac:dyDescent="0.25">
      <c r="A76" s="36" t="s">
        <v>107</v>
      </c>
      <c r="B76" s="7"/>
      <c r="C76" s="37">
        <f t="shared" ref="C76:H76" si="5">C75/$I$75</f>
        <v>6.6868187230924242E-3</v>
      </c>
      <c r="D76" s="37">
        <f t="shared" si="5"/>
        <v>9.7096271869561226E-3</v>
      </c>
      <c r="E76" s="37">
        <f t="shared" si="5"/>
        <v>6.0959970687917926E-2</v>
      </c>
      <c r="F76" s="37">
        <f t="shared" si="5"/>
        <v>1.3282037189704131E-2</v>
      </c>
      <c r="G76" s="37">
        <f t="shared" si="5"/>
        <v>0.65315562883576073</v>
      </c>
      <c r="H76" s="37">
        <f t="shared" si="5"/>
        <v>0.25620591737656867</v>
      </c>
      <c r="I76" s="37"/>
      <c r="J76" s="37"/>
      <c r="K76" s="37"/>
      <c r="L76" s="37"/>
      <c r="M76" s="37"/>
    </row>
    <row r="77" spans="1:13" x14ac:dyDescent="0.25"/>
    <row r="78" spans="1:13" x14ac:dyDescent="0.25"/>
    <row r="79" spans="1:13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90" fitToHeight="0" orientation="landscape" r:id="rId1"/>
  <tableParts count="1">
    <tablePart r:id="rId2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057AB-9047-421B-801D-FD885EB25B4A}">
  <sheetPr codeName="Sheet25">
    <pageSetUpPr fitToPage="1"/>
  </sheetPr>
  <dimension ref="A1:M81"/>
  <sheetViews>
    <sheetView workbookViewId="0">
      <pane xSplit="1" ySplit="1" topLeftCell="B48" activePane="bottomRight" state="frozen"/>
      <selection pane="topRight" activeCell="B1" sqref="B1"/>
      <selection pane="bottomLeft" activeCell="A2" sqref="A2"/>
      <selection pane="bottomRight" activeCell="B75" sqref="B75"/>
    </sheetView>
  </sheetViews>
  <sheetFormatPr defaultColWidth="0" defaultRowHeight="15" zeroHeight="1" x14ac:dyDescent="0.25"/>
  <cols>
    <col min="1" max="1" width="35.7109375" style="30" customWidth="1"/>
    <col min="2" max="2" width="8.7109375" style="67" customWidth="1"/>
    <col min="3" max="7" width="11.7109375" style="67" customWidth="1"/>
    <col min="8" max="8" width="8.7109375" style="67" customWidth="1"/>
    <col min="9" max="11" width="3.7109375" style="67" customWidth="1"/>
    <col min="12" max="12" width="8.7109375" style="47" customWidth="1"/>
    <col min="13" max="13" width="1.7109375" style="33" customWidth="1"/>
    <col min="14" max="16384" width="9.140625" style="33" hidden="1"/>
  </cols>
  <sheetData>
    <row r="1" spans="1:12" ht="50.1" customHeight="1" thickBot="1" x14ac:dyDescent="0.3">
      <c r="A1" s="49" t="s">
        <v>0</v>
      </c>
      <c r="B1" s="2" t="s">
        <v>1</v>
      </c>
      <c r="C1" s="2" t="s">
        <v>1932</v>
      </c>
      <c r="D1" s="2" t="s">
        <v>1933</v>
      </c>
      <c r="E1" s="2" t="s">
        <v>1934</v>
      </c>
      <c r="F1" s="2" t="s">
        <v>1935</v>
      </c>
      <c r="G1" s="2" t="s">
        <v>1936</v>
      </c>
      <c r="H1" s="2" t="s">
        <v>8</v>
      </c>
      <c r="I1" s="2" t="s">
        <v>9</v>
      </c>
      <c r="J1" s="2" t="s">
        <v>10</v>
      </c>
      <c r="K1" s="2" t="s">
        <v>11</v>
      </c>
      <c r="L1" s="32" t="s">
        <v>12</v>
      </c>
    </row>
    <row r="2" spans="1:12" s="34" customFormat="1" ht="15.75" thickTop="1" x14ac:dyDescent="0.25">
      <c r="A2" s="21" t="s">
        <v>1937</v>
      </c>
      <c r="B2" s="65">
        <v>492</v>
      </c>
      <c r="C2" s="65">
        <v>33</v>
      </c>
      <c r="D2" s="65">
        <v>0</v>
      </c>
      <c r="E2" s="65">
        <v>20</v>
      </c>
      <c r="F2" s="65">
        <v>131</v>
      </c>
      <c r="G2" s="65">
        <v>1</v>
      </c>
      <c r="H2" s="55">
        <v>185</v>
      </c>
      <c r="I2" s="65">
        <v>1</v>
      </c>
      <c r="J2" s="65">
        <v>0</v>
      </c>
      <c r="K2" s="65">
        <v>0</v>
      </c>
      <c r="L2" s="37">
        <f t="shared" ref="L2:L64" si="0">(K2+J2+H2)/B2</f>
        <v>0.37601626016260165</v>
      </c>
    </row>
    <row r="3" spans="1:12" s="34" customFormat="1" x14ac:dyDescent="0.25">
      <c r="A3" s="21" t="s">
        <v>1938</v>
      </c>
      <c r="B3" s="65">
        <v>317</v>
      </c>
      <c r="C3" s="65">
        <v>29</v>
      </c>
      <c r="D3" s="65">
        <v>1</v>
      </c>
      <c r="E3" s="65">
        <v>13</v>
      </c>
      <c r="F3" s="65">
        <v>55</v>
      </c>
      <c r="G3" s="65">
        <v>0</v>
      </c>
      <c r="H3" s="55">
        <v>98</v>
      </c>
      <c r="I3" s="65">
        <v>0</v>
      </c>
      <c r="J3" s="65">
        <v>0</v>
      </c>
      <c r="K3" s="65">
        <v>1</v>
      </c>
      <c r="L3" s="37">
        <f t="shared" si="0"/>
        <v>0.31230283911671924</v>
      </c>
    </row>
    <row r="4" spans="1:12" s="34" customFormat="1" x14ac:dyDescent="0.25">
      <c r="A4" s="21" t="s">
        <v>1939</v>
      </c>
      <c r="B4" s="65">
        <v>352</v>
      </c>
      <c r="C4" s="65">
        <v>21</v>
      </c>
      <c r="D4" s="65">
        <v>1</v>
      </c>
      <c r="E4" s="65">
        <v>25</v>
      </c>
      <c r="F4" s="65">
        <v>86</v>
      </c>
      <c r="G4" s="65">
        <v>6</v>
      </c>
      <c r="H4" s="55">
        <v>139</v>
      </c>
      <c r="I4" s="65">
        <v>0</v>
      </c>
      <c r="J4" s="65">
        <v>0</v>
      </c>
      <c r="K4" s="65">
        <v>0</v>
      </c>
      <c r="L4" s="37">
        <f t="shared" si="0"/>
        <v>0.39488636363636365</v>
      </c>
    </row>
    <row r="5" spans="1:12" s="34" customFormat="1" x14ac:dyDescent="0.25">
      <c r="A5" s="21" t="s">
        <v>1940</v>
      </c>
      <c r="B5" s="65">
        <v>439</v>
      </c>
      <c r="C5" s="65">
        <v>24</v>
      </c>
      <c r="D5" s="65">
        <v>0</v>
      </c>
      <c r="E5" s="65">
        <v>28</v>
      </c>
      <c r="F5" s="65">
        <v>112</v>
      </c>
      <c r="G5" s="65">
        <v>5</v>
      </c>
      <c r="H5" s="55">
        <v>169</v>
      </c>
      <c r="I5" s="65">
        <v>0</v>
      </c>
      <c r="J5" s="65">
        <v>0</v>
      </c>
      <c r="K5" s="65">
        <v>1</v>
      </c>
      <c r="L5" s="37">
        <f t="shared" si="0"/>
        <v>0.38724373576309795</v>
      </c>
    </row>
    <row r="6" spans="1:12" s="34" customFormat="1" x14ac:dyDescent="0.25">
      <c r="A6" s="21" t="s">
        <v>1941</v>
      </c>
      <c r="B6" s="65">
        <v>384</v>
      </c>
      <c r="C6" s="65">
        <v>29</v>
      </c>
      <c r="D6" s="65">
        <v>1</v>
      </c>
      <c r="E6" s="65">
        <v>32</v>
      </c>
      <c r="F6" s="65">
        <v>96</v>
      </c>
      <c r="G6" s="65">
        <v>1</v>
      </c>
      <c r="H6" s="55">
        <v>159</v>
      </c>
      <c r="I6" s="65">
        <v>0</v>
      </c>
      <c r="J6" s="65">
        <v>0</v>
      </c>
      <c r="K6" s="65">
        <v>0</v>
      </c>
      <c r="L6" s="37">
        <f t="shared" si="0"/>
        <v>0.4140625</v>
      </c>
    </row>
    <row r="7" spans="1:12" s="34" customFormat="1" x14ac:dyDescent="0.25">
      <c r="A7" s="21" t="s">
        <v>1942</v>
      </c>
      <c r="B7" s="65">
        <v>450</v>
      </c>
      <c r="C7" s="65">
        <v>21</v>
      </c>
      <c r="D7" s="65">
        <v>0</v>
      </c>
      <c r="E7" s="65">
        <v>24</v>
      </c>
      <c r="F7" s="65">
        <v>89</v>
      </c>
      <c r="G7" s="65">
        <v>3</v>
      </c>
      <c r="H7" s="55">
        <v>137</v>
      </c>
      <c r="I7" s="65">
        <v>0</v>
      </c>
      <c r="J7" s="65">
        <v>0</v>
      </c>
      <c r="K7" s="65">
        <v>1</v>
      </c>
      <c r="L7" s="37">
        <f t="shared" si="0"/>
        <v>0.30666666666666664</v>
      </c>
    </row>
    <row r="8" spans="1:12" s="34" customFormat="1" x14ac:dyDescent="0.25">
      <c r="A8" s="21" t="s">
        <v>1943</v>
      </c>
      <c r="B8" s="65">
        <v>432</v>
      </c>
      <c r="C8" s="65">
        <v>25</v>
      </c>
      <c r="D8" s="65">
        <v>3</v>
      </c>
      <c r="E8" s="65">
        <v>20</v>
      </c>
      <c r="F8" s="65">
        <v>96</v>
      </c>
      <c r="G8" s="65">
        <v>0</v>
      </c>
      <c r="H8" s="55">
        <v>144</v>
      </c>
      <c r="I8" s="65">
        <v>0</v>
      </c>
      <c r="J8" s="65">
        <v>0</v>
      </c>
      <c r="K8" s="65">
        <v>0</v>
      </c>
      <c r="L8" s="37">
        <f t="shared" si="0"/>
        <v>0.33333333333333331</v>
      </c>
    </row>
    <row r="9" spans="1:12" s="34" customFormat="1" x14ac:dyDescent="0.25">
      <c r="A9" s="21" t="s">
        <v>1944</v>
      </c>
      <c r="B9" s="65">
        <v>498</v>
      </c>
      <c r="C9" s="65">
        <v>22</v>
      </c>
      <c r="D9" s="65">
        <v>1</v>
      </c>
      <c r="E9" s="65">
        <v>31</v>
      </c>
      <c r="F9" s="65">
        <v>120</v>
      </c>
      <c r="G9" s="65">
        <v>1</v>
      </c>
      <c r="H9" s="55">
        <v>175</v>
      </c>
      <c r="I9" s="65">
        <v>0</v>
      </c>
      <c r="J9" s="65">
        <v>0</v>
      </c>
      <c r="K9" s="65">
        <v>1</v>
      </c>
      <c r="L9" s="37">
        <f t="shared" si="0"/>
        <v>0.3534136546184739</v>
      </c>
    </row>
    <row r="10" spans="1:12" s="34" customFormat="1" x14ac:dyDescent="0.25">
      <c r="A10" s="21" t="s">
        <v>1945</v>
      </c>
      <c r="B10" s="65">
        <v>417</v>
      </c>
      <c r="C10" s="65">
        <v>23</v>
      </c>
      <c r="D10" s="65">
        <v>0</v>
      </c>
      <c r="E10" s="65">
        <v>33</v>
      </c>
      <c r="F10" s="65">
        <v>80</v>
      </c>
      <c r="G10" s="65">
        <v>5</v>
      </c>
      <c r="H10" s="55">
        <v>141</v>
      </c>
      <c r="I10" s="65">
        <v>1</v>
      </c>
      <c r="J10" s="65">
        <v>0</v>
      </c>
      <c r="K10" s="65">
        <v>0</v>
      </c>
      <c r="L10" s="37">
        <f t="shared" si="0"/>
        <v>0.33812949640287771</v>
      </c>
    </row>
    <row r="11" spans="1:12" s="34" customFormat="1" x14ac:dyDescent="0.25">
      <c r="A11" s="21" t="s">
        <v>1946</v>
      </c>
      <c r="B11" s="65">
        <v>560</v>
      </c>
      <c r="C11" s="65">
        <v>36</v>
      </c>
      <c r="D11" s="65">
        <v>5</v>
      </c>
      <c r="E11" s="65">
        <v>61</v>
      </c>
      <c r="F11" s="65">
        <v>131</v>
      </c>
      <c r="G11" s="65">
        <v>5</v>
      </c>
      <c r="H11" s="55">
        <v>238</v>
      </c>
      <c r="I11" s="65">
        <v>0</v>
      </c>
      <c r="J11" s="65">
        <v>0</v>
      </c>
      <c r="K11" s="65">
        <v>1</v>
      </c>
      <c r="L11" s="37">
        <f t="shared" si="0"/>
        <v>0.42678571428571427</v>
      </c>
    </row>
    <row r="12" spans="1:12" s="34" customFormat="1" x14ac:dyDescent="0.25">
      <c r="A12" s="21" t="s">
        <v>1947</v>
      </c>
      <c r="B12" s="65">
        <v>534</v>
      </c>
      <c r="C12" s="65">
        <v>46</v>
      </c>
      <c r="D12" s="65">
        <v>1</v>
      </c>
      <c r="E12" s="65">
        <v>50</v>
      </c>
      <c r="F12" s="65">
        <v>126</v>
      </c>
      <c r="G12" s="65">
        <v>5</v>
      </c>
      <c r="H12" s="55">
        <v>228</v>
      </c>
      <c r="I12" s="65">
        <v>2</v>
      </c>
      <c r="J12" s="65">
        <v>0</v>
      </c>
      <c r="K12" s="65">
        <v>0</v>
      </c>
      <c r="L12" s="37">
        <f t="shared" si="0"/>
        <v>0.42696629213483145</v>
      </c>
    </row>
    <row r="13" spans="1:12" s="34" customFormat="1" x14ac:dyDescent="0.25">
      <c r="A13" s="21" t="s">
        <v>1948</v>
      </c>
      <c r="B13" s="65">
        <v>411</v>
      </c>
      <c r="C13" s="65">
        <v>43</v>
      </c>
      <c r="D13" s="65">
        <v>4</v>
      </c>
      <c r="E13" s="65">
        <v>33</v>
      </c>
      <c r="F13" s="65">
        <v>121</v>
      </c>
      <c r="G13" s="65">
        <v>2</v>
      </c>
      <c r="H13" s="55">
        <v>203</v>
      </c>
      <c r="I13" s="65">
        <v>1</v>
      </c>
      <c r="J13" s="65">
        <v>0</v>
      </c>
      <c r="K13" s="65">
        <v>0</v>
      </c>
      <c r="L13" s="37">
        <f t="shared" si="0"/>
        <v>0.49391727493917276</v>
      </c>
    </row>
    <row r="14" spans="1:12" s="34" customFormat="1" x14ac:dyDescent="0.25">
      <c r="A14" s="21" t="s">
        <v>1949</v>
      </c>
      <c r="B14" s="65">
        <v>421</v>
      </c>
      <c r="C14" s="65">
        <v>34</v>
      </c>
      <c r="D14" s="65">
        <v>1</v>
      </c>
      <c r="E14" s="65">
        <v>36</v>
      </c>
      <c r="F14" s="65">
        <v>90</v>
      </c>
      <c r="G14" s="65">
        <v>2</v>
      </c>
      <c r="H14" s="55">
        <v>163</v>
      </c>
      <c r="I14" s="65">
        <v>1</v>
      </c>
      <c r="J14" s="65">
        <v>0</v>
      </c>
      <c r="K14" s="65">
        <v>0</v>
      </c>
      <c r="L14" s="37">
        <f t="shared" si="0"/>
        <v>0.38717339667458434</v>
      </c>
    </row>
    <row r="15" spans="1:12" s="34" customFormat="1" x14ac:dyDescent="0.25">
      <c r="A15" s="21" t="s">
        <v>1950</v>
      </c>
      <c r="B15" s="65">
        <v>485</v>
      </c>
      <c r="C15" s="65">
        <v>27</v>
      </c>
      <c r="D15" s="65">
        <v>1</v>
      </c>
      <c r="E15" s="65">
        <v>48</v>
      </c>
      <c r="F15" s="65">
        <v>112</v>
      </c>
      <c r="G15" s="65">
        <v>4</v>
      </c>
      <c r="H15" s="55">
        <v>192</v>
      </c>
      <c r="I15" s="65">
        <v>0</v>
      </c>
      <c r="J15" s="65">
        <v>0</v>
      </c>
      <c r="K15" s="65">
        <v>0</v>
      </c>
      <c r="L15" s="37">
        <f t="shared" si="0"/>
        <v>0.3958762886597938</v>
      </c>
    </row>
    <row r="16" spans="1:12" s="34" customFormat="1" x14ac:dyDescent="0.25">
      <c r="A16" s="21" t="s">
        <v>1951</v>
      </c>
      <c r="B16" s="65">
        <v>424</v>
      </c>
      <c r="C16" s="65">
        <v>27</v>
      </c>
      <c r="D16" s="65">
        <v>0</v>
      </c>
      <c r="E16" s="65">
        <v>23</v>
      </c>
      <c r="F16" s="65">
        <v>89</v>
      </c>
      <c r="G16" s="65">
        <v>3</v>
      </c>
      <c r="H16" s="55">
        <v>142</v>
      </c>
      <c r="I16" s="65">
        <v>0</v>
      </c>
      <c r="J16" s="65">
        <v>0</v>
      </c>
      <c r="K16" s="65">
        <v>0</v>
      </c>
      <c r="L16" s="37">
        <f t="shared" si="0"/>
        <v>0.33490566037735847</v>
      </c>
    </row>
    <row r="17" spans="1:12" s="34" customFormat="1" x14ac:dyDescent="0.25">
      <c r="A17" s="21" t="s">
        <v>1952</v>
      </c>
      <c r="B17" s="65">
        <v>568</v>
      </c>
      <c r="C17" s="65">
        <v>34</v>
      </c>
      <c r="D17" s="65">
        <v>0</v>
      </c>
      <c r="E17" s="65">
        <v>22</v>
      </c>
      <c r="F17" s="65">
        <v>121</v>
      </c>
      <c r="G17" s="65">
        <v>0</v>
      </c>
      <c r="H17" s="55">
        <v>177</v>
      </c>
      <c r="I17" s="65">
        <v>1</v>
      </c>
      <c r="J17" s="65">
        <v>0</v>
      </c>
      <c r="K17" s="65">
        <v>0</v>
      </c>
      <c r="L17" s="37">
        <f t="shared" si="0"/>
        <v>0.31161971830985913</v>
      </c>
    </row>
    <row r="18" spans="1:12" s="34" customFormat="1" x14ac:dyDescent="0.25">
      <c r="A18" s="21" t="s">
        <v>1953</v>
      </c>
      <c r="B18" s="65">
        <v>379</v>
      </c>
      <c r="C18" s="65">
        <v>25</v>
      </c>
      <c r="D18" s="65">
        <v>3</v>
      </c>
      <c r="E18" s="65">
        <v>25</v>
      </c>
      <c r="F18" s="65">
        <v>62</v>
      </c>
      <c r="G18" s="65">
        <v>1</v>
      </c>
      <c r="H18" s="55">
        <v>116</v>
      </c>
      <c r="I18" s="65">
        <v>0</v>
      </c>
      <c r="J18" s="65">
        <v>0</v>
      </c>
      <c r="K18" s="65">
        <v>0</v>
      </c>
      <c r="L18" s="37">
        <f t="shared" si="0"/>
        <v>0.30606860158311344</v>
      </c>
    </row>
    <row r="19" spans="1:12" s="34" customFormat="1" x14ac:dyDescent="0.25">
      <c r="A19" s="21" t="s">
        <v>1954</v>
      </c>
      <c r="B19" s="65">
        <v>568</v>
      </c>
      <c r="C19" s="65">
        <v>30</v>
      </c>
      <c r="D19" s="65">
        <v>2</v>
      </c>
      <c r="E19" s="65">
        <v>32</v>
      </c>
      <c r="F19" s="65">
        <v>94</v>
      </c>
      <c r="G19" s="65">
        <v>0</v>
      </c>
      <c r="H19" s="55">
        <v>158</v>
      </c>
      <c r="I19" s="65">
        <v>0</v>
      </c>
      <c r="J19" s="65">
        <v>0</v>
      </c>
      <c r="K19" s="65">
        <v>0</v>
      </c>
      <c r="L19" s="37">
        <f t="shared" si="0"/>
        <v>0.27816901408450706</v>
      </c>
    </row>
    <row r="20" spans="1:12" s="34" customFormat="1" x14ac:dyDescent="0.25">
      <c r="A20" s="21" t="s">
        <v>1955</v>
      </c>
      <c r="B20" s="65">
        <v>545</v>
      </c>
      <c r="C20" s="65">
        <v>47</v>
      </c>
      <c r="D20" s="65">
        <v>1</v>
      </c>
      <c r="E20" s="65">
        <v>34</v>
      </c>
      <c r="F20" s="65">
        <v>126</v>
      </c>
      <c r="G20" s="65">
        <v>1</v>
      </c>
      <c r="H20" s="55">
        <v>209</v>
      </c>
      <c r="I20" s="65">
        <v>0</v>
      </c>
      <c r="J20" s="65">
        <v>2</v>
      </c>
      <c r="K20" s="65">
        <v>0</v>
      </c>
      <c r="L20" s="37">
        <f t="shared" si="0"/>
        <v>0.38715596330275232</v>
      </c>
    </row>
    <row r="21" spans="1:12" s="34" customFormat="1" x14ac:dyDescent="0.25">
      <c r="A21" s="21" t="s">
        <v>1956</v>
      </c>
      <c r="B21" s="65">
        <v>436</v>
      </c>
      <c r="C21" s="65">
        <v>30</v>
      </c>
      <c r="D21" s="65">
        <v>0</v>
      </c>
      <c r="E21" s="65">
        <v>29</v>
      </c>
      <c r="F21" s="65">
        <v>92</v>
      </c>
      <c r="G21" s="65">
        <v>3</v>
      </c>
      <c r="H21" s="55">
        <v>154</v>
      </c>
      <c r="I21" s="65">
        <v>1</v>
      </c>
      <c r="J21" s="65">
        <v>0</v>
      </c>
      <c r="K21" s="65">
        <v>0</v>
      </c>
      <c r="L21" s="37">
        <f t="shared" si="0"/>
        <v>0.35321100917431192</v>
      </c>
    </row>
    <row r="22" spans="1:12" s="34" customFormat="1" x14ac:dyDescent="0.25">
      <c r="A22" s="21" t="s">
        <v>1957</v>
      </c>
      <c r="B22" s="65">
        <v>261</v>
      </c>
      <c r="C22" s="65">
        <v>14</v>
      </c>
      <c r="D22" s="65">
        <v>0</v>
      </c>
      <c r="E22" s="65">
        <v>12</v>
      </c>
      <c r="F22" s="65">
        <v>61</v>
      </c>
      <c r="G22" s="65">
        <v>0</v>
      </c>
      <c r="H22" s="55">
        <v>87</v>
      </c>
      <c r="I22" s="65">
        <v>0</v>
      </c>
      <c r="J22" s="65">
        <v>0</v>
      </c>
      <c r="K22" s="65">
        <v>0</v>
      </c>
      <c r="L22" s="37">
        <f t="shared" si="0"/>
        <v>0.33333333333333331</v>
      </c>
    </row>
    <row r="23" spans="1:12" s="34" customFormat="1" x14ac:dyDescent="0.25">
      <c r="A23" s="21" t="s">
        <v>1958</v>
      </c>
      <c r="B23" s="65">
        <v>350</v>
      </c>
      <c r="C23" s="65">
        <v>18</v>
      </c>
      <c r="D23" s="65">
        <v>0</v>
      </c>
      <c r="E23" s="65">
        <v>31</v>
      </c>
      <c r="F23" s="65">
        <v>64</v>
      </c>
      <c r="G23" s="65">
        <v>1</v>
      </c>
      <c r="H23" s="55">
        <v>114</v>
      </c>
      <c r="I23" s="65">
        <v>0</v>
      </c>
      <c r="J23" s="65">
        <v>0</v>
      </c>
      <c r="K23" s="65">
        <v>0</v>
      </c>
      <c r="L23" s="37">
        <f t="shared" si="0"/>
        <v>0.32571428571428573</v>
      </c>
    </row>
    <row r="24" spans="1:12" s="34" customFormat="1" x14ac:dyDescent="0.25">
      <c r="A24" s="21" t="s">
        <v>1959</v>
      </c>
      <c r="B24" s="65">
        <v>336</v>
      </c>
      <c r="C24" s="65">
        <v>20</v>
      </c>
      <c r="D24" s="65">
        <v>0</v>
      </c>
      <c r="E24" s="65">
        <v>25</v>
      </c>
      <c r="F24" s="65">
        <v>63</v>
      </c>
      <c r="G24" s="65">
        <v>0</v>
      </c>
      <c r="H24" s="55">
        <v>108</v>
      </c>
      <c r="I24" s="65">
        <v>0</v>
      </c>
      <c r="J24" s="65">
        <v>0</v>
      </c>
      <c r="K24" s="65">
        <v>0</v>
      </c>
      <c r="L24" s="37">
        <f t="shared" si="0"/>
        <v>0.32142857142857145</v>
      </c>
    </row>
    <row r="25" spans="1:12" s="34" customFormat="1" x14ac:dyDescent="0.25">
      <c r="A25" s="21" t="s">
        <v>1960</v>
      </c>
      <c r="B25" s="65">
        <v>589</v>
      </c>
      <c r="C25" s="65">
        <v>37</v>
      </c>
      <c r="D25" s="65">
        <v>0</v>
      </c>
      <c r="E25" s="65">
        <v>60</v>
      </c>
      <c r="F25" s="65">
        <v>122</v>
      </c>
      <c r="G25" s="65">
        <v>4</v>
      </c>
      <c r="H25" s="55">
        <v>223</v>
      </c>
      <c r="I25" s="65">
        <v>0</v>
      </c>
      <c r="J25" s="65">
        <v>0</v>
      </c>
      <c r="K25" s="65">
        <v>0</v>
      </c>
      <c r="L25" s="37">
        <f t="shared" si="0"/>
        <v>0.37860780984719866</v>
      </c>
    </row>
    <row r="26" spans="1:12" s="34" customFormat="1" x14ac:dyDescent="0.25">
      <c r="A26" s="21" t="s">
        <v>1961</v>
      </c>
      <c r="B26" s="65">
        <v>426</v>
      </c>
      <c r="C26" s="65">
        <v>33</v>
      </c>
      <c r="D26" s="65">
        <v>0</v>
      </c>
      <c r="E26" s="65">
        <v>42</v>
      </c>
      <c r="F26" s="65">
        <v>97</v>
      </c>
      <c r="G26" s="65">
        <v>3</v>
      </c>
      <c r="H26" s="55">
        <v>175</v>
      </c>
      <c r="I26" s="65">
        <v>1</v>
      </c>
      <c r="J26" s="65">
        <v>0</v>
      </c>
      <c r="K26" s="65">
        <v>0</v>
      </c>
      <c r="L26" s="37">
        <f t="shared" si="0"/>
        <v>0.41079812206572769</v>
      </c>
    </row>
    <row r="27" spans="1:12" s="34" customFormat="1" x14ac:dyDescent="0.25">
      <c r="A27" s="21" t="s">
        <v>1962</v>
      </c>
      <c r="B27" s="65">
        <v>605</v>
      </c>
      <c r="C27" s="65">
        <v>35</v>
      </c>
      <c r="D27" s="65">
        <v>0</v>
      </c>
      <c r="E27" s="65">
        <v>43</v>
      </c>
      <c r="F27" s="65">
        <v>119</v>
      </c>
      <c r="G27" s="65">
        <v>4</v>
      </c>
      <c r="H27" s="55">
        <v>201</v>
      </c>
      <c r="I27" s="65">
        <v>0</v>
      </c>
      <c r="J27" s="65">
        <v>0</v>
      </c>
      <c r="K27" s="65">
        <v>0</v>
      </c>
      <c r="L27" s="37">
        <f t="shared" si="0"/>
        <v>0.3322314049586777</v>
      </c>
    </row>
    <row r="28" spans="1:12" s="34" customFormat="1" x14ac:dyDescent="0.25">
      <c r="A28" s="21" t="s">
        <v>1963</v>
      </c>
      <c r="B28" s="65">
        <v>427</v>
      </c>
      <c r="C28" s="65">
        <v>25</v>
      </c>
      <c r="D28" s="65">
        <v>2</v>
      </c>
      <c r="E28" s="65">
        <v>44</v>
      </c>
      <c r="F28" s="65">
        <v>58</v>
      </c>
      <c r="G28" s="65">
        <v>2</v>
      </c>
      <c r="H28" s="55">
        <v>131</v>
      </c>
      <c r="I28" s="65">
        <v>0</v>
      </c>
      <c r="J28" s="65">
        <v>0</v>
      </c>
      <c r="K28" s="65">
        <v>0</v>
      </c>
      <c r="L28" s="37">
        <f t="shared" si="0"/>
        <v>0.30679156908665106</v>
      </c>
    </row>
    <row r="29" spans="1:12" s="34" customFormat="1" x14ac:dyDescent="0.25">
      <c r="A29" s="21" t="s">
        <v>1964</v>
      </c>
      <c r="B29" s="65">
        <v>440</v>
      </c>
      <c r="C29" s="65">
        <v>35</v>
      </c>
      <c r="D29" s="65">
        <v>1</v>
      </c>
      <c r="E29" s="65">
        <v>29</v>
      </c>
      <c r="F29" s="65">
        <v>94</v>
      </c>
      <c r="G29" s="65">
        <v>3</v>
      </c>
      <c r="H29" s="55">
        <v>162</v>
      </c>
      <c r="I29" s="65">
        <v>1</v>
      </c>
      <c r="J29" s="65">
        <v>0</v>
      </c>
      <c r="K29" s="65">
        <v>0</v>
      </c>
      <c r="L29" s="37">
        <f t="shared" si="0"/>
        <v>0.36818181818181817</v>
      </c>
    </row>
    <row r="30" spans="1:12" s="34" customFormat="1" x14ac:dyDescent="0.25">
      <c r="A30" s="21" t="s">
        <v>1965</v>
      </c>
      <c r="B30" s="65">
        <v>573</v>
      </c>
      <c r="C30" s="65">
        <v>28</v>
      </c>
      <c r="D30" s="65">
        <v>1</v>
      </c>
      <c r="E30" s="65">
        <v>47</v>
      </c>
      <c r="F30" s="65">
        <v>131</v>
      </c>
      <c r="G30" s="65">
        <v>2</v>
      </c>
      <c r="H30" s="55">
        <v>209</v>
      </c>
      <c r="I30" s="65">
        <v>0</v>
      </c>
      <c r="J30" s="65">
        <v>0</v>
      </c>
      <c r="K30" s="65">
        <v>1</v>
      </c>
      <c r="L30" s="37">
        <f t="shared" si="0"/>
        <v>0.36649214659685864</v>
      </c>
    </row>
    <row r="31" spans="1:12" s="34" customFormat="1" x14ac:dyDescent="0.25">
      <c r="A31" s="21" t="s">
        <v>1966</v>
      </c>
      <c r="B31" s="65">
        <v>479</v>
      </c>
      <c r="C31" s="65">
        <v>35</v>
      </c>
      <c r="D31" s="65">
        <v>1</v>
      </c>
      <c r="E31" s="65">
        <v>52</v>
      </c>
      <c r="F31" s="65">
        <v>97</v>
      </c>
      <c r="G31" s="65">
        <v>0</v>
      </c>
      <c r="H31" s="55">
        <v>185</v>
      </c>
      <c r="I31" s="65">
        <v>0</v>
      </c>
      <c r="J31" s="65">
        <v>0</v>
      </c>
      <c r="K31" s="65">
        <v>2</v>
      </c>
      <c r="L31" s="37">
        <f t="shared" si="0"/>
        <v>0.39039665970772441</v>
      </c>
    </row>
    <row r="32" spans="1:12" s="34" customFormat="1" x14ac:dyDescent="0.25">
      <c r="A32" s="21" t="s">
        <v>1967</v>
      </c>
      <c r="B32" s="65">
        <v>1057</v>
      </c>
      <c r="C32" s="65">
        <v>76</v>
      </c>
      <c r="D32" s="65">
        <v>1</v>
      </c>
      <c r="E32" s="65">
        <v>60</v>
      </c>
      <c r="F32" s="65">
        <v>151</v>
      </c>
      <c r="G32" s="65">
        <v>2</v>
      </c>
      <c r="H32" s="65">
        <v>290</v>
      </c>
      <c r="I32" s="65">
        <v>0</v>
      </c>
      <c r="J32" s="65">
        <v>0</v>
      </c>
      <c r="K32" s="65">
        <v>0</v>
      </c>
      <c r="L32" s="37">
        <f t="shared" si="0"/>
        <v>0.27436140018921473</v>
      </c>
    </row>
    <row r="33" spans="1:12" s="34" customFormat="1" x14ac:dyDescent="0.25">
      <c r="A33" s="21" t="s">
        <v>1968</v>
      </c>
      <c r="B33" s="65">
        <v>506</v>
      </c>
      <c r="C33" s="65">
        <v>44</v>
      </c>
      <c r="D33" s="65">
        <v>3</v>
      </c>
      <c r="E33" s="65">
        <v>45</v>
      </c>
      <c r="F33" s="65">
        <v>100</v>
      </c>
      <c r="G33" s="65">
        <v>2</v>
      </c>
      <c r="H33" s="55">
        <v>194</v>
      </c>
      <c r="I33" s="65">
        <v>1</v>
      </c>
      <c r="J33" s="65">
        <v>0</v>
      </c>
      <c r="K33" s="65">
        <v>1</v>
      </c>
      <c r="L33" s="37">
        <f t="shared" si="0"/>
        <v>0.38537549407114624</v>
      </c>
    </row>
    <row r="34" spans="1:12" s="34" customFormat="1" x14ac:dyDescent="0.25">
      <c r="A34" s="21" t="s">
        <v>1969</v>
      </c>
      <c r="B34" s="65">
        <v>454</v>
      </c>
      <c r="C34" s="65">
        <v>50</v>
      </c>
      <c r="D34" s="65">
        <v>2</v>
      </c>
      <c r="E34" s="65">
        <v>32</v>
      </c>
      <c r="F34" s="65">
        <v>69</v>
      </c>
      <c r="G34" s="65">
        <v>1</v>
      </c>
      <c r="H34" s="55">
        <v>154</v>
      </c>
      <c r="I34" s="65">
        <v>0</v>
      </c>
      <c r="J34" s="65">
        <v>0</v>
      </c>
      <c r="K34" s="65">
        <v>0</v>
      </c>
      <c r="L34" s="37">
        <f t="shared" si="0"/>
        <v>0.33920704845814981</v>
      </c>
    </row>
    <row r="35" spans="1:12" s="34" customFormat="1" x14ac:dyDescent="0.25">
      <c r="A35" s="21" t="s">
        <v>1970</v>
      </c>
      <c r="B35" s="65">
        <v>761</v>
      </c>
      <c r="C35" s="65">
        <v>34</v>
      </c>
      <c r="D35" s="65">
        <v>2</v>
      </c>
      <c r="E35" s="65">
        <v>43</v>
      </c>
      <c r="F35" s="65">
        <v>174</v>
      </c>
      <c r="G35" s="65">
        <v>3</v>
      </c>
      <c r="H35" s="65">
        <v>256</v>
      </c>
      <c r="I35" s="65">
        <v>0</v>
      </c>
      <c r="J35" s="65">
        <v>0</v>
      </c>
      <c r="K35" s="65">
        <v>0</v>
      </c>
      <c r="L35" s="37">
        <f t="shared" si="0"/>
        <v>0.33639947437582129</v>
      </c>
    </row>
    <row r="36" spans="1:12" s="34" customFormat="1" x14ac:dyDescent="0.25">
      <c r="A36" s="21" t="s">
        <v>1971</v>
      </c>
      <c r="B36" s="65">
        <v>581</v>
      </c>
      <c r="C36" s="65">
        <v>25</v>
      </c>
      <c r="D36" s="65">
        <v>1</v>
      </c>
      <c r="E36" s="65">
        <v>39</v>
      </c>
      <c r="F36" s="65">
        <v>126</v>
      </c>
      <c r="G36" s="65">
        <v>0</v>
      </c>
      <c r="H36" s="55">
        <v>191</v>
      </c>
      <c r="I36" s="65">
        <v>0</v>
      </c>
      <c r="J36" s="65">
        <v>0</v>
      </c>
      <c r="K36" s="65">
        <v>0</v>
      </c>
      <c r="L36" s="37">
        <f t="shared" si="0"/>
        <v>0.32874354561101549</v>
      </c>
    </row>
    <row r="37" spans="1:12" s="34" customFormat="1" x14ac:dyDescent="0.25">
      <c r="A37" s="21" t="s">
        <v>1972</v>
      </c>
      <c r="B37" s="65">
        <v>437</v>
      </c>
      <c r="C37" s="65">
        <v>38</v>
      </c>
      <c r="D37" s="65">
        <v>1</v>
      </c>
      <c r="E37" s="65">
        <v>36</v>
      </c>
      <c r="F37" s="65">
        <v>73</v>
      </c>
      <c r="G37" s="65">
        <v>1</v>
      </c>
      <c r="H37" s="55">
        <v>149</v>
      </c>
      <c r="I37" s="65">
        <v>2</v>
      </c>
      <c r="J37" s="65">
        <v>0</v>
      </c>
      <c r="K37" s="65">
        <v>0</v>
      </c>
      <c r="L37" s="37">
        <f t="shared" si="0"/>
        <v>0.34096109839816935</v>
      </c>
    </row>
    <row r="38" spans="1:12" s="34" customFormat="1" x14ac:dyDescent="0.25">
      <c r="A38" s="21" t="s">
        <v>1973</v>
      </c>
      <c r="B38" s="65">
        <v>368</v>
      </c>
      <c r="C38" s="65">
        <v>31</v>
      </c>
      <c r="D38" s="65">
        <v>0</v>
      </c>
      <c r="E38" s="65">
        <v>22</v>
      </c>
      <c r="F38" s="65">
        <v>60</v>
      </c>
      <c r="G38" s="65">
        <v>1</v>
      </c>
      <c r="H38" s="55">
        <v>114</v>
      </c>
      <c r="I38" s="65">
        <v>0</v>
      </c>
      <c r="J38" s="65">
        <v>0</v>
      </c>
      <c r="K38" s="65">
        <v>0</v>
      </c>
      <c r="L38" s="37">
        <f t="shared" si="0"/>
        <v>0.30978260869565216</v>
      </c>
    </row>
    <row r="39" spans="1:12" s="34" customFormat="1" x14ac:dyDescent="0.25">
      <c r="A39" s="21" t="s">
        <v>1974</v>
      </c>
      <c r="B39" s="65">
        <v>508</v>
      </c>
      <c r="C39" s="65">
        <v>35</v>
      </c>
      <c r="D39" s="65">
        <v>1</v>
      </c>
      <c r="E39" s="65">
        <v>38</v>
      </c>
      <c r="F39" s="65">
        <v>102</v>
      </c>
      <c r="G39" s="65">
        <v>0</v>
      </c>
      <c r="H39" s="55">
        <v>176</v>
      </c>
      <c r="I39" s="65">
        <v>0</v>
      </c>
      <c r="J39" s="65">
        <v>0</v>
      </c>
      <c r="K39" s="65">
        <v>0</v>
      </c>
      <c r="L39" s="37">
        <f t="shared" si="0"/>
        <v>0.34645669291338582</v>
      </c>
    </row>
    <row r="40" spans="1:12" s="34" customFormat="1" x14ac:dyDescent="0.25">
      <c r="A40" s="21" t="s">
        <v>1975</v>
      </c>
      <c r="B40" s="65">
        <v>537</v>
      </c>
      <c r="C40" s="65">
        <v>32</v>
      </c>
      <c r="D40" s="65">
        <v>2</v>
      </c>
      <c r="E40" s="65">
        <v>34</v>
      </c>
      <c r="F40" s="65">
        <v>120</v>
      </c>
      <c r="G40" s="65">
        <v>1</v>
      </c>
      <c r="H40" s="55">
        <v>189</v>
      </c>
      <c r="I40" s="65">
        <v>2</v>
      </c>
      <c r="J40" s="65">
        <v>0</v>
      </c>
      <c r="K40" s="65">
        <v>0</v>
      </c>
      <c r="L40" s="37">
        <f t="shared" si="0"/>
        <v>0.35195530726256985</v>
      </c>
    </row>
    <row r="41" spans="1:12" s="34" customFormat="1" x14ac:dyDescent="0.25">
      <c r="A41" s="21" t="s">
        <v>1976</v>
      </c>
      <c r="B41" s="65">
        <v>400</v>
      </c>
      <c r="C41" s="65">
        <v>31</v>
      </c>
      <c r="D41" s="65">
        <v>1</v>
      </c>
      <c r="E41" s="65">
        <v>45</v>
      </c>
      <c r="F41" s="65">
        <v>95</v>
      </c>
      <c r="G41" s="65">
        <v>2</v>
      </c>
      <c r="H41" s="55">
        <v>174</v>
      </c>
      <c r="I41" s="65">
        <v>1</v>
      </c>
      <c r="J41" s="65">
        <v>0</v>
      </c>
      <c r="K41" s="65">
        <v>0</v>
      </c>
      <c r="L41" s="37">
        <f t="shared" si="0"/>
        <v>0.435</v>
      </c>
    </row>
    <row r="42" spans="1:12" s="34" customFormat="1" x14ac:dyDescent="0.25">
      <c r="A42" s="21" t="s">
        <v>1977</v>
      </c>
      <c r="B42" s="65">
        <v>478</v>
      </c>
      <c r="C42" s="65">
        <v>52</v>
      </c>
      <c r="D42" s="65">
        <v>0</v>
      </c>
      <c r="E42" s="65">
        <v>31</v>
      </c>
      <c r="F42" s="65">
        <v>97</v>
      </c>
      <c r="G42" s="65">
        <v>1</v>
      </c>
      <c r="H42" s="55">
        <v>181</v>
      </c>
      <c r="I42" s="65">
        <v>1</v>
      </c>
      <c r="J42" s="65">
        <v>0</v>
      </c>
      <c r="K42" s="65">
        <v>0</v>
      </c>
      <c r="L42" s="37">
        <f t="shared" si="0"/>
        <v>0.3786610878661088</v>
      </c>
    </row>
    <row r="43" spans="1:12" s="34" customFormat="1" x14ac:dyDescent="0.25">
      <c r="A43" s="21" t="s">
        <v>1978</v>
      </c>
      <c r="B43" s="65">
        <v>341</v>
      </c>
      <c r="C43" s="65">
        <v>37</v>
      </c>
      <c r="D43" s="65">
        <v>0</v>
      </c>
      <c r="E43" s="65">
        <v>17</v>
      </c>
      <c r="F43" s="65">
        <v>62</v>
      </c>
      <c r="G43" s="65">
        <v>1</v>
      </c>
      <c r="H43" s="55">
        <v>117</v>
      </c>
      <c r="I43" s="65">
        <v>0</v>
      </c>
      <c r="J43" s="65">
        <v>0</v>
      </c>
      <c r="K43" s="65">
        <v>0</v>
      </c>
      <c r="L43" s="37">
        <f t="shared" si="0"/>
        <v>0.34310850439882695</v>
      </c>
    </row>
    <row r="44" spans="1:12" s="34" customFormat="1" x14ac:dyDescent="0.25">
      <c r="A44" s="21" t="s">
        <v>1979</v>
      </c>
      <c r="B44" s="65">
        <v>330</v>
      </c>
      <c r="C44" s="65">
        <v>30</v>
      </c>
      <c r="D44" s="65">
        <v>2</v>
      </c>
      <c r="E44" s="65">
        <v>24</v>
      </c>
      <c r="F44" s="65">
        <v>78</v>
      </c>
      <c r="G44" s="65">
        <v>0</v>
      </c>
      <c r="H44" s="55">
        <v>134</v>
      </c>
      <c r="I44" s="65">
        <v>0</v>
      </c>
      <c r="J44" s="65">
        <v>0</v>
      </c>
      <c r="K44" s="65">
        <v>0</v>
      </c>
      <c r="L44" s="37">
        <f t="shared" si="0"/>
        <v>0.40606060606060607</v>
      </c>
    </row>
    <row r="45" spans="1:12" s="34" customFormat="1" x14ac:dyDescent="0.25">
      <c r="A45" s="21" t="s">
        <v>1980</v>
      </c>
      <c r="B45" s="65">
        <v>320</v>
      </c>
      <c r="C45" s="65">
        <v>28</v>
      </c>
      <c r="D45" s="65">
        <v>1</v>
      </c>
      <c r="E45" s="65">
        <v>19</v>
      </c>
      <c r="F45" s="65">
        <v>72</v>
      </c>
      <c r="G45" s="65">
        <v>0</v>
      </c>
      <c r="H45" s="55">
        <v>120</v>
      </c>
      <c r="I45" s="65">
        <v>0</v>
      </c>
      <c r="J45" s="65">
        <v>0</v>
      </c>
      <c r="K45" s="65">
        <v>1</v>
      </c>
      <c r="L45" s="37">
        <f t="shared" si="0"/>
        <v>0.37812499999999999</v>
      </c>
    </row>
    <row r="46" spans="1:12" s="34" customFormat="1" x14ac:dyDescent="0.25">
      <c r="A46" s="21" t="s">
        <v>1981</v>
      </c>
      <c r="B46" s="65">
        <v>515</v>
      </c>
      <c r="C46" s="65">
        <v>38</v>
      </c>
      <c r="D46" s="65">
        <v>1</v>
      </c>
      <c r="E46" s="65">
        <v>41</v>
      </c>
      <c r="F46" s="65">
        <v>101</v>
      </c>
      <c r="G46" s="65">
        <v>1</v>
      </c>
      <c r="H46" s="55">
        <v>182</v>
      </c>
      <c r="I46" s="65">
        <v>1</v>
      </c>
      <c r="J46" s="65">
        <v>0</v>
      </c>
      <c r="K46" s="65">
        <v>0</v>
      </c>
      <c r="L46" s="37">
        <f t="shared" si="0"/>
        <v>0.35339805825242721</v>
      </c>
    </row>
    <row r="47" spans="1:12" s="34" customFormat="1" x14ac:dyDescent="0.25">
      <c r="A47" s="21" t="s">
        <v>1982</v>
      </c>
      <c r="B47" s="65">
        <v>621</v>
      </c>
      <c r="C47" s="65">
        <v>46</v>
      </c>
      <c r="D47" s="65">
        <v>0</v>
      </c>
      <c r="E47" s="65">
        <v>63</v>
      </c>
      <c r="F47" s="65">
        <v>112</v>
      </c>
      <c r="G47" s="65">
        <v>5</v>
      </c>
      <c r="H47" s="55">
        <v>226</v>
      </c>
      <c r="I47" s="65">
        <v>1</v>
      </c>
      <c r="J47" s="65">
        <v>0</v>
      </c>
      <c r="K47" s="65">
        <v>0</v>
      </c>
      <c r="L47" s="37">
        <f t="shared" si="0"/>
        <v>0.3639291465378422</v>
      </c>
    </row>
    <row r="48" spans="1:12" s="34" customFormat="1" x14ac:dyDescent="0.25">
      <c r="A48" s="21" t="s">
        <v>1983</v>
      </c>
      <c r="B48" s="65">
        <v>453</v>
      </c>
      <c r="C48" s="65">
        <v>21</v>
      </c>
      <c r="D48" s="65">
        <v>2</v>
      </c>
      <c r="E48" s="65">
        <v>31</v>
      </c>
      <c r="F48" s="65">
        <v>103</v>
      </c>
      <c r="G48" s="65">
        <v>0</v>
      </c>
      <c r="H48" s="55">
        <v>157</v>
      </c>
      <c r="I48" s="65">
        <v>0</v>
      </c>
      <c r="J48" s="65">
        <v>0</v>
      </c>
      <c r="K48" s="65">
        <v>0</v>
      </c>
      <c r="L48" s="37">
        <f t="shared" si="0"/>
        <v>0.34657836644591611</v>
      </c>
    </row>
    <row r="49" spans="1:12" s="34" customFormat="1" x14ac:dyDescent="0.25">
      <c r="A49" s="21" t="s">
        <v>1984</v>
      </c>
      <c r="B49" s="65">
        <v>395</v>
      </c>
      <c r="C49" s="65">
        <v>25</v>
      </c>
      <c r="D49" s="65">
        <v>0</v>
      </c>
      <c r="E49" s="65">
        <v>35</v>
      </c>
      <c r="F49" s="65">
        <v>59</v>
      </c>
      <c r="G49" s="65">
        <v>2</v>
      </c>
      <c r="H49" s="55">
        <v>121</v>
      </c>
      <c r="I49" s="65">
        <v>1</v>
      </c>
      <c r="J49" s="65">
        <v>0</v>
      </c>
      <c r="K49" s="65">
        <v>0</v>
      </c>
      <c r="L49" s="37">
        <f t="shared" si="0"/>
        <v>0.30632911392405066</v>
      </c>
    </row>
    <row r="50" spans="1:12" s="34" customFormat="1" x14ac:dyDescent="0.25">
      <c r="A50" s="21" t="s">
        <v>1985</v>
      </c>
      <c r="B50" s="65">
        <v>536</v>
      </c>
      <c r="C50" s="65">
        <v>34</v>
      </c>
      <c r="D50" s="65">
        <v>1</v>
      </c>
      <c r="E50" s="65">
        <v>46</v>
      </c>
      <c r="F50" s="65">
        <v>104</v>
      </c>
      <c r="G50" s="65">
        <v>2</v>
      </c>
      <c r="H50" s="55">
        <v>187</v>
      </c>
      <c r="I50" s="65">
        <v>0</v>
      </c>
      <c r="J50" s="65">
        <v>0</v>
      </c>
      <c r="K50" s="65">
        <v>0</v>
      </c>
      <c r="L50" s="37">
        <f t="shared" si="0"/>
        <v>0.34888059701492535</v>
      </c>
    </row>
    <row r="51" spans="1:12" s="34" customFormat="1" x14ac:dyDescent="0.25">
      <c r="A51" s="21" t="s">
        <v>1986</v>
      </c>
      <c r="B51" s="65">
        <v>330</v>
      </c>
      <c r="C51" s="65">
        <v>29</v>
      </c>
      <c r="D51" s="65">
        <v>1</v>
      </c>
      <c r="E51" s="65">
        <v>18</v>
      </c>
      <c r="F51" s="65">
        <v>65</v>
      </c>
      <c r="G51" s="65">
        <v>1</v>
      </c>
      <c r="H51" s="55">
        <v>114</v>
      </c>
      <c r="I51" s="65">
        <v>1</v>
      </c>
      <c r="J51" s="65">
        <v>0</v>
      </c>
      <c r="K51" s="65">
        <v>0</v>
      </c>
      <c r="L51" s="37">
        <f t="shared" si="0"/>
        <v>0.34545454545454546</v>
      </c>
    </row>
    <row r="52" spans="1:12" s="34" customFormat="1" x14ac:dyDescent="0.25">
      <c r="A52" s="21" t="s">
        <v>1987</v>
      </c>
      <c r="B52" s="65">
        <v>321</v>
      </c>
      <c r="C52" s="65">
        <v>29</v>
      </c>
      <c r="D52" s="65">
        <v>1</v>
      </c>
      <c r="E52" s="65">
        <v>29</v>
      </c>
      <c r="F52" s="65">
        <v>60</v>
      </c>
      <c r="G52" s="65">
        <v>4</v>
      </c>
      <c r="H52" s="55">
        <v>123</v>
      </c>
      <c r="I52" s="65">
        <v>0</v>
      </c>
      <c r="J52" s="65">
        <v>0</v>
      </c>
      <c r="K52" s="65">
        <v>0</v>
      </c>
      <c r="L52" s="37">
        <f t="shared" si="0"/>
        <v>0.38317757009345793</v>
      </c>
    </row>
    <row r="53" spans="1:12" s="34" customFormat="1" x14ac:dyDescent="0.25">
      <c r="A53" s="21" t="s">
        <v>1988</v>
      </c>
      <c r="B53" s="65">
        <v>361</v>
      </c>
      <c r="C53" s="65">
        <v>34</v>
      </c>
      <c r="D53" s="65">
        <v>0</v>
      </c>
      <c r="E53" s="65">
        <v>36</v>
      </c>
      <c r="F53" s="65">
        <v>90</v>
      </c>
      <c r="G53" s="65">
        <v>1</v>
      </c>
      <c r="H53" s="55">
        <v>161</v>
      </c>
      <c r="I53" s="65">
        <v>1</v>
      </c>
      <c r="J53" s="65">
        <v>0</v>
      </c>
      <c r="K53" s="65">
        <v>0</v>
      </c>
      <c r="L53" s="37">
        <f t="shared" si="0"/>
        <v>0.44598337950138506</v>
      </c>
    </row>
    <row r="54" spans="1:12" s="34" customFormat="1" x14ac:dyDescent="0.25">
      <c r="A54" s="21" t="s">
        <v>1989</v>
      </c>
      <c r="B54" s="65">
        <v>381</v>
      </c>
      <c r="C54" s="65">
        <v>47</v>
      </c>
      <c r="D54" s="65">
        <v>1</v>
      </c>
      <c r="E54" s="65">
        <v>32</v>
      </c>
      <c r="F54" s="65">
        <v>92</v>
      </c>
      <c r="G54" s="65">
        <v>2</v>
      </c>
      <c r="H54" s="55">
        <v>174</v>
      </c>
      <c r="I54" s="65">
        <v>0</v>
      </c>
      <c r="J54" s="65">
        <v>0</v>
      </c>
      <c r="K54" s="65">
        <v>0</v>
      </c>
      <c r="L54" s="37">
        <f t="shared" si="0"/>
        <v>0.45669291338582679</v>
      </c>
    </row>
    <row r="55" spans="1:12" s="34" customFormat="1" x14ac:dyDescent="0.25">
      <c r="A55" s="21" t="s">
        <v>1990</v>
      </c>
      <c r="B55" s="65">
        <v>323</v>
      </c>
      <c r="C55" s="65">
        <v>29</v>
      </c>
      <c r="D55" s="65">
        <v>1</v>
      </c>
      <c r="E55" s="65">
        <v>27</v>
      </c>
      <c r="F55" s="65">
        <v>65</v>
      </c>
      <c r="G55" s="65">
        <v>2</v>
      </c>
      <c r="H55" s="55">
        <v>124</v>
      </c>
      <c r="I55" s="65">
        <v>0</v>
      </c>
      <c r="J55" s="65">
        <v>0</v>
      </c>
      <c r="K55" s="65">
        <v>0</v>
      </c>
      <c r="L55" s="37">
        <f t="shared" si="0"/>
        <v>0.38390092879256965</v>
      </c>
    </row>
    <row r="56" spans="1:12" s="34" customFormat="1" x14ac:dyDescent="0.25">
      <c r="A56" s="21" t="s">
        <v>1991</v>
      </c>
      <c r="B56" s="65">
        <v>418</v>
      </c>
      <c r="C56" s="65">
        <v>50</v>
      </c>
      <c r="D56" s="65">
        <v>3</v>
      </c>
      <c r="E56" s="65">
        <v>34</v>
      </c>
      <c r="F56" s="65">
        <v>77</v>
      </c>
      <c r="G56" s="65">
        <v>3</v>
      </c>
      <c r="H56" s="55">
        <v>167</v>
      </c>
      <c r="I56" s="65">
        <v>0</v>
      </c>
      <c r="J56" s="65">
        <v>0</v>
      </c>
      <c r="K56" s="65">
        <v>0</v>
      </c>
      <c r="L56" s="37">
        <f t="shared" si="0"/>
        <v>0.39952153110047844</v>
      </c>
    </row>
    <row r="57" spans="1:12" s="34" customFormat="1" x14ac:dyDescent="0.25">
      <c r="A57" s="21" t="s">
        <v>1992</v>
      </c>
      <c r="B57" s="65">
        <v>561</v>
      </c>
      <c r="C57" s="65">
        <v>44</v>
      </c>
      <c r="D57" s="65">
        <v>1</v>
      </c>
      <c r="E57" s="65">
        <v>31</v>
      </c>
      <c r="F57" s="65">
        <v>121</v>
      </c>
      <c r="G57" s="65">
        <v>5</v>
      </c>
      <c r="H57" s="55">
        <v>202</v>
      </c>
      <c r="I57" s="65">
        <v>0</v>
      </c>
      <c r="J57" s="65">
        <v>0</v>
      </c>
      <c r="K57" s="65">
        <v>0</v>
      </c>
      <c r="L57" s="37">
        <f t="shared" si="0"/>
        <v>0.36007130124777181</v>
      </c>
    </row>
    <row r="58" spans="1:12" s="34" customFormat="1" x14ac:dyDescent="0.25">
      <c r="A58" s="21" t="s">
        <v>1993</v>
      </c>
      <c r="B58" s="33">
        <v>415</v>
      </c>
      <c r="C58" s="65">
        <v>32</v>
      </c>
      <c r="D58" s="65">
        <v>1</v>
      </c>
      <c r="E58" s="65">
        <v>37</v>
      </c>
      <c r="F58" s="65">
        <v>79</v>
      </c>
      <c r="G58" s="65">
        <v>1</v>
      </c>
      <c r="H58" s="55">
        <v>150</v>
      </c>
      <c r="I58" s="65">
        <v>0</v>
      </c>
      <c r="J58" s="65">
        <v>0</v>
      </c>
      <c r="K58" s="65">
        <v>0</v>
      </c>
      <c r="L58" s="37">
        <f t="shared" si="0"/>
        <v>0.36144578313253012</v>
      </c>
    </row>
    <row r="59" spans="1:12" s="34" customFormat="1" x14ac:dyDescent="0.25">
      <c r="A59" s="21" t="s">
        <v>1994</v>
      </c>
      <c r="B59" s="33">
        <v>405</v>
      </c>
      <c r="C59" s="65">
        <v>39</v>
      </c>
      <c r="D59" s="65">
        <v>0</v>
      </c>
      <c r="E59" s="65">
        <v>37</v>
      </c>
      <c r="F59" s="65">
        <v>108</v>
      </c>
      <c r="G59" s="65">
        <v>3</v>
      </c>
      <c r="H59" s="55">
        <v>187</v>
      </c>
      <c r="I59" s="65">
        <v>1</v>
      </c>
      <c r="J59" s="65">
        <v>0</v>
      </c>
      <c r="K59" s="65">
        <v>0</v>
      </c>
      <c r="L59" s="37">
        <f t="shared" si="0"/>
        <v>0.46172839506172841</v>
      </c>
    </row>
    <row r="60" spans="1:12" s="34" customFormat="1" ht="45" x14ac:dyDescent="0.25">
      <c r="A60" s="6" t="s">
        <v>1995</v>
      </c>
      <c r="B60" s="65">
        <v>682</v>
      </c>
      <c r="C60" s="65">
        <v>95</v>
      </c>
      <c r="D60" s="65">
        <v>1</v>
      </c>
      <c r="E60" s="65">
        <v>59</v>
      </c>
      <c r="F60" s="65">
        <v>197</v>
      </c>
      <c r="G60" s="65">
        <v>6</v>
      </c>
      <c r="H60" s="55">
        <v>358</v>
      </c>
      <c r="I60" s="65">
        <v>0</v>
      </c>
      <c r="J60" s="65">
        <v>0</v>
      </c>
      <c r="K60" s="65">
        <v>0</v>
      </c>
      <c r="L60" s="37">
        <f t="shared" si="0"/>
        <v>0.52492668621700878</v>
      </c>
    </row>
    <row r="61" spans="1:12" s="34" customFormat="1" x14ac:dyDescent="0.25">
      <c r="A61" s="21" t="s">
        <v>1996</v>
      </c>
      <c r="B61" s="33">
        <v>664</v>
      </c>
      <c r="C61" s="65">
        <v>38</v>
      </c>
      <c r="D61" s="65">
        <v>4</v>
      </c>
      <c r="E61" s="65">
        <v>35</v>
      </c>
      <c r="F61" s="65">
        <v>160</v>
      </c>
      <c r="G61" s="65">
        <v>3</v>
      </c>
      <c r="H61" s="55">
        <v>240</v>
      </c>
      <c r="I61" s="65">
        <v>1</v>
      </c>
      <c r="J61" s="65">
        <v>0</v>
      </c>
      <c r="K61" s="65">
        <v>0</v>
      </c>
      <c r="L61" s="37">
        <f t="shared" si="0"/>
        <v>0.36144578313253012</v>
      </c>
    </row>
    <row r="62" spans="1:12" s="34" customFormat="1" x14ac:dyDescent="0.25">
      <c r="A62" s="21" t="s">
        <v>1997</v>
      </c>
      <c r="B62" s="65">
        <v>461</v>
      </c>
      <c r="C62" s="65">
        <v>57</v>
      </c>
      <c r="D62" s="65">
        <v>4</v>
      </c>
      <c r="E62" s="65">
        <v>21</v>
      </c>
      <c r="F62" s="65">
        <v>83</v>
      </c>
      <c r="G62" s="65">
        <v>1</v>
      </c>
      <c r="H62" s="55">
        <v>166</v>
      </c>
      <c r="I62" s="65">
        <v>0</v>
      </c>
      <c r="J62" s="65">
        <v>0</v>
      </c>
      <c r="K62" s="65">
        <v>0</v>
      </c>
      <c r="L62" s="37">
        <f t="shared" si="0"/>
        <v>0.36008676789587851</v>
      </c>
    </row>
    <row r="63" spans="1:12" s="34" customFormat="1" x14ac:dyDescent="0.25">
      <c r="A63" s="21" t="s">
        <v>1998</v>
      </c>
      <c r="B63" s="65">
        <v>498</v>
      </c>
      <c r="C63" s="65">
        <v>35</v>
      </c>
      <c r="D63" s="65">
        <v>2</v>
      </c>
      <c r="E63" s="65">
        <v>36</v>
      </c>
      <c r="F63" s="65">
        <v>97</v>
      </c>
      <c r="G63" s="65">
        <v>3</v>
      </c>
      <c r="H63" s="55">
        <v>173</v>
      </c>
      <c r="I63" s="65">
        <v>2</v>
      </c>
      <c r="J63" s="65">
        <v>0</v>
      </c>
      <c r="K63" s="65">
        <v>0</v>
      </c>
      <c r="L63" s="37">
        <f t="shared" si="0"/>
        <v>0.34738955823293172</v>
      </c>
    </row>
    <row r="64" spans="1:12" s="34" customFormat="1" x14ac:dyDescent="0.25">
      <c r="A64" s="21" t="s">
        <v>1999</v>
      </c>
      <c r="B64" s="65">
        <v>562</v>
      </c>
      <c r="C64" s="65">
        <v>18</v>
      </c>
      <c r="D64" s="65">
        <v>1</v>
      </c>
      <c r="E64" s="65">
        <v>14</v>
      </c>
      <c r="F64" s="65">
        <v>37</v>
      </c>
      <c r="G64" s="65">
        <v>0</v>
      </c>
      <c r="H64" s="55">
        <v>70</v>
      </c>
      <c r="I64" s="65">
        <v>0</v>
      </c>
      <c r="J64" s="65">
        <v>0</v>
      </c>
      <c r="K64" s="65">
        <v>0</v>
      </c>
      <c r="L64" s="37">
        <f t="shared" si="0"/>
        <v>0.12455516014234876</v>
      </c>
    </row>
    <row r="65" spans="1:12" s="34" customFormat="1" x14ac:dyDescent="0.25">
      <c r="A65" s="21" t="s">
        <v>2000</v>
      </c>
      <c r="B65" s="65">
        <v>0</v>
      </c>
      <c r="C65" s="65">
        <v>26</v>
      </c>
      <c r="D65" s="65">
        <v>0</v>
      </c>
      <c r="E65" s="65">
        <v>24</v>
      </c>
      <c r="F65" s="65">
        <v>117</v>
      </c>
      <c r="G65" s="65">
        <v>2</v>
      </c>
      <c r="H65" s="55">
        <v>169</v>
      </c>
      <c r="I65" s="65">
        <v>19</v>
      </c>
      <c r="J65" s="65">
        <v>0</v>
      </c>
      <c r="K65" s="65">
        <v>27</v>
      </c>
      <c r="L65" s="37"/>
    </row>
    <row r="66" spans="1:12" s="34" customFormat="1" x14ac:dyDescent="0.25">
      <c r="A66" s="21" t="s">
        <v>2001</v>
      </c>
      <c r="B66" s="65">
        <v>0</v>
      </c>
      <c r="C66" s="65">
        <v>7</v>
      </c>
      <c r="D66" s="65">
        <v>0</v>
      </c>
      <c r="E66" s="65">
        <v>2</v>
      </c>
      <c r="F66" s="65">
        <v>10</v>
      </c>
      <c r="G66" s="65">
        <v>1</v>
      </c>
      <c r="H66" s="55">
        <v>20</v>
      </c>
      <c r="I66" s="65">
        <v>1</v>
      </c>
      <c r="J66" s="65">
        <v>0</v>
      </c>
      <c r="K66" s="65">
        <v>0</v>
      </c>
      <c r="L66" s="37"/>
    </row>
    <row r="67" spans="1:12" s="34" customFormat="1" x14ac:dyDescent="0.25">
      <c r="A67" s="21" t="s">
        <v>2002</v>
      </c>
      <c r="B67" s="65">
        <v>0</v>
      </c>
      <c r="C67" s="65">
        <v>9</v>
      </c>
      <c r="D67" s="65">
        <v>0</v>
      </c>
      <c r="E67" s="65">
        <v>1</v>
      </c>
      <c r="F67" s="65">
        <v>24</v>
      </c>
      <c r="G67" s="65">
        <v>1</v>
      </c>
      <c r="H67" s="55">
        <v>35</v>
      </c>
      <c r="I67" s="65">
        <v>0</v>
      </c>
      <c r="J67" s="65">
        <v>2</v>
      </c>
      <c r="K67" s="65">
        <v>0</v>
      </c>
      <c r="L67" s="37"/>
    </row>
    <row r="68" spans="1:12" s="34" customFormat="1" x14ac:dyDescent="0.25">
      <c r="A68" s="21" t="s">
        <v>2003</v>
      </c>
      <c r="B68" s="65">
        <v>0</v>
      </c>
      <c r="C68" s="65">
        <v>22</v>
      </c>
      <c r="D68" s="65">
        <v>4</v>
      </c>
      <c r="E68" s="65">
        <v>27</v>
      </c>
      <c r="F68" s="65">
        <v>79</v>
      </c>
      <c r="G68" s="65">
        <v>7</v>
      </c>
      <c r="H68" s="55">
        <v>139</v>
      </c>
      <c r="I68" s="65">
        <v>0</v>
      </c>
      <c r="J68" s="65">
        <v>1</v>
      </c>
      <c r="K68" s="65">
        <v>1</v>
      </c>
      <c r="L68" s="37"/>
    </row>
    <row r="69" spans="1:12" s="34" customFormat="1" x14ac:dyDescent="0.25">
      <c r="A69" s="21" t="s">
        <v>2004</v>
      </c>
      <c r="B69" s="65">
        <v>0</v>
      </c>
      <c r="C69" s="65">
        <v>978</v>
      </c>
      <c r="D69" s="65">
        <v>27</v>
      </c>
      <c r="E69" s="65">
        <v>871</v>
      </c>
      <c r="F69" s="65">
        <v>3474</v>
      </c>
      <c r="G69" s="65">
        <v>50</v>
      </c>
      <c r="H69" s="55">
        <v>5400</v>
      </c>
      <c r="I69" s="65">
        <v>7</v>
      </c>
      <c r="J69" s="65">
        <v>0</v>
      </c>
      <c r="K69" s="65">
        <v>5</v>
      </c>
      <c r="L69" s="37"/>
    </row>
    <row r="70" spans="1:12" s="34" customFormat="1" x14ac:dyDescent="0.25">
      <c r="A70" s="21" t="s">
        <v>102</v>
      </c>
      <c r="B70" s="65">
        <v>0</v>
      </c>
      <c r="C70" s="65">
        <v>172</v>
      </c>
      <c r="D70" s="65">
        <v>6</v>
      </c>
      <c r="E70" s="65">
        <v>178</v>
      </c>
      <c r="F70" s="65">
        <v>665</v>
      </c>
      <c r="G70" s="65">
        <v>13</v>
      </c>
      <c r="H70" s="55">
        <v>1034</v>
      </c>
      <c r="I70" s="65">
        <v>5</v>
      </c>
      <c r="J70" s="65">
        <v>0</v>
      </c>
      <c r="K70" s="65">
        <v>1</v>
      </c>
      <c r="L70" s="37"/>
    </row>
    <row r="71" spans="1:12" s="34" customFormat="1" x14ac:dyDescent="0.25">
      <c r="A71" s="21" t="s">
        <v>103</v>
      </c>
      <c r="B71" s="66">
        <v>0</v>
      </c>
      <c r="C71" s="66">
        <v>600</v>
      </c>
      <c r="D71" s="66">
        <v>25</v>
      </c>
      <c r="E71" s="66">
        <v>556</v>
      </c>
      <c r="F71" s="66">
        <v>2367</v>
      </c>
      <c r="G71" s="66">
        <v>23</v>
      </c>
      <c r="H71" s="56">
        <v>3571</v>
      </c>
      <c r="I71" s="66">
        <v>8</v>
      </c>
      <c r="J71" s="66">
        <v>0</v>
      </c>
      <c r="K71" s="66">
        <v>3</v>
      </c>
      <c r="L71" s="46"/>
    </row>
    <row r="72" spans="1:12" s="34" customFormat="1" x14ac:dyDescent="0.25">
      <c r="A72" s="21" t="s">
        <v>104</v>
      </c>
      <c r="B72" s="65"/>
      <c r="C72" s="65">
        <f t="shared" ref="C72:K72" si="1">SUM(C2:C68)</f>
        <v>2233</v>
      </c>
      <c r="D72" s="65">
        <f t="shared" si="1"/>
        <v>76</v>
      </c>
      <c r="E72" s="65">
        <f t="shared" si="1"/>
        <v>2205</v>
      </c>
      <c r="F72" s="65">
        <f t="shared" si="1"/>
        <v>6354</v>
      </c>
      <c r="G72" s="65">
        <f t="shared" si="1"/>
        <v>138</v>
      </c>
      <c r="H72" s="65">
        <f t="shared" si="1"/>
        <v>11006</v>
      </c>
      <c r="I72" s="65">
        <f t="shared" si="1"/>
        <v>46</v>
      </c>
      <c r="J72" s="65">
        <f t="shared" si="1"/>
        <v>5</v>
      </c>
      <c r="K72" s="65">
        <f t="shared" si="1"/>
        <v>38</v>
      </c>
      <c r="L72" s="37"/>
    </row>
    <row r="73" spans="1:12" s="34" customFormat="1" x14ac:dyDescent="0.25">
      <c r="A73" s="21" t="s">
        <v>105</v>
      </c>
      <c r="B73" s="65"/>
      <c r="C73" s="65">
        <f t="shared" ref="C73:K73" si="2">SUM(C69:C71)</f>
        <v>1750</v>
      </c>
      <c r="D73" s="65">
        <f t="shared" si="2"/>
        <v>58</v>
      </c>
      <c r="E73" s="65">
        <f t="shared" si="2"/>
        <v>1605</v>
      </c>
      <c r="F73" s="65">
        <f t="shared" si="2"/>
        <v>6506</v>
      </c>
      <c r="G73" s="65">
        <f t="shared" si="2"/>
        <v>86</v>
      </c>
      <c r="H73" s="65">
        <f t="shared" si="2"/>
        <v>10005</v>
      </c>
      <c r="I73" s="65">
        <f t="shared" si="2"/>
        <v>20</v>
      </c>
      <c r="J73" s="65">
        <f t="shared" si="2"/>
        <v>0</v>
      </c>
      <c r="K73" s="65">
        <f t="shared" si="2"/>
        <v>9</v>
      </c>
      <c r="L73" s="37"/>
    </row>
    <row r="74" spans="1:12" s="34" customFormat="1" x14ac:dyDescent="0.25">
      <c r="A74" s="21" t="s">
        <v>106</v>
      </c>
      <c r="B74" s="65">
        <f>SUM(B2:B71)</f>
        <v>29578</v>
      </c>
      <c r="C74" s="65">
        <f t="shared" ref="C74:K74" si="3">SUM(C72:C73)</f>
        <v>3983</v>
      </c>
      <c r="D74" s="65">
        <f t="shared" si="3"/>
        <v>134</v>
      </c>
      <c r="E74" s="65">
        <f t="shared" si="3"/>
        <v>3810</v>
      </c>
      <c r="F74" s="65">
        <f t="shared" si="3"/>
        <v>12860</v>
      </c>
      <c r="G74" s="65">
        <f t="shared" si="3"/>
        <v>224</v>
      </c>
      <c r="H74" s="65">
        <f t="shared" si="3"/>
        <v>21011</v>
      </c>
      <c r="I74" s="65">
        <f t="shared" si="3"/>
        <v>66</v>
      </c>
      <c r="J74" s="65">
        <f t="shared" si="3"/>
        <v>5</v>
      </c>
      <c r="K74" s="65">
        <f t="shared" si="3"/>
        <v>47</v>
      </c>
      <c r="L74" s="37">
        <f>(K74+J74+H74)/B74</f>
        <v>0.71211711407126921</v>
      </c>
    </row>
    <row r="75" spans="1:12" s="34" customFormat="1" x14ac:dyDescent="0.25">
      <c r="A75" s="36" t="s">
        <v>107</v>
      </c>
      <c r="B75" s="65"/>
      <c r="C75" s="37">
        <f>C74/$H$74</f>
        <v>0.18956736947313313</v>
      </c>
      <c r="D75" s="37">
        <f t="shared" ref="D75:G75" si="4">D74/$H$74</f>
        <v>6.3776117271905196E-3</v>
      </c>
      <c r="E75" s="37">
        <f t="shared" si="4"/>
        <v>0.18133358716862596</v>
      </c>
      <c r="F75" s="37">
        <f t="shared" si="4"/>
        <v>0.61206034934082143</v>
      </c>
      <c r="G75" s="37">
        <f t="shared" si="4"/>
        <v>1.0661082290228928E-2</v>
      </c>
      <c r="H75" s="37"/>
      <c r="I75" s="37"/>
      <c r="J75" s="37"/>
      <c r="K75" s="37"/>
      <c r="L75" s="37"/>
    </row>
    <row r="76" spans="1:12" x14ac:dyDescent="0.25"/>
    <row r="77" spans="1:12" x14ac:dyDescent="0.25"/>
    <row r="78" spans="1:12" x14ac:dyDescent="0.25"/>
    <row r="79" spans="1:12" x14ac:dyDescent="0.25"/>
    <row r="80" spans="1:12" x14ac:dyDescent="0.25"/>
    <row r="81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98" fitToHeight="0" orientation="landscape" r:id="rId1"/>
  <tableParts count="1">
    <tablePart r:id="rId2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B693F-8469-4C51-9BCA-BFA72E23E54F}">
  <sheetPr codeName="Sheet26">
    <pageSetUpPr fitToPage="1"/>
  </sheetPr>
  <dimension ref="A1:Q101"/>
  <sheetViews>
    <sheetView workbookViewId="0">
      <pane xSplit="1" ySplit="1" topLeftCell="B77" activePane="bottomRight" state="frozen"/>
      <selection pane="topRight" activeCell="B1" sqref="B1"/>
      <selection pane="bottomLeft" activeCell="A2" sqref="A2"/>
      <selection pane="bottomRight" activeCell="B96" sqref="B96"/>
    </sheetView>
  </sheetViews>
  <sheetFormatPr defaultColWidth="0" defaultRowHeight="15" customHeight="1" zeroHeight="1" x14ac:dyDescent="0.25"/>
  <cols>
    <col min="1" max="1" width="35.7109375" style="33" customWidth="1"/>
    <col min="2" max="2" width="8.7109375" style="59" customWidth="1"/>
    <col min="3" max="8" width="11.7109375" style="64" customWidth="1"/>
    <col min="9" max="9" width="8.7109375" style="64" customWidth="1"/>
    <col min="10" max="12" width="4.28515625" style="64" customWidth="1"/>
    <col min="13" max="13" width="8.7109375" style="68" customWidth="1"/>
    <col min="14" max="14" width="1.7109375" style="33" customWidth="1"/>
    <col min="15" max="15" width="9.140625" style="33" hidden="1" customWidth="1"/>
    <col min="16" max="17" width="0" style="33" hidden="1" customWidth="1"/>
    <col min="18" max="16384" width="9.140625" style="33" hidden="1"/>
  </cols>
  <sheetData>
    <row r="1" spans="1:13" ht="60" customHeight="1" thickBot="1" x14ac:dyDescent="0.3">
      <c r="A1" s="49" t="s">
        <v>0</v>
      </c>
      <c r="B1" s="2" t="s">
        <v>1</v>
      </c>
      <c r="C1" s="2" t="s">
        <v>2005</v>
      </c>
      <c r="D1" s="2" t="s">
        <v>2006</v>
      </c>
      <c r="E1" s="2" t="s">
        <v>2007</v>
      </c>
      <c r="F1" s="2" t="s">
        <v>2008</v>
      </c>
      <c r="G1" s="2" t="s">
        <v>2009</v>
      </c>
      <c r="H1" s="2" t="s">
        <v>2010</v>
      </c>
      <c r="I1" s="2" t="s">
        <v>8</v>
      </c>
      <c r="J1" s="2" t="s">
        <v>9</v>
      </c>
      <c r="K1" s="2" t="s">
        <v>10</v>
      </c>
      <c r="L1" s="2" t="s">
        <v>11</v>
      </c>
      <c r="M1" s="32" t="s">
        <v>12</v>
      </c>
    </row>
    <row r="2" spans="1:13" s="34" customFormat="1" ht="15.75" thickTop="1" x14ac:dyDescent="0.25">
      <c r="A2" s="21" t="s">
        <v>2011</v>
      </c>
      <c r="B2" s="7">
        <v>472</v>
      </c>
      <c r="C2" s="58">
        <v>40</v>
      </c>
      <c r="D2" s="58">
        <v>3</v>
      </c>
      <c r="E2" s="58">
        <v>5</v>
      </c>
      <c r="F2" s="58">
        <v>117</v>
      </c>
      <c r="G2" s="58">
        <v>0</v>
      </c>
      <c r="H2" s="58">
        <v>106</v>
      </c>
      <c r="I2" s="58">
        <v>271</v>
      </c>
      <c r="J2" s="58">
        <v>0</v>
      </c>
      <c r="K2" s="58">
        <v>0</v>
      </c>
      <c r="L2" s="58">
        <v>0</v>
      </c>
      <c r="M2" s="37">
        <f t="shared" ref="M2:M65" si="0">(L2+K2+I2)/B2</f>
        <v>0.57415254237288138</v>
      </c>
    </row>
    <row r="3" spans="1:13" s="34" customFormat="1" x14ac:dyDescent="0.25">
      <c r="A3" s="21" t="s">
        <v>2012</v>
      </c>
      <c r="B3" s="7">
        <v>420</v>
      </c>
      <c r="C3" s="58">
        <v>25</v>
      </c>
      <c r="D3" s="58">
        <v>4</v>
      </c>
      <c r="E3" s="58">
        <v>2</v>
      </c>
      <c r="F3" s="58">
        <v>104</v>
      </c>
      <c r="G3" s="58">
        <v>0</v>
      </c>
      <c r="H3" s="58">
        <v>88</v>
      </c>
      <c r="I3" s="58">
        <v>223</v>
      </c>
      <c r="J3" s="58">
        <v>0</v>
      </c>
      <c r="K3" s="58">
        <v>0</v>
      </c>
      <c r="L3" s="58">
        <v>2</v>
      </c>
      <c r="M3" s="37">
        <f t="shared" si="0"/>
        <v>0.5357142857142857</v>
      </c>
    </row>
    <row r="4" spans="1:13" s="34" customFormat="1" x14ac:dyDescent="0.25">
      <c r="A4" s="21" t="s">
        <v>2013</v>
      </c>
      <c r="B4" s="7">
        <v>425</v>
      </c>
      <c r="C4" s="58">
        <v>14</v>
      </c>
      <c r="D4" s="58">
        <v>2</v>
      </c>
      <c r="E4" s="58">
        <v>3</v>
      </c>
      <c r="F4" s="58">
        <v>91</v>
      </c>
      <c r="G4" s="58">
        <v>0</v>
      </c>
      <c r="H4" s="58">
        <v>82</v>
      </c>
      <c r="I4" s="58">
        <v>192</v>
      </c>
      <c r="J4" s="58">
        <v>0</v>
      </c>
      <c r="K4" s="58">
        <v>0</v>
      </c>
      <c r="L4" s="58">
        <v>0</v>
      </c>
      <c r="M4" s="37">
        <f t="shared" si="0"/>
        <v>0.45176470588235296</v>
      </c>
    </row>
    <row r="5" spans="1:13" s="34" customFormat="1" x14ac:dyDescent="0.25">
      <c r="A5" s="21" t="s">
        <v>2014</v>
      </c>
      <c r="B5" s="7">
        <v>418</v>
      </c>
      <c r="C5" s="58">
        <v>22</v>
      </c>
      <c r="D5" s="58">
        <v>1</v>
      </c>
      <c r="E5" s="58">
        <v>2</v>
      </c>
      <c r="F5" s="58">
        <v>92</v>
      </c>
      <c r="G5" s="58">
        <v>1</v>
      </c>
      <c r="H5" s="58">
        <v>77</v>
      </c>
      <c r="I5" s="58">
        <v>195</v>
      </c>
      <c r="J5" s="58">
        <v>0</v>
      </c>
      <c r="K5" s="58">
        <v>0</v>
      </c>
      <c r="L5" s="58">
        <v>0</v>
      </c>
      <c r="M5" s="37">
        <f t="shared" si="0"/>
        <v>0.46650717703349281</v>
      </c>
    </row>
    <row r="6" spans="1:13" s="34" customFormat="1" x14ac:dyDescent="0.25">
      <c r="A6" s="21" t="s">
        <v>2015</v>
      </c>
      <c r="B6" s="7">
        <v>370</v>
      </c>
      <c r="C6" s="58">
        <v>6</v>
      </c>
      <c r="D6" s="58">
        <v>4</v>
      </c>
      <c r="E6" s="58">
        <v>1</v>
      </c>
      <c r="F6" s="58">
        <v>94</v>
      </c>
      <c r="G6" s="58">
        <v>1</v>
      </c>
      <c r="H6" s="58">
        <v>68</v>
      </c>
      <c r="I6" s="58">
        <v>174</v>
      </c>
      <c r="J6" s="58">
        <v>1</v>
      </c>
      <c r="K6" s="58">
        <v>1</v>
      </c>
      <c r="L6" s="58">
        <v>0</v>
      </c>
      <c r="M6" s="37">
        <f t="shared" si="0"/>
        <v>0.47297297297297297</v>
      </c>
    </row>
    <row r="7" spans="1:13" s="34" customFormat="1" x14ac:dyDescent="0.25">
      <c r="A7" s="21" t="s">
        <v>2016</v>
      </c>
      <c r="B7" s="7">
        <v>424</v>
      </c>
      <c r="C7" s="58">
        <v>20</v>
      </c>
      <c r="D7" s="58">
        <v>2</v>
      </c>
      <c r="E7" s="58">
        <v>2</v>
      </c>
      <c r="F7" s="58">
        <v>91</v>
      </c>
      <c r="G7" s="58">
        <v>2</v>
      </c>
      <c r="H7" s="58">
        <v>75</v>
      </c>
      <c r="I7" s="58">
        <v>192</v>
      </c>
      <c r="J7" s="58">
        <v>0</v>
      </c>
      <c r="K7" s="58">
        <v>0</v>
      </c>
      <c r="L7" s="58">
        <v>0</v>
      </c>
      <c r="M7" s="37">
        <f t="shared" si="0"/>
        <v>0.45283018867924529</v>
      </c>
    </row>
    <row r="8" spans="1:13" s="34" customFormat="1" x14ac:dyDescent="0.25">
      <c r="A8" s="21" t="s">
        <v>2017</v>
      </c>
      <c r="B8" s="7">
        <v>469</v>
      </c>
      <c r="C8" s="58">
        <v>11</v>
      </c>
      <c r="D8" s="58">
        <v>2</v>
      </c>
      <c r="E8" s="58">
        <v>1</v>
      </c>
      <c r="F8" s="58">
        <v>135</v>
      </c>
      <c r="G8" s="58">
        <v>1</v>
      </c>
      <c r="H8" s="58">
        <v>82</v>
      </c>
      <c r="I8" s="58">
        <v>232</v>
      </c>
      <c r="J8" s="58">
        <v>0</v>
      </c>
      <c r="K8" s="58">
        <v>0</v>
      </c>
      <c r="L8" s="58">
        <v>1</v>
      </c>
      <c r="M8" s="37">
        <f t="shared" si="0"/>
        <v>0.49680170575692961</v>
      </c>
    </row>
    <row r="9" spans="1:13" s="34" customFormat="1" x14ac:dyDescent="0.25">
      <c r="A9" s="21" t="s">
        <v>2018</v>
      </c>
      <c r="B9" s="7">
        <v>393</v>
      </c>
      <c r="C9" s="58">
        <v>14</v>
      </c>
      <c r="D9" s="58">
        <v>4</v>
      </c>
      <c r="E9" s="58">
        <v>0</v>
      </c>
      <c r="F9" s="58">
        <v>125</v>
      </c>
      <c r="G9" s="58">
        <v>4</v>
      </c>
      <c r="H9" s="58">
        <v>79</v>
      </c>
      <c r="I9" s="58">
        <v>226</v>
      </c>
      <c r="J9" s="58">
        <v>0</v>
      </c>
      <c r="K9" s="58">
        <v>0</v>
      </c>
      <c r="L9" s="58">
        <v>0</v>
      </c>
      <c r="M9" s="37">
        <f t="shared" si="0"/>
        <v>0.5750636132315522</v>
      </c>
    </row>
    <row r="10" spans="1:13" s="34" customFormat="1" x14ac:dyDescent="0.25">
      <c r="A10" s="21" t="s">
        <v>2019</v>
      </c>
      <c r="B10" s="7">
        <v>415</v>
      </c>
      <c r="C10" s="58">
        <v>14</v>
      </c>
      <c r="D10" s="58">
        <v>4</v>
      </c>
      <c r="E10" s="58">
        <v>2</v>
      </c>
      <c r="F10" s="58">
        <v>106</v>
      </c>
      <c r="G10" s="58">
        <v>0</v>
      </c>
      <c r="H10" s="58">
        <v>116</v>
      </c>
      <c r="I10" s="58">
        <v>242</v>
      </c>
      <c r="J10" s="58">
        <v>0</v>
      </c>
      <c r="K10" s="58">
        <v>0</v>
      </c>
      <c r="L10" s="58">
        <v>0</v>
      </c>
      <c r="M10" s="37">
        <f t="shared" si="0"/>
        <v>0.58313253012048194</v>
      </c>
    </row>
    <row r="11" spans="1:13" s="34" customFormat="1" x14ac:dyDescent="0.25">
      <c r="A11" s="21" t="s">
        <v>2020</v>
      </c>
      <c r="B11" s="7">
        <v>438</v>
      </c>
      <c r="C11" s="58">
        <v>19</v>
      </c>
      <c r="D11" s="58">
        <v>2</v>
      </c>
      <c r="E11" s="58">
        <v>1</v>
      </c>
      <c r="F11" s="58">
        <v>94</v>
      </c>
      <c r="G11" s="58">
        <v>0</v>
      </c>
      <c r="H11" s="58">
        <v>76</v>
      </c>
      <c r="I11" s="58">
        <v>192</v>
      </c>
      <c r="J11" s="58">
        <v>0</v>
      </c>
      <c r="K11" s="58">
        <v>0</v>
      </c>
      <c r="L11" s="58">
        <v>0</v>
      </c>
      <c r="M11" s="37">
        <f t="shared" si="0"/>
        <v>0.43835616438356162</v>
      </c>
    </row>
    <row r="12" spans="1:13" s="34" customFormat="1" x14ac:dyDescent="0.25">
      <c r="A12" s="21" t="s">
        <v>2021</v>
      </c>
      <c r="B12" s="7">
        <v>437</v>
      </c>
      <c r="C12" s="58">
        <v>21</v>
      </c>
      <c r="D12" s="58">
        <v>2</v>
      </c>
      <c r="E12" s="58">
        <v>5</v>
      </c>
      <c r="F12" s="58">
        <v>115</v>
      </c>
      <c r="G12" s="58">
        <v>2</v>
      </c>
      <c r="H12" s="58">
        <v>101</v>
      </c>
      <c r="I12" s="58">
        <v>246</v>
      </c>
      <c r="J12" s="58">
        <v>0</v>
      </c>
      <c r="K12" s="58">
        <v>0</v>
      </c>
      <c r="L12" s="58">
        <v>0</v>
      </c>
      <c r="M12" s="37">
        <f t="shared" si="0"/>
        <v>0.56292906178489699</v>
      </c>
    </row>
    <row r="13" spans="1:13" s="34" customFormat="1" x14ac:dyDescent="0.25">
      <c r="A13" s="21" t="s">
        <v>2022</v>
      </c>
      <c r="B13" s="7">
        <v>436</v>
      </c>
      <c r="C13" s="58">
        <v>24</v>
      </c>
      <c r="D13" s="58">
        <v>2</v>
      </c>
      <c r="E13" s="58">
        <v>3</v>
      </c>
      <c r="F13" s="58">
        <v>107</v>
      </c>
      <c r="G13" s="58">
        <v>1</v>
      </c>
      <c r="H13" s="58">
        <v>89</v>
      </c>
      <c r="I13" s="58">
        <v>226</v>
      </c>
      <c r="J13" s="58">
        <v>1</v>
      </c>
      <c r="K13" s="58">
        <v>0</v>
      </c>
      <c r="L13" s="58">
        <v>0</v>
      </c>
      <c r="M13" s="37">
        <f t="shared" si="0"/>
        <v>0.51834862385321101</v>
      </c>
    </row>
    <row r="14" spans="1:13" s="34" customFormat="1" x14ac:dyDescent="0.25">
      <c r="A14" s="21" t="s">
        <v>2023</v>
      </c>
      <c r="B14" s="7">
        <v>494</v>
      </c>
      <c r="C14" s="58">
        <v>17</v>
      </c>
      <c r="D14" s="58">
        <v>1</v>
      </c>
      <c r="E14" s="58">
        <v>6</v>
      </c>
      <c r="F14" s="58">
        <v>149</v>
      </c>
      <c r="G14" s="58">
        <v>3</v>
      </c>
      <c r="H14" s="58">
        <v>100</v>
      </c>
      <c r="I14" s="58">
        <v>276</v>
      </c>
      <c r="J14" s="58">
        <v>0</v>
      </c>
      <c r="K14" s="58">
        <v>0</v>
      </c>
      <c r="L14" s="58">
        <v>0</v>
      </c>
      <c r="M14" s="37">
        <f t="shared" si="0"/>
        <v>0.5587044534412956</v>
      </c>
    </row>
    <row r="15" spans="1:13" s="34" customFormat="1" x14ac:dyDescent="0.25">
      <c r="A15" s="21" t="s">
        <v>2024</v>
      </c>
      <c r="B15" s="7">
        <v>404</v>
      </c>
      <c r="C15" s="58">
        <v>23</v>
      </c>
      <c r="D15" s="58">
        <v>1</v>
      </c>
      <c r="E15" s="58">
        <v>1</v>
      </c>
      <c r="F15" s="58">
        <v>95</v>
      </c>
      <c r="G15" s="58">
        <v>1</v>
      </c>
      <c r="H15" s="58">
        <v>138</v>
      </c>
      <c r="I15" s="58">
        <v>259</v>
      </c>
      <c r="J15" s="58">
        <v>0</v>
      </c>
      <c r="K15" s="58">
        <v>0</v>
      </c>
      <c r="L15" s="58">
        <v>0</v>
      </c>
      <c r="M15" s="37">
        <f t="shared" si="0"/>
        <v>0.6410891089108911</v>
      </c>
    </row>
    <row r="16" spans="1:13" s="34" customFormat="1" x14ac:dyDescent="0.25">
      <c r="A16" s="21" t="s">
        <v>2025</v>
      </c>
      <c r="B16" s="7">
        <v>419</v>
      </c>
      <c r="C16" s="58">
        <v>11</v>
      </c>
      <c r="D16" s="58">
        <v>5</v>
      </c>
      <c r="E16" s="58">
        <v>1</v>
      </c>
      <c r="F16" s="58">
        <v>72</v>
      </c>
      <c r="G16" s="58">
        <v>1</v>
      </c>
      <c r="H16" s="58">
        <v>76</v>
      </c>
      <c r="I16" s="58">
        <v>166</v>
      </c>
      <c r="J16" s="58">
        <v>0</v>
      </c>
      <c r="K16" s="58">
        <v>0</v>
      </c>
      <c r="L16" s="58">
        <v>0</v>
      </c>
      <c r="M16" s="37">
        <f t="shared" si="0"/>
        <v>0.39618138424821003</v>
      </c>
    </row>
    <row r="17" spans="1:13" s="34" customFormat="1" x14ac:dyDescent="0.25">
      <c r="A17" s="21" t="s">
        <v>2026</v>
      </c>
      <c r="B17" s="7">
        <v>504</v>
      </c>
      <c r="C17" s="58">
        <v>24</v>
      </c>
      <c r="D17" s="58">
        <v>4</v>
      </c>
      <c r="E17" s="58">
        <v>6</v>
      </c>
      <c r="F17" s="58">
        <v>141</v>
      </c>
      <c r="G17" s="58">
        <v>1</v>
      </c>
      <c r="H17" s="58">
        <v>111</v>
      </c>
      <c r="I17" s="58">
        <v>287</v>
      </c>
      <c r="J17" s="58">
        <v>1</v>
      </c>
      <c r="K17" s="58">
        <v>1</v>
      </c>
      <c r="L17" s="58">
        <v>0</v>
      </c>
      <c r="M17" s="37">
        <f t="shared" si="0"/>
        <v>0.5714285714285714</v>
      </c>
    </row>
    <row r="18" spans="1:13" s="34" customFormat="1" x14ac:dyDescent="0.25">
      <c r="A18" s="21" t="s">
        <v>2027</v>
      </c>
      <c r="B18" s="7">
        <v>411</v>
      </c>
      <c r="C18" s="58">
        <v>17</v>
      </c>
      <c r="D18" s="58">
        <v>1</v>
      </c>
      <c r="E18" s="58">
        <v>3</v>
      </c>
      <c r="F18" s="58">
        <v>122</v>
      </c>
      <c r="G18" s="58">
        <v>0</v>
      </c>
      <c r="H18" s="58">
        <v>84</v>
      </c>
      <c r="I18" s="58">
        <v>227</v>
      </c>
      <c r="J18" s="58">
        <v>1</v>
      </c>
      <c r="K18" s="58">
        <v>0</v>
      </c>
      <c r="L18" s="58">
        <v>0</v>
      </c>
      <c r="M18" s="37">
        <f t="shared" si="0"/>
        <v>0.55231143552311435</v>
      </c>
    </row>
    <row r="19" spans="1:13" s="34" customFormat="1" x14ac:dyDescent="0.25">
      <c r="A19" s="21" t="s">
        <v>2028</v>
      </c>
      <c r="B19" s="7">
        <v>378</v>
      </c>
      <c r="C19" s="58">
        <v>10</v>
      </c>
      <c r="D19" s="58">
        <v>5</v>
      </c>
      <c r="E19" s="58">
        <v>1</v>
      </c>
      <c r="F19" s="58">
        <v>114</v>
      </c>
      <c r="G19" s="58">
        <v>1</v>
      </c>
      <c r="H19" s="58">
        <v>62</v>
      </c>
      <c r="I19" s="58">
        <v>193</v>
      </c>
      <c r="J19" s="58">
        <v>0</v>
      </c>
      <c r="K19" s="58">
        <v>0</v>
      </c>
      <c r="L19" s="58">
        <v>0</v>
      </c>
      <c r="M19" s="37">
        <f t="shared" si="0"/>
        <v>0.51058201058201058</v>
      </c>
    </row>
    <row r="20" spans="1:13" s="34" customFormat="1" x14ac:dyDescent="0.25">
      <c r="A20" s="21" t="s">
        <v>2029</v>
      </c>
      <c r="B20" s="7">
        <v>327</v>
      </c>
      <c r="C20" s="58">
        <v>4</v>
      </c>
      <c r="D20" s="58">
        <v>1</v>
      </c>
      <c r="E20" s="58">
        <v>0</v>
      </c>
      <c r="F20" s="58">
        <v>101</v>
      </c>
      <c r="G20" s="58">
        <v>0</v>
      </c>
      <c r="H20" s="58">
        <v>30</v>
      </c>
      <c r="I20" s="58">
        <v>136</v>
      </c>
      <c r="J20" s="58">
        <v>0</v>
      </c>
      <c r="K20" s="58">
        <v>0</v>
      </c>
      <c r="L20" s="58">
        <v>0</v>
      </c>
      <c r="M20" s="37">
        <f t="shared" si="0"/>
        <v>0.41590214067278286</v>
      </c>
    </row>
    <row r="21" spans="1:13" s="34" customFormat="1" x14ac:dyDescent="0.25">
      <c r="A21" s="21" t="s">
        <v>2030</v>
      </c>
      <c r="B21" s="7">
        <v>350</v>
      </c>
      <c r="C21" s="58">
        <v>2</v>
      </c>
      <c r="D21" s="58">
        <v>5</v>
      </c>
      <c r="E21" s="58">
        <v>0</v>
      </c>
      <c r="F21" s="58">
        <v>85</v>
      </c>
      <c r="G21" s="58">
        <v>0</v>
      </c>
      <c r="H21" s="58">
        <v>41</v>
      </c>
      <c r="I21" s="58">
        <v>133</v>
      </c>
      <c r="J21" s="58">
        <v>2</v>
      </c>
      <c r="K21" s="58">
        <v>0</v>
      </c>
      <c r="L21" s="58">
        <v>0</v>
      </c>
      <c r="M21" s="37">
        <f t="shared" si="0"/>
        <v>0.38</v>
      </c>
    </row>
    <row r="22" spans="1:13" s="34" customFormat="1" x14ac:dyDescent="0.25">
      <c r="A22" s="21" t="s">
        <v>2031</v>
      </c>
      <c r="B22" s="7">
        <v>280</v>
      </c>
      <c r="C22" s="58">
        <v>5</v>
      </c>
      <c r="D22" s="58">
        <v>1</v>
      </c>
      <c r="E22" s="58">
        <v>1</v>
      </c>
      <c r="F22" s="58">
        <v>76</v>
      </c>
      <c r="G22" s="58">
        <v>0</v>
      </c>
      <c r="H22" s="58">
        <v>47</v>
      </c>
      <c r="I22" s="58">
        <v>130</v>
      </c>
      <c r="J22" s="58">
        <v>0</v>
      </c>
      <c r="K22" s="58">
        <v>0</v>
      </c>
      <c r="L22" s="58">
        <v>0</v>
      </c>
      <c r="M22" s="37">
        <f t="shared" si="0"/>
        <v>0.4642857142857143</v>
      </c>
    </row>
    <row r="23" spans="1:13" s="34" customFormat="1" x14ac:dyDescent="0.25">
      <c r="A23" s="21" t="s">
        <v>2032</v>
      </c>
      <c r="B23" s="7">
        <v>779</v>
      </c>
      <c r="C23" s="58">
        <v>19</v>
      </c>
      <c r="D23" s="58">
        <v>4</v>
      </c>
      <c r="E23" s="58">
        <v>3</v>
      </c>
      <c r="F23" s="58">
        <v>176</v>
      </c>
      <c r="G23" s="58">
        <v>0</v>
      </c>
      <c r="H23" s="58">
        <v>104</v>
      </c>
      <c r="I23" s="58">
        <v>306</v>
      </c>
      <c r="J23" s="58">
        <v>0</v>
      </c>
      <c r="K23" s="58">
        <v>1</v>
      </c>
      <c r="L23" s="58">
        <v>0</v>
      </c>
      <c r="M23" s="37">
        <f t="shared" si="0"/>
        <v>0.39409499358151479</v>
      </c>
    </row>
    <row r="24" spans="1:13" s="34" customFormat="1" x14ac:dyDescent="0.25">
      <c r="A24" s="21" t="s">
        <v>2033</v>
      </c>
      <c r="B24" s="7">
        <v>337</v>
      </c>
      <c r="C24" s="58">
        <v>6</v>
      </c>
      <c r="D24" s="58">
        <v>2</v>
      </c>
      <c r="E24" s="58">
        <v>4</v>
      </c>
      <c r="F24" s="58">
        <v>73</v>
      </c>
      <c r="G24" s="58">
        <v>1</v>
      </c>
      <c r="H24" s="58">
        <v>59</v>
      </c>
      <c r="I24" s="58">
        <v>145</v>
      </c>
      <c r="J24" s="58">
        <v>0</v>
      </c>
      <c r="K24" s="58">
        <v>0</v>
      </c>
      <c r="L24" s="58">
        <v>0</v>
      </c>
      <c r="M24" s="37">
        <f t="shared" si="0"/>
        <v>0.43026706231454004</v>
      </c>
    </row>
    <row r="25" spans="1:13" s="34" customFormat="1" x14ac:dyDescent="0.25">
      <c r="A25" s="21" t="s">
        <v>2034</v>
      </c>
      <c r="B25" s="7">
        <v>364</v>
      </c>
      <c r="C25" s="58">
        <v>12</v>
      </c>
      <c r="D25" s="58">
        <v>2</v>
      </c>
      <c r="E25" s="58">
        <v>2</v>
      </c>
      <c r="F25" s="58">
        <v>69</v>
      </c>
      <c r="G25" s="58">
        <v>0</v>
      </c>
      <c r="H25" s="58">
        <v>82</v>
      </c>
      <c r="I25" s="58">
        <v>167</v>
      </c>
      <c r="J25" s="58">
        <v>2</v>
      </c>
      <c r="K25" s="58">
        <v>0</v>
      </c>
      <c r="L25" s="58">
        <v>0</v>
      </c>
      <c r="M25" s="37">
        <f t="shared" si="0"/>
        <v>0.45879120879120877</v>
      </c>
    </row>
    <row r="26" spans="1:13" s="34" customFormat="1" x14ac:dyDescent="0.25">
      <c r="A26" s="21" t="s">
        <v>2035</v>
      </c>
      <c r="B26" s="7">
        <v>279</v>
      </c>
      <c r="C26" s="58">
        <v>9</v>
      </c>
      <c r="D26" s="58">
        <v>1</v>
      </c>
      <c r="E26" s="58">
        <v>1</v>
      </c>
      <c r="F26" s="58">
        <v>47</v>
      </c>
      <c r="G26" s="58">
        <v>0</v>
      </c>
      <c r="H26" s="58">
        <v>54</v>
      </c>
      <c r="I26" s="58">
        <v>112</v>
      </c>
      <c r="J26" s="58">
        <v>1</v>
      </c>
      <c r="K26" s="58">
        <v>0</v>
      </c>
      <c r="L26" s="58">
        <v>1</v>
      </c>
      <c r="M26" s="37">
        <f t="shared" si="0"/>
        <v>0.4050179211469534</v>
      </c>
    </row>
    <row r="27" spans="1:13" s="34" customFormat="1" x14ac:dyDescent="0.25">
      <c r="A27" s="21" t="s">
        <v>2036</v>
      </c>
      <c r="B27" s="7">
        <v>432</v>
      </c>
      <c r="C27" s="58">
        <v>13</v>
      </c>
      <c r="D27" s="58">
        <v>5</v>
      </c>
      <c r="E27" s="58">
        <v>1</v>
      </c>
      <c r="F27" s="58">
        <v>67</v>
      </c>
      <c r="G27" s="58">
        <v>0</v>
      </c>
      <c r="H27" s="58">
        <v>79</v>
      </c>
      <c r="I27" s="58">
        <v>165</v>
      </c>
      <c r="J27" s="58">
        <v>2</v>
      </c>
      <c r="K27" s="58">
        <v>0</v>
      </c>
      <c r="L27" s="58">
        <v>0</v>
      </c>
      <c r="M27" s="37">
        <f t="shared" si="0"/>
        <v>0.38194444444444442</v>
      </c>
    </row>
    <row r="28" spans="1:13" s="34" customFormat="1" x14ac:dyDescent="0.25">
      <c r="A28" s="21" t="s">
        <v>2037</v>
      </c>
      <c r="B28" s="7">
        <v>353</v>
      </c>
      <c r="C28" s="58">
        <v>19</v>
      </c>
      <c r="D28" s="58">
        <v>4</v>
      </c>
      <c r="E28" s="58">
        <v>3</v>
      </c>
      <c r="F28" s="58">
        <v>88</v>
      </c>
      <c r="G28" s="58">
        <v>0</v>
      </c>
      <c r="H28" s="58">
        <v>69</v>
      </c>
      <c r="I28" s="58">
        <v>183</v>
      </c>
      <c r="J28" s="58">
        <v>0</v>
      </c>
      <c r="K28" s="58">
        <v>0</v>
      </c>
      <c r="L28" s="58">
        <v>1</v>
      </c>
      <c r="M28" s="37">
        <f t="shared" si="0"/>
        <v>0.52124645892351273</v>
      </c>
    </row>
    <row r="29" spans="1:13" s="34" customFormat="1" x14ac:dyDescent="0.25">
      <c r="A29" s="21" t="s">
        <v>2038</v>
      </c>
      <c r="B29" s="7">
        <v>307</v>
      </c>
      <c r="C29" s="58">
        <v>14</v>
      </c>
      <c r="D29" s="58">
        <v>2</v>
      </c>
      <c r="E29" s="58">
        <v>5</v>
      </c>
      <c r="F29" s="58">
        <v>79</v>
      </c>
      <c r="G29" s="58">
        <v>2</v>
      </c>
      <c r="H29" s="58">
        <v>63</v>
      </c>
      <c r="I29" s="58">
        <v>165</v>
      </c>
      <c r="J29" s="58">
        <v>0</v>
      </c>
      <c r="K29" s="58">
        <v>0</v>
      </c>
      <c r="L29" s="58">
        <v>0</v>
      </c>
      <c r="M29" s="37">
        <f t="shared" si="0"/>
        <v>0.53745928338762217</v>
      </c>
    </row>
    <row r="30" spans="1:13" s="34" customFormat="1" x14ac:dyDescent="0.25">
      <c r="A30" s="21" t="s">
        <v>2039</v>
      </c>
      <c r="B30" s="7">
        <v>297</v>
      </c>
      <c r="C30" s="58">
        <v>9</v>
      </c>
      <c r="D30" s="58">
        <v>2</v>
      </c>
      <c r="E30" s="58">
        <v>1</v>
      </c>
      <c r="F30" s="58">
        <v>66</v>
      </c>
      <c r="G30" s="58">
        <v>0</v>
      </c>
      <c r="H30" s="58">
        <v>49</v>
      </c>
      <c r="I30" s="58">
        <v>127</v>
      </c>
      <c r="J30" s="58">
        <v>1</v>
      </c>
      <c r="K30" s="58">
        <v>0</v>
      </c>
      <c r="L30" s="58">
        <v>1</v>
      </c>
      <c r="M30" s="37">
        <f t="shared" si="0"/>
        <v>0.43097643097643096</v>
      </c>
    </row>
    <row r="31" spans="1:13" s="34" customFormat="1" x14ac:dyDescent="0.25">
      <c r="A31" s="21" t="s">
        <v>2040</v>
      </c>
      <c r="B31" s="7">
        <v>243</v>
      </c>
      <c r="C31" s="58">
        <v>7</v>
      </c>
      <c r="D31" s="58">
        <v>3</v>
      </c>
      <c r="E31" s="58">
        <v>0</v>
      </c>
      <c r="F31" s="58">
        <v>44</v>
      </c>
      <c r="G31" s="58">
        <v>0</v>
      </c>
      <c r="H31" s="58">
        <v>45</v>
      </c>
      <c r="I31" s="58">
        <v>99</v>
      </c>
      <c r="J31" s="58">
        <v>0</v>
      </c>
      <c r="K31" s="58">
        <v>0</v>
      </c>
      <c r="L31" s="58">
        <v>0</v>
      </c>
      <c r="M31" s="37">
        <f t="shared" si="0"/>
        <v>0.40740740740740738</v>
      </c>
    </row>
    <row r="32" spans="1:13" s="34" customFormat="1" x14ac:dyDescent="0.25">
      <c r="A32" s="21" t="s">
        <v>2041</v>
      </c>
      <c r="B32" s="7">
        <v>342</v>
      </c>
      <c r="C32" s="58">
        <v>12</v>
      </c>
      <c r="D32" s="58">
        <v>4</v>
      </c>
      <c r="E32" s="58">
        <v>2</v>
      </c>
      <c r="F32" s="58">
        <v>36</v>
      </c>
      <c r="G32" s="58">
        <v>2</v>
      </c>
      <c r="H32" s="58">
        <v>69</v>
      </c>
      <c r="I32" s="58">
        <v>125</v>
      </c>
      <c r="J32" s="58">
        <v>0</v>
      </c>
      <c r="K32" s="58">
        <v>0</v>
      </c>
      <c r="L32" s="58">
        <v>0</v>
      </c>
      <c r="M32" s="37">
        <f t="shared" si="0"/>
        <v>0.36549707602339182</v>
      </c>
    </row>
    <row r="33" spans="1:13" s="34" customFormat="1" x14ac:dyDescent="0.25">
      <c r="A33" s="21" t="s">
        <v>2042</v>
      </c>
      <c r="B33" s="7">
        <v>360</v>
      </c>
      <c r="C33" s="58">
        <v>10</v>
      </c>
      <c r="D33" s="58">
        <v>6</v>
      </c>
      <c r="E33" s="58">
        <v>0</v>
      </c>
      <c r="F33" s="58">
        <v>68</v>
      </c>
      <c r="G33" s="58">
        <v>1</v>
      </c>
      <c r="H33" s="58">
        <v>91</v>
      </c>
      <c r="I33" s="58">
        <v>176</v>
      </c>
      <c r="J33" s="58">
        <v>0</v>
      </c>
      <c r="K33" s="58">
        <v>0</v>
      </c>
      <c r="L33" s="58">
        <v>0</v>
      </c>
      <c r="M33" s="37">
        <f t="shared" si="0"/>
        <v>0.48888888888888887</v>
      </c>
    </row>
    <row r="34" spans="1:13" s="34" customFormat="1" x14ac:dyDescent="0.25">
      <c r="A34" s="21" t="s">
        <v>2043</v>
      </c>
      <c r="B34" s="7">
        <v>404</v>
      </c>
      <c r="C34" s="58">
        <v>6</v>
      </c>
      <c r="D34" s="58">
        <v>1</v>
      </c>
      <c r="E34" s="58">
        <v>1</v>
      </c>
      <c r="F34" s="58">
        <v>92</v>
      </c>
      <c r="G34" s="58">
        <v>0</v>
      </c>
      <c r="H34" s="58">
        <v>86</v>
      </c>
      <c r="I34" s="58">
        <v>186</v>
      </c>
      <c r="J34" s="58">
        <v>0</v>
      </c>
      <c r="K34" s="58">
        <v>0</v>
      </c>
      <c r="L34" s="58">
        <v>0</v>
      </c>
      <c r="M34" s="37">
        <f t="shared" si="0"/>
        <v>0.46039603960396042</v>
      </c>
    </row>
    <row r="35" spans="1:13" s="34" customFormat="1" x14ac:dyDescent="0.25">
      <c r="A35" s="21" t="s">
        <v>2044</v>
      </c>
      <c r="B35" s="7">
        <v>420</v>
      </c>
      <c r="C35" s="58">
        <v>15</v>
      </c>
      <c r="D35" s="58">
        <v>3</v>
      </c>
      <c r="E35" s="58">
        <v>3</v>
      </c>
      <c r="F35" s="58">
        <v>95</v>
      </c>
      <c r="G35" s="58">
        <v>0</v>
      </c>
      <c r="H35" s="58">
        <v>107</v>
      </c>
      <c r="I35" s="58">
        <v>223</v>
      </c>
      <c r="J35" s="58">
        <v>1</v>
      </c>
      <c r="K35" s="58">
        <v>0</v>
      </c>
      <c r="L35" s="58">
        <v>1</v>
      </c>
      <c r="M35" s="37">
        <f t="shared" si="0"/>
        <v>0.53333333333333333</v>
      </c>
    </row>
    <row r="36" spans="1:13" s="34" customFormat="1" x14ac:dyDescent="0.25">
      <c r="A36" s="21" t="s">
        <v>2045</v>
      </c>
      <c r="B36" s="7">
        <v>267</v>
      </c>
      <c r="C36" s="58">
        <v>9</v>
      </c>
      <c r="D36" s="58">
        <v>3</v>
      </c>
      <c r="E36" s="58">
        <v>2</v>
      </c>
      <c r="F36" s="58">
        <v>80</v>
      </c>
      <c r="G36" s="58">
        <v>0</v>
      </c>
      <c r="H36" s="58">
        <v>57</v>
      </c>
      <c r="I36" s="58">
        <v>151</v>
      </c>
      <c r="J36" s="58">
        <v>0</v>
      </c>
      <c r="K36" s="58">
        <v>0</v>
      </c>
      <c r="L36" s="58">
        <v>1</v>
      </c>
      <c r="M36" s="37">
        <f t="shared" si="0"/>
        <v>0.56928838951310856</v>
      </c>
    </row>
    <row r="37" spans="1:13" s="34" customFormat="1" x14ac:dyDescent="0.25">
      <c r="A37" s="21" t="s">
        <v>2046</v>
      </c>
      <c r="B37" s="7">
        <v>331</v>
      </c>
      <c r="C37" s="58">
        <v>16</v>
      </c>
      <c r="D37" s="58">
        <v>5</v>
      </c>
      <c r="E37" s="58">
        <v>2</v>
      </c>
      <c r="F37" s="58">
        <v>72</v>
      </c>
      <c r="G37" s="58">
        <v>1</v>
      </c>
      <c r="H37" s="58">
        <v>70</v>
      </c>
      <c r="I37" s="58">
        <v>166</v>
      </c>
      <c r="J37" s="58">
        <v>1</v>
      </c>
      <c r="K37" s="58">
        <v>0</v>
      </c>
      <c r="L37" s="58">
        <v>0</v>
      </c>
      <c r="M37" s="37">
        <f t="shared" si="0"/>
        <v>0.50151057401812693</v>
      </c>
    </row>
    <row r="38" spans="1:13" s="34" customFormat="1" x14ac:dyDescent="0.25">
      <c r="A38" s="21" t="s">
        <v>2047</v>
      </c>
      <c r="B38" s="7">
        <v>265</v>
      </c>
      <c r="C38" s="58">
        <v>14</v>
      </c>
      <c r="D38" s="58">
        <v>5</v>
      </c>
      <c r="E38" s="58">
        <v>3</v>
      </c>
      <c r="F38" s="58">
        <v>41</v>
      </c>
      <c r="G38" s="58">
        <v>0</v>
      </c>
      <c r="H38" s="58">
        <v>43</v>
      </c>
      <c r="I38" s="58">
        <v>106</v>
      </c>
      <c r="J38" s="58">
        <v>0</v>
      </c>
      <c r="K38" s="58">
        <v>0</v>
      </c>
      <c r="L38" s="58">
        <v>1</v>
      </c>
      <c r="M38" s="37">
        <f t="shared" si="0"/>
        <v>0.4037735849056604</v>
      </c>
    </row>
    <row r="39" spans="1:13" s="34" customFormat="1" x14ac:dyDescent="0.25">
      <c r="A39" s="21" t="s">
        <v>2048</v>
      </c>
      <c r="B39" s="7">
        <v>414</v>
      </c>
      <c r="C39" s="58">
        <v>13</v>
      </c>
      <c r="D39" s="58">
        <v>4</v>
      </c>
      <c r="E39" s="58">
        <v>1</v>
      </c>
      <c r="F39" s="58">
        <v>68</v>
      </c>
      <c r="G39" s="58">
        <v>1</v>
      </c>
      <c r="H39" s="58">
        <v>64</v>
      </c>
      <c r="I39" s="58">
        <v>151</v>
      </c>
      <c r="J39" s="58">
        <v>0</v>
      </c>
      <c r="K39" s="58">
        <v>0</v>
      </c>
      <c r="L39" s="58">
        <v>0</v>
      </c>
      <c r="M39" s="37">
        <f t="shared" si="0"/>
        <v>0.36473429951690822</v>
      </c>
    </row>
    <row r="40" spans="1:13" s="34" customFormat="1" x14ac:dyDescent="0.25">
      <c r="A40" s="21" t="s">
        <v>2049</v>
      </c>
      <c r="B40" s="7">
        <v>457</v>
      </c>
      <c r="C40" s="58">
        <v>18</v>
      </c>
      <c r="D40" s="58">
        <v>1</v>
      </c>
      <c r="E40" s="58">
        <v>5</v>
      </c>
      <c r="F40" s="58">
        <v>63</v>
      </c>
      <c r="G40" s="58">
        <v>1</v>
      </c>
      <c r="H40" s="58">
        <v>95</v>
      </c>
      <c r="I40" s="58">
        <v>183</v>
      </c>
      <c r="J40" s="58">
        <v>1</v>
      </c>
      <c r="K40" s="58">
        <v>0</v>
      </c>
      <c r="L40" s="58">
        <v>1</v>
      </c>
      <c r="M40" s="37">
        <f t="shared" si="0"/>
        <v>0.40262582056892782</v>
      </c>
    </row>
    <row r="41" spans="1:13" s="34" customFormat="1" x14ac:dyDescent="0.25">
      <c r="A41" s="21" t="s">
        <v>2050</v>
      </c>
      <c r="B41" s="7">
        <v>401</v>
      </c>
      <c r="C41" s="58">
        <v>17</v>
      </c>
      <c r="D41" s="58">
        <v>3</v>
      </c>
      <c r="E41" s="58">
        <v>3</v>
      </c>
      <c r="F41" s="58">
        <v>51</v>
      </c>
      <c r="G41" s="58">
        <v>3</v>
      </c>
      <c r="H41" s="58">
        <v>78</v>
      </c>
      <c r="I41" s="58">
        <v>155</v>
      </c>
      <c r="J41" s="58">
        <v>0</v>
      </c>
      <c r="K41" s="58">
        <v>0</v>
      </c>
      <c r="L41" s="58">
        <v>1</v>
      </c>
      <c r="M41" s="37">
        <f t="shared" si="0"/>
        <v>0.38902743142144636</v>
      </c>
    </row>
    <row r="42" spans="1:13" s="34" customFormat="1" x14ac:dyDescent="0.25">
      <c r="A42" s="21" t="s">
        <v>2051</v>
      </c>
      <c r="B42" s="7">
        <v>406</v>
      </c>
      <c r="C42" s="58">
        <v>7</v>
      </c>
      <c r="D42" s="58">
        <v>1</v>
      </c>
      <c r="E42" s="58">
        <v>2</v>
      </c>
      <c r="F42" s="58">
        <v>22</v>
      </c>
      <c r="G42" s="58">
        <v>0</v>
      </c>
      <c r="H42" s="58">
        <v>35</v>
      </c>
      <c r="I42" s="58">
        <v>67</v>
      </c>
      <c r="J42" s="58">
        <v>1</v>
      </c>
      <c r="K42" s="58">
        <v>0</v>
      </c>
      <c r="L42" s="58">
        <v>0</v>
      </c>
      <c r="M42" s="37">
        <f t="shared" si="0"/>
        <v>0.16502463054187191</v>
      </c>
    </row>
    <row r="43" spans="1:13" s="34" customFormat="1" x14ac:dyDescent="0.25">
      <c r="A43" s="21" t="s">
        <v>2052</v>
      </c>
      <c r="B43" s="7">
        <v>409</v>
      </c>
      <c r="C43" s="58">
        <v>12</v>
      </c>
      <c r="D43" s="58">
        <v>3</v>
      </c>
      <c r="E43" s="58">
        <v>0</v>
      </c>
      <c r="F43" s="58">
        <v>76</v>
      </c>
      <c r="G43" s="58">
        <v>0</v>
      </c>
      <c r="H43" s="58">
        <v>59</v>
      </c>
      <c r="I43" s="58">
        <v>150</v>
      </c>
      <c r="J43" s="58">
        <v>0</v>
      </c>
      <c r="K43" s="58">
        <v>0</v>
      </c>
      <c r="L43" s="58">
        <v>0</v>
      </c>
      <c r="M43" s="37">
        <f t="shared" si="0"/>
        <v>0.36674816625916873</v>
      </c>
    </row>
    <row r="44" spans="1:13" s="34" customFormat="1" x14ac:dyDescent="0.25">
      <c r="A44" s="21" t="s">
        <v>2053</v>
      </c>
      <c r="B44" s="7">
        <v>454</v>
      </c>
      <c r="C44" s="58">
        <v>9</v>
      </c>
      <c r="D44" s="58">
        <v>1</v>
      </c>
      <c r="E44" s="58">
        <v>3</v>
      </c>
      <c r="F44" s="58">
        <v>44</v>
      </c>
      <c r="G44" s="58">
        <v>1</v>
      </c>
      <c r="H44" s="58">
        <v>60</v>
      </c>
      <c r="I44" s="58">
        <v>118</v>
      </c>
      <c r="J44" s="58">
        <v>1</v>
      </c>
      <c r="K44" s="58">
        <v>0</v>
      </c>
      <c r="L44" s="58">
        <v>0</v>
      </c>
      <c r="M44" s="37">
        <f t="shared" si="0"/>
        <v>0.25991189427312777</v>
      </c>
    </row>
    <row r="45" spans="1:13" s="34" customFormat="1" x14ac:dyDescent="0.25">
      <c r="A45" s="21" t="s">
        <v>2054</v>
      </c>
      <c r="B45" s="7">
        <v>355</v>
      </c>
      <c r="C45" s="58">
        <v>24</v>
      </c>
      <c r="D45" s="58">
        <v>0</v>
      </c>
      <c r="E45" s="58">
        <v>1</v>
      </c>
      <c r="F45" s="58">
        <v>69</v>
      </c>
      <c r="G45" s="58">
        <v>0</v>
      </c>
      <c r="H45" s="58">
        <v>65</v>
      </c>
      <c r="I45" s="58">
        <v>159</v>
      </c>
      <c r="J45" s="58">
        <v>0</v>
      </c>
      <c r="K45" s="58">
        <v>0</v>
      </c>
      <c r="L45" s="58">
        <v>0</v>
      </c>
      <c r="M45" s="37">
        <f t="shared" si="0"/>
        <v>0.44788732394366199</v>
      </c>
    </row>
    <row r="46" spans="1:13" s="34" customFormat="1" x14ac:dyDescent="0.25">
      <c r="A46" s="21" t="s">
        <v>2055</v>
      </c>
      <c r="B46" s="7">
        <v>436</v>
      </c>
      <c r="C46" s="58">
        <v>17</v>
      </c>
      <c r="D46" s="58">
        <v>3</v>
      </c>
      <c r="E46" s="58">
        <v>1</v>
      </c>
      <c r="F46" s="58">
        <v>104</v>
      </c>
      <c r="G46" s="58">
        <v>1</v>
      </c>
      <c r="H46" s="58">
        <v>78</v>
      </c>
      <c r="I46" s="58">
        <v>204</v>
      </c>
      <c r="J46" s="58">
        <v>0</v>
      </c>
      <c r="K46" s="58">
        <v>0</v>
      </c>
      <c r="L46" s="58">
        <v>0</v>
      </c>
      <c r="M46" s="37">
        <f t="shared" si="0"/>
        <v>0.46788990825688076</v>
      </c>
    </row>
    <row r="47" spans="1:13" s="34" customFormat="1" x14ac:dyDescent="0.25">
      <c r="A47" s="21" t="s">
        <v>2056</v>
      </c>
      <c r="B47" s="7">
        <v>434</v>
      </c>
      <c r="C47" s="58">
        <v>15</v>
      </c>
      <c r="D47" s="58">
        <v>3</v>
      </c>
      <c r="E47" s="58">
        <v>2</v>
      </c>
      <c r="F47" s="58">
        <v>81</v>
      </c>
      <c r="G47" s="58">
        <v>0</v>
      </c>
      <c r="H47" s="58">
        <v>71</v>
      </c>
      <c r="I47" s="58">
        <v>172</v>
      </c>
      <c r="J47" s="58">
        <v>0</v>
      </c>
      <c r="K47" s="58">
        <v>1</v>
      </c>
      <c r="L47" s="58">
        <v>0</v>
      </c>
      <c r="M47" s="37">
        <f t="shared" si="0"/>
        <v>0.39861751152073732</v>
      </c>
    </row>
    <row r="48" spans="1:13" s="34" customFormat="1" x14ac:dyDescent="0.25">
      <c r="A48" s="21" t="s">
        <v>2057</v>
      </c>
      <c r="B48" s="7">
        <v>328</v>
      </c>
      <c r="C48" s="58">
        <v>10</v>
      </c>
      <c r="D48" s="58">
        <v>2</v>
      </c>
      <c r="E48" s="58">
        <v>1</v>
      </c>
      <c r="F48" s="58">
        <v>58</v>
      </c>
      <c r="G48" s="58">
        <v>0</v>
      </c>
      <c r="H48" s="58">
        <v>50</v>
      </c>
      <c r="I48" s="58">
        <v>121</v>
      </c>
      <c r="J48" s="58">
        <v>0</v>
      </c>
      <c r="K48" s="58">
        <v>0</v>
      </c>
      <c r="L48" s="58">
        <v>0</v>
      </c>
      <c r="M48" s="37">
        <f t="shared" si="0"/>
        <v>0.36890243902439024</v>
      </c>
    </row>
    <row r="49" spans="1:13" s="34" customFormat="1" x14ac:dyDescent="0.25">
      <c r="A49" s="21" t="s">
        <v>2058</v>
      </c>
      <c r="B49" s="7">
        <v>406</v>
      </c>
      <c r="C49" s="58">
        <v>13</v>
      </c>
      <c r="D49" s="58">
        <v>1</v>
      </c>
      <c r="E49" s="58">
        <v>2</v>
      </c>
      <c r="F49" s="58">
        <v>83</v>
      </c>
      <c r="G49" s="58">
        <v>0</v>
      </c>
      <c r="H49" s="58">
        <v>65</v>
      </c>
      <c r="I49" s="58">
        <v>164</v>
      </c>
      <c r="J49" s="58">
        <v>1</v>
      </c>
      <c r="K49" s="58">
        <v>0</v>
      </c>
      <c r="L49" s="58">
        <v>0</v>
      </c>
      <c r="M49" s="37">
        <f t="shared" si="0"/>
        <v>0.4039408866995074</v>
      </c>
    </row>
    <row r="50" spans="1:13" s="34" customFormat="1" x14ac:dyDescent="0.25">
      <c r="A50" s="21" t="s">
        <v>2059</v>
      </c>
      <c r="B50" s="7">
        <v>403</v>
      </c>
      <c r="C50" s="58">
        <v>13</v>
      </c>
      <c r="D50" s="58">
        <v>3</v>
      </c>
      <c r="E50" s="58">
        <v>2</v>
      </c>
      <c r="F50" s="58">
        <v>85</v>
      </c>
      <c r="G50" s="58">
        <v>1</v>
      </c>
      <c r="H50" s="58">
        <v>81</v>
      </c>
      <c r="I50" s="58">
        <v>185</v>
      </c>
      <c r="J50" s="58">
        <v>1</v>
      </c>
      <c r="K50" s="58">
        <v>0</v>
      </c>
      <c r="L50" s="58">
        <v>0</v>
      </c>
      <c r="M50" s="37">
        <f t="shared" si="0"/>
        <v>0.45905707196029777</v>
      </c>
    </row>
    <row r="51" spans="1:13" s="34" customFormat="1" x14ac:dyDescent="0.25">
      <c r="A51" s="21" t="s">
        <v>2060</v>
      </c>
      <c r="B51" s="7">
        <v>407</v>
      </c>
      <c r="C51" s="58">
        <v>18</v>
      </c>
      <c r="D51" s="58">
        <v>6</v>
      </c>
      <c r="E51" s="58">
        <v>1</v>
      </c>
      <c r="F51" s="58">
        <v>84</v>
      </c>
      <c r="G51" s="58">
        <v>0</v>
      </c>
      <c r="H51" s="58">
        <v>98</v>
      </c>
      <c r="I51" s="58">
        <v>207</v>
      </c>
      <c r="J51" s="58">
        <v>0</v>
      </c>
      <c r="K51" s="58">
        <v>0</v>
      </c>
      <c r="L51" s="58">
        <v>0</v>
      </c>
      <c r="M51" s="37">
        <f t="shared" si="0"/>
        <v>0.50859950859950864</v>
      </c>
    </row>
    <row r="52" spans="1:13" s="34" customFormat="1" x14ac:dyDescent="0.25">
      <c r="A52" s="21" t="s">
        <v>2061</v>
      </c>
      <c r="B52" s="7">
        <v>385</v>
      </c>
      <c r="C52" s="58">
        <v>21</v>
      </c>
      <c r="D52" s="58">
        <v>4</v>
      </c>
      <c r="E52" s="58">
        <v>3</v>
      </c>
      <c r="F52" s="58">
        <v>87</v>
      </c>
      <c r="G52" s="58">
        <v>0</v>
      </c>
      <c r="H52" s="58">
        <v>104</v>
      </c>
      <c r="I52" s="58">
        <v>219</v>
      </c>
      <c r="J52" s="58">
        <v>0</v>
      </c>
      <c r="K52" s="58">
        <v>0</v>
      </c>
      <c r="L52" s="58">
        <v>1</v>
      </c>
      <c r="M52" s="37">
        <f t="shared" si="0"/>
        <v>0.5714285714285714</v>
      </c>
    </row>
    <row r="53" spans="1:13" s="34" customFormat="1" x14ac:dyDescent="0.25">
      <c r="A53" s="21" t="s">
        <v>2062</v>
      </c>
      <c r="B53" s="7">
        <v>878</v>
      </c>
      <c r="C53" s="58">
        <v>28</v>
      </c>
      <c r="D53" s="58">
        <v>9</v>
      </c>
      <c r="E53" s="58">
        <v>6</v>
      </c>
      <c r="F53" s="58">
        <v>121</v>
      </c>
      <c r="G53" s="58">
        <v>1</v>
      </c>
      <c r="H53" s="58">
        <v>165</v>
      </c>
      <c r="I53" s="58">
        <v>330</v>
      </c>
      <c r="J53" s="58">
        <v>1</v>
      </c>
      <c r="K53" s="58">
        <v>0</v>
      </c>
      <c r="L53" s="58">
        <v>0</v>
      </c>
      <c r="M53" s="37">
        <f t="shared" si="0"/>
        <v>0.37585421412300685</v>
      </c>
    </row>
    <row r="54" spans="1:13" s="34" customFormat="1" x14ac:dyDescent="0.25">
      <c r="A54" s="21" t="s">
        <v>2063</v>
      </c>
      <c r="B54" s="7">
        <v>384</v>
      </c>
      <c r="C54" s="58">
        <v>11</v>
      </c>
      <c r="D54" s="58">
        <v>3</v>
      </c>
      <c r="E54" s="58">
        <v>1</v>
      </c>
      <c r="F54" s="58">
        <v>93</v>
      </c>
      <c r="G54" s="58">
        <v>2</v>
      </c>
      <c r="H54" s="58">
        <v>65</v>
      </c>
      <c r="I54" s="58">
        <v>175</v>
      </c>
      <c r="J54" s="58">
        <v>0</v>
      </c>
      <c r="K54" s="58">
        <v>0</v>
      </c>
      <c r="L54" s="58">
        <v>0</v>
      </c>
      <c r="M54" s="37">
        <f t="shared" si="0"/>
        <v>0.45572916666666669</v>
      </c>
    </row>
    <row r="55" spans="1:13" s="34" customFormat="1" x14ac:dyDescent="0.25">
      <c r="A55" s="21" t="s">
        <v>2064</v>
      </c>
      <c r="B55" s="7">
        <v>366</v>
      </c>
      <c r="C55" s="58">
        <v>17</v>
      </c>
      <c r="D55" s="58">
        <v>2</v>
      </c>
      <c r="E55" s="58">
        <v>4</v>
      </c>
      <c r="F55" s="58">
        <v>76</v>
      </c>
      <c r="G55" s="58">
        <v>0</v>
      </c>
      <c r="H55" s="58">
        <v>85</v>
      </c>
      <c r="I55" s="58">
        <v>184</v>
      </c>
      <c r="J55" s="58">
        <v>2</v>
      </c>
      <c r="K55" s="58">
        <v>0</v>
      </c>
      <c r="L55" s="58">
        <v>0</v>
      </c>
      <c r="M55" s="37">
        <f t="shared" si="0"/>
        <v>0.50273224043715847</v>
      </c>
    </row>
    <row r="56" spans="1:13" s="34" customFormat="1" x14ac:dyDescent="0.25">
      <c r="A56" s="21" t="s">
        <v>2065</v>
      </c>
      <c r="B56" s="7">
        <v>350</v>
      </c>
      <c r="C56" s="58">
        <v>21</v>
      </c>
      <c r="D56" s="58">
        <v>3</v>
      </c>
      <c r="E56" s="58">
        <v>3</v>
      </c>
      <c r="F56" s="58">
        <v>72</v>
      </c>
      <c r="G56" s="58">
        <v>1</v>
      </c>
      <c r="H56" s="58">
        <v>58</v>
      </c>
      <c r="I56" s="58">
        <v>158</v>
      </c>
      <c r="J56" s="58">
        <v>0</v>
      </c>
      <c r="K56" s="58">
        <v>0</v>
      </c>
      <c r="L56" s="58">
        <v>0</v>
      </c>
      <c r="M56" s="37">
        <f t="shared" si="0"/>
        <v>0.4514285714285714</v>
      </c>
    </row>
    <row r="57" spans="1:13" s="34" customFormat="1" x14ac:dyDescent="0.25">
      <c r="A57" s="21" t="s">
        <v>2066</v>
      </c>
      <c r="B57" s="7">
        <v>344</v>
      </c>
      <c r="C57" s="58">
        <v>12</v>
      </c>
      <c r="D57" s="58">
        <v>2</v>
      </c>
      <c r="E57" s="58">
        <v>2</v>
      </c>
      <c r="F57" s="58">
        <v>56</v>
      </c>
      <c r="G57" s="58">
        <v>1</v>
      </c>
      <c r="H57" s="58">
        <v>93</v>
      </c>
      <c r="I57" s="58">
        <v>166</v>
      </c>
      <c r="J57" s="58">
        <v>0</v>
      </c>
      <c r="K57" s="58">
        <v>0</v>
      </c>
      <c r="L57" s="58">
        <v>0</v>
      </c>
      <c r="M57" s="37">
        <f t="shared" si="0"/>
        <v>0.48255813953488375</v>
      </c>
    </row>
    <row r="58" spans="1:13" s="34" customFormat="1" x14ac:dyDescent="0.25">
      <c r="A58" s="21" t="s">
        <v>2067</v>
      </c>
      <c r="B58" s="7">
        <v>275</v>
      </c>
      <c r="C58" s="58">
        <v>6</v>
      </c>
      <c r="D58" s="58">
        <v>3</v>
      </c>
      <c r="E58" s="58">
        <v>0</v>
      </c>
      <c r="F58" s="58">
        <v>48</v>
      </c>
      <c r="G58" s="58">
        <v>1</v>
      </c>
      <c r="H58" s="58">
        <v>51</v>
      </c>
      <c r="I58" s="58">
        <v>109</v>
      </c>
      <c r="J58" s="58">
        <v>0</v>
      </c>
      <c r="K58" s="58">
        <v>0</v>
      </c>
      <c r="L58" s="58">
        <v>0</v>
      </c>
      <c r="M58" s="37">
        <f t="shared" si="0"/>
        <v>0.39636363636363636</v>
      </c>
    </row>
    <row r="59" spans="1:13" s="34" customFormat="1" x14ac:dyDescent="0.25">
      <c r="A59" s="21" t="s">
        <v>2068</v>
      </c>
      <c r="B59" s="7">
        <v>410</v>
      </c>
      <c r="C59" s="58">
        <v>20</v>
      </c>
      <c r="D59" s="58">
        <v>2</v>
      </c>
      <c r="E59" s="58">
        <v>2</v>
      </c>
      <c r="F59" s="58">
        <v>69</v>
      </c>
      <c r="G59" s="58">
        <v>1</v>
      </c>
      <c r="H59" s="58">
        <v>94</v>
      </c>
      <c r="I59" s="58">
        <v>188</v>
      </c>
      <c r="J59" s="58">
        <v>0</v>
      </c>
      <c r="K59" s="58">
        <v>1</v>
      </c>
      <c r="L59" s="58">
        <v>1</v>
      </c>
      <c r="M59" s="37">
        <f t="shared" si="0"/>
        <v>0.46341463414634149</v>
      </c>
    </row>
    <row r="60" spans="1:13" s="34" customFormat="1" x14ac:dyDescent="0.25">
      <c r="A60" s="21" t="s">
        <v>2069</v>
      </c>
      <c r="B60" s="7">
        <v>343</v>
      </c>
      <c r="C60" s="58">
        <v>8</v>
      </c>
      <c r="D60" s="58">
        <v>3</v>
      </c>
      <c r="E60" s="58">
        <v>1</v>
      </c>
      <c r="F60" s="58">
        <v>63</v>
      </c>
      <c r="G60" s="58">
        <v>0</v>
      </c>
      <c r="H60" s="58">
        <v>81</v>
      </c>
      <c r="I60" s="58">
        <v>156</v>
      </c>
      <c r="J60" s="58">
        <v>0</v>
      </c>
      <c r="K60" s="58">
        <v>0</v>
      </c>
      <c r="L60" s="58">
        <v>1</v>
      </c>
      <c r="M60" s="37">
        <f t="shared" si="0"/>
        <v>0.45772594752186591</v>
      </c>
    </row>
    <row r="61" spans="1:13" s="34" customFormat="1" x14ac:dyDescent="0.25">
      <c r="A61" s="21" t="s">
        <v>2070</v>
      </c>
      <c r="B61" s="7">
        <v>360</v>
      </c>
      <c r="C61" s="58">
        <v>9</v>
      </c>
      <c r="D61" s="58">
        <v>3</v>
      </c>
      <c r="E61" s="58">
        <v>2</v>
      </c>
      <c r="F61" s="58">
        <v>64</v>
      </c>
      <c r="G61" s="58">
        <v>1</v>
      </c>
      <c r="H61" s="58">
        <v>71</v>
      </c>
      <c r="I61" s="58">
        <v>150</v>
      </c>
      <c r="J61" s="58">
        <v>0</v>
      </c>
      <c r="K61" s="58">
        <v>0</v>
      </c>
      <c r="L61" s="58">
        <v>0</v>
      </c>
      <c r="M61" s="37">
        <f t="shared" si="0"/>
        <v>0.41666666666666669</v>
      </c>
    </row>
    <row r="62" spans="1:13" s="34" customFormat="1" x14ac:dyDescent="0.25">
      <c r="A62" s="21" t="s">
        <v>2071</v>
      </c>
      <c r="B62" s="7">
        <v>444</v>
      </c>
      <c r="C62" s="58">
        <v>26</v>
      </c>
      <c r="D62" s="58">
        <v>5</v>
      </c>
      <c r="E62" s="58">
        <v>3</v>
      </c>
      <c r="F62" s="58">
        <v>75</v>
      </c>
      <c r="G62" s="58">
        <v>1</v>
      </c>
      <c r="H62" s="58">
        <v>111</v>
      </c>
      <c r="I62" s="58">
        <v>221</v>
      </c>
      <c r="J62" s="58">
        <v>1</v>
      </c>
      <c r="K62" s="58">
        <v>0</v>
      </c>
      <c r="L62" s="58">
        <v>1</v>
      </c>
      <c r="M62" s="37">
        <f t="shared" si="0"/>
        <v>0.5</v>
      </c>
    </row>
    <row r="63" spans="1:13" s="34" customFormat="1" x14ac:dyDescent="0.25">
      <c r="A63" s="21" t="s">
        <v>2072</v>
      </c>
      <c r="B63" s="7">
        <v>376</v>
      </c>
      <c r="C63" s="58">
        <v>14</v>
      </c>
      <c r="D63" s="58">
        <v>1</v>
      </c>
      <c r="E63" s="58">
        <v>5</v>
      </c>
      <c r="F63" s="58">
        <v>62</v>
      </c>
      <c r="G63" s="58">
        <v>1</v>
      </c>
      <c r="H63" s="58">
        <v>58</v>
      </c>
      <c r="I63" s="58">
        <v>141</v>
      </c>
      <c r="J63" s="58">
        <v>0</v>
      </c>
      <c r="K63" s="58">
        <v>0</v>
      </c>
      <c r="L63" s="58">
        <v>0</v>
      </c>
      <c r="M63" s="37">
        <f t="shared" si="0"/>
        <v>0.375</v>
      </c>
    </row>
    <row r="64" spans="1:13" s="34" customFormat="1" x14ac:dyDescent="0.25">
      <c r="A64" s="21" t="s">
        <v>2073</v>
      </c>
      <c r="B64" s="7">
        <v>327</v>
      </c>
      <c r="C64" s="58">
        <v>14</v>
      </c>
      <c r="D64" s="58">
        <v>3</v>
      </c>
      <c r="E64" s="58">
        <v>4</v>
      </c>
      <c r="F64" s="58">
        <v>60</v>
      </c>
      <c r="G64" s="58">
        <v>1</v>
      </c>
      <c r="H64" s="58">
        <v>69</v>
      </c>
      <c r="I64" s="58">
        <v>151</v>
      </c>
      <c r="J64" s="58">
        <v>1</v>
      </c>
      <c r="K64" s="58">
        <v>0</v>
      </c>
      <c r="L64" s="58">
        <v>0</v>
      </c>
      <c r="M64" s="37">
        <f t="shared" si="0"/>
        <v>0.46177370030581039</v>
      </c>
    </row>
    <row r="65" spans="1:13" s="34" customFormat="1" x14ac:dyDescent="0.25">
      <c r="A65" s="21" t="s">
        <v>2074</v>
      </c>
      <c r="B65" s="55">
        <v>701</v>
      </c>
      <c r="C65" s="58">
        <v>26</v>
      </c>
      <c r="D65" s="58">
        <v>7</v>
      </c>
      <c r="E65" s="58">
        <v>4</v>
      </c>
      <c r="F65" s="58">
        <v>104</v>
      </c>
      <c r="G65" s="58">
        <v>0</v>
      </c>
      <c r="H65" s="58">
        <v>158</v>
      </c>
      <c r="I65" s="58">
        <v>299</v>
      </c>
      <c r="J65" s="58">
        <v>0</v>
      </c>
      <c r="K65" s="58">
        <v>0</v>
      </c>
      <c r="L65" s="58">
        <v>1</v>
      </c>
      <c r="M65" s="37">
        <f t="shared" si="0"/>
        <v>0.42796005706134094</v>
      </c>
    </row>
    <row r="66" spans="1:13" s="34" customFormat="1" x14ac:dyDescent="0.25">
      <c r="A66" s="21" t="s">
        <v>2075</v>
      </c>
      <c r="B66" s="7">
        <v>315</v>
      </c>
      <c r="C66" s="58">
        <v>18</v>
      </c>
      <c r="D66" s="58">
        <v>1</v>
      </c>
      <c r="E66" s="58">
        <v>0</v>
      </c>
      <c r="F66" s="58">
        <v>54</v>
      </c>
      <c r="G66" s="58">
        <v>1</v>
      </c>
      <c r="H66" s="58">
        <v>58</v>
      </c>
      <c r="I66" s="58">
        <v>132</v>
      </c>
      <c r="J66" s="58">
        <v>2</v>
      </c>
      <c r="K66" s="58">
        <v>0</v>
      </c>
      <c r="L66" s="58">
        <v>0</v>
      </c>
      <c r="M66" s="37">
        <f t="shared" ref="M66:M83" si="1">(L66+K66+I66)/B66</f>
        <v>0.41904761904761906</v>
      </c>
    </row>
    <row r="67" spans="1:13" s="34" customFormat="1" x14ac:dyDescent="0.25">
      <c r="A67" s="21" t="s">
        <v>2076</v>
      </c>
      <c r="B67" s="7">
        <v>363</v>
      </c>
      <c r="C67" s="58">
        <v>14</v>
      </c>
      <c r="D67" s="58">
        <v>4</v>
      </c>
      <c r="E67" s="58">
        <v>6</v>
      </c>
      <c r="F67" s="58">
        <v>71</v>
      </c>
      <c r="G67" s="58">
        <v>2</v>
      </c>
      <c r="H67" s="58">
        <v>85</v>
      </c>
      <c r="I67" s="58">
        <v>182</v>
      </c>
      <c r="J67" s="58">
        <v>0</v>
      </c>
      <c r="K67" s="58">
        <v>0</v>
      </c>
      <c r="L67" s="58">
        <v>0</v>
      </c>
      <c r="M67" s="37">
        <f t="shared" si="1"/>
        <v>0.50137741046831952</v>
      </c>
    </row>
    <row r="68" spans="1:13" s="34" customFormat="1" x14ac:dyDescent="0.25">
      <c r="A68" s="21" t="s">
        <v>2077</v>
      </c>
      <c r="B68" s="7">
        <v>305</v>
      </c>
      <c r="C68" s="58">
        <v>20</v>
      </c>
      <c r="D68" s="58">
        <v>2</v>
      </c>
      <c r="E68" s="58">
        <v>3</v>
      </c>
      <c r="F68" s="58">
        <v>54</v>
      </c>
      <c r="G68" s="58">
        <v>2</v>
      </c>
      <c r="H68" s="58">
        <v>75</v>
      </c>
      <c r="I68" s="58">
        <v>156</v>
      </c>
      <c r="J68" s="58">
        <v>0</v>
      </c>
      <c r="K68" s="58">
        <v>0</v>
      </c>
      <c r="L68" s="58">
        <v>0</v>
      </c>
      <c r="M68" s="37">
        <f t="shared" si="1"/>
        <v>0.51147540983606554</v>
      </c>
    </row>
    <row r="69" spans="1:13" s="34" customFormat="1" x14ac:dyDescent="0.25">
      <c r="A69" s="21" t="s">
        <v>2078</v>
      </c>
      <c r="B69" s="7">
        <v>255</v>
      </c>
      <c r="C69" s="58">
        <v>10</v>
      </c>
      <c r="D69" s="58">
        <v>1</v>
      </c>
      <c r="E69" s="58">
        <v>2</v>
      </c>
      <c r="F69" s="58">
        <v>36</v>
      </c>
      <c r="G69" s="58">
        <v>0</v>
      </c>
      <c r="H69" s="58">
        <v>61</v>
      </c>
      <c r="I69" s="58">
        <v>110</v>
      </c>
      <c r="J69" s="58">
        <v>1</v>
      </c>
      <c r="K69" s="58">
        <v>0</v>
      </c>
      <c r="L69" s="58">
        <v>0</v>
      </c>
      <c r="M69" s="37">
        <f t="shared" si="1"/>
        <v>0.43137254901960786</v>
      </c>
    </row>
    <row r="70" spans="1:13" s="34" customFormat="1" x14ac:dyDescent="0.25">
      <c r="A70" s="21" t="s">
        <v>2079</v>
      </c>
      <c r="B70" s="7">
        <v>234</v>
      </c>
      <c r="C70" s="58">
        <v>15</v>
      </c>
      <c r="D70" s="58">
        <v>2</v>
      </c>
      <c r="E70" s="58">
        <v>2</v>
      </c>
      <c r="F70" s="58">
        <v>47</v>
      </c>
      <c r="G70" s="58">
        <v>1</v>
      </c>
      <c r="H70" s="58">
        <v>41</v>
      </c>
      <c r="I70" s="58">
        <v>108</v>
      </c>
      <c r="J70" s="58">
        <v>0</v>
      </c>
      <c r="K70" s="58">
        <v>0</v>
      </c>
      <c r="L70" s="58">
        <v>0</v>
      </c>
      <c r="M70" s="37">
        <f t="shared" si="1"/>
        <v>0.46153846153846156</v>
      </c>
    </row>
    <row r="71" spans="1:13" s="34" customFormat="1" x14ac:dyDescent="0.25">
      <c r="A71" s="21" t="s">
        <v>2080</v>
      </c>
      <c r="B71" s="7">
        <v>294</v>
      </c>
      <c r="C71" s="58">
        <v>5</v>
      </c>
      <c r="D71" s="58">
        <v>2</v>
      </c>
      <c r="E71" s="58">
        <v>0</v>
      </c>
      <c r="F71" s="58">
        <v>27</v>
      </c>
      <c r="G71" s="58">
        <v>2</v>
      </c>
      <c r="H71" s="58">
        <v>52</v>
      </c>
      <c r="I71" s="58">
        <v>88</v>
      </c>
      <c r="J71" s="58">
        <v>0</v>
      </c>
      <c r="K71" s="58">
        <v>0</v>
      </c>
      <c r="L71" s="58">
        <v>0</v>
      </c>
      <c r="M71" s="37">
        <f t="shared" si="1"/>
        <v>0.29931972789115646</v>
      </c>
    </row>
    <row r="72" spans="1:13" s="34" customFormat="1" x14ac:dyDescent="0.25">
      <c r="A72" s="21" t="s">
        <v>2081</v>
      </c>
      <c r="B72" s="7">
        <v>294</v>
      </c>
      <c r="C72" s="58">
        <v>4</v>
      </c>
      <c r="D72" s="58">
        <v>1</v>
      </c>
      <c r="E72" s="58">
        <v>2</v>
      </c>
      <c r="F72" s="58">
        <v>27</v>
      </c>
      <c r="G72" s="58">
        <v>0</v>
      </c>
      <c r="H72" s="58">
        <v>46</v>
      </c>
      <c r="I72" s="58">
        <v>80</v>
      </c>
      <c r="J72" s="58">
        <v>0</v>
      </c>
      <c r="K72" s="58">
        <v>0</v>
      </c>
      <c r="L72" s="58">
        <v>0</v>
      </c>
      <c r="M72" s="37">
        <f t="shared" si="1"/>
        <v>0.27210884353741499</v>
      </c>
    </row>
    <row r="73" spans="1:13" s="34" customFormat="1" x14ac:dyDescent="0.25">
      <c r="A73" s="21" t="s">
        <v>2082</v>
      </c>
      <c r="B73" s="7">
        <v>359</v>
      </c>
      <c r="C73" s="58">
        <v>17</v>
      </c>
      <c r="D73" s="58">
        <v>2</v>
      </c>
      <c r="E73" s="58">
        <v>1</v>
      </c>
      <c r="F73" s="58">
        <v>82</v>
      </c>
      <c r="G73" s="58">
        <v>1</v>
      </c>
      <c r="H73" s="58">
        <v>79</v>
      </c>
      <c r="I73" s="58">
        <v>182</v>
      </c>
      <c r="J73" s="58">
        <v>0</v>
      </c>
      <c r="K73" s="58">
        <v>0</v>
      </c>
      <c r="L73" s="58">
        <v>0</v>
      </c>
      <c r="M73" s="37">
        <f t="shared" si="1"/>
        <v>0.50696378830083566</v>
      </c>
    </row>
    <row r="74" spans="1:13" s="34" customFormat="1" x14ac:dyDescent="0.25">
      <c r="A74" s="21" t="s">
        <v>2083</v>
      </c>
      <c r="B74" s="7">
        <v>463</v>
      </c>
      <c r="C74" s="58">
        <v>7</v>
      </c>
      <c r="D74" s="58">
        <v>2</v>
      </c>
      <c r="E74" s="58">
        <v>1</v>
      </c>
      <c r="F74" s="58">
        <v>26</v>
      </c>
      <c r="G74" s="58">
        <v>2</v>
      </c>
      <c r="H74" s="58">
        <v>26</v>
      </c>
      <c r="I74" s="58">
        <v>64</v>
      </c>
      <c r="J74" s="58">
        <v>0</v>
      </c>
      <c r="K74" s="58">
        <v>0</v>
      </c>
      <c r="L74" s="58">
        <v>0</v>
      </c>
      <c r="M74" s="37">
        <f t="shared" si="1"/>
        <v>0.13822894168466524</v>
      </c>
    </row>
    <row r="75" spans="1:13" s="34" customFormat="1" x14ac:dyDescent="0.25">
      <c r="A75" s="21" t="s">
        <v>2084</v>
      </c>
      <c r="B75" s="7">
        <v>378</v>
      </c>
      <c r="C75" s="58">
        <v>18</v>
      </c>
      <c r="D75" s="58">
        <v>1</v>
      </c>
      <c r="E75" s="58">
        <v>3</v>
      </c>
      <c r="F75" s="58">
        <v>56</v>
      </c>
      <c r="G75" s="58">
        <v>0</v>
      </c>
      <c r="H75" s="58">
        <v>72</v>
      </c>
      <c r="I75" s="58">
        <v>150</v>
      </c>
      <c r="J75" s="58">
        <v>0</v>
      </c>
      <c r="K75" s="58">
        <v>0</v>
      </c>
      <c r="L75" s="58">
        <v>0</v>
      </c>
      <c r="M75" s="37">
        <f t="shared" si="1"/>
        <v>0.3968253968253968</v>
      </c>
    </row>
    <row r="76" spans="1:13" s="34" customFormat="1" x14ac:dyDescent="0.25">
      <c r="A76" s="21" t="s">
        <v>2085</v>
      </c>
      <c r="B76" s="7">
        <v>446</v>
      </c>
      <c r="C76" s="58">
        <v>14</v>
      </c>
      <c r="D76" s="58">
        <v>1</v>
      </c>
      <c r="E76" s="58">
        <v>0</v>
      </c>
      <c r="F76" s="58">
        <v>47</v>
      </c>
      <c r="G76" s="58">
        <v>1</v>
      </c>
      <c r="H76" s="58">
        <v>62</v>
      </c>
      <c r="I76" s="58">
        <v>125</v>
      </c>
      <c r="J76" s="58">
        <v>0</v>
      </c>
      <c r="K76" s="58">
        <v>0</v>
      </c>
      <c r="L76" s="58">
        <v>0</v>
      </c>
      <c r="M76" s="37">
        <f t="shared" si="1"/>
        <v>0.2802690582959641</v>
      </c>
    </row>
    <row r="77" spans="1:13" s="34" customFormat="1" x14ac:dyDescent="0.25">
      <c r="A77" s="21" t="s">
        <v>2086</v>
      </c>
      <c r="B77" s="7">
        <v>260</v>
      </c>
      <c r="C77" s="58">
        <v>3</v>
      </c>
      <c r="D77" s="58">
        <v>1</v>
      </c>
      <c r="E77" s="58">
        <v>3</v>
      </c>
      <c r="F77" s="58">
        <v>38</v>
      </c>
      <c r="G77" s="58">
        <v>0</v>
      </c>
      <c r="H77" s="58">
        <v>38</v>
      </c>
      <c r="I77" s="58">
        <v>83</v>
      </c>
      <c r="J77" s="58">
        <v>0</v>
      </c>
      <c r="K77" s="58">
        <v>0</v>
      </c>
      <c r="L77" s="58">
        <v>0</v>
      </c>
      <c r="M77" s="37">
        <f t="shared" si="1"/>
        <v>0.31923076923076921</v>
      </c>
    </row>
    <row r="78" spans="1:13" s="34" customFormat="1" x14ac:dyDescent="0.25">
      <c r="A78" s="21" t="s">
        <v>2087</v>
      </c>
      <c r="B78" s="7">
        <v>474</v>
      </c>
      <c r="C78" s="58">
        <v>12</v>
      </c>
      <c r="D78" s="58">
        <v>1</v>
      </c>
      <c r="E78" s="58">
        <v>0</v>
      </c>
      <c r="F78" s="58">
        <v>85</v>
      </c>
      <c r="G78" s="58">
        <v>0</v>
      </c>
      <c r="H78" s="58">
        <v>111</v>
      </c>
      <c r="I78" s="58">
        <v>209</v>
      </c>
      <c r="J78" s="58">
        <v>1</v>
      </c>
      <c r="K78" s="58">
        <v>0</v>
      </c>
      <c r="L78" s="58">
        <v>1</v>
      </c>
      <c r="M78" s="37">
        <f t="shared" si="1"/>
        <v>0.44303797468354428</v>
      </c>
    </row>
    <row r="79" spans="1:13" s="34" customFormat="1" x14ac:dyDescent="0.25">
      <c r="A79" s="21" t="s">
        <v>2088</v>
      </c>
      <c r="B79" s="7">
        <v>502</v>
      </c>
      <c r="C79" s="58">
        <v>18</v>
      </c>
      <c r="D79" s="58">
        <v>7</v>
      </c>
      <c r="E79" s="58">
        <v>4</v>
      </c>
      <c r="F79" s="58">
        <v>108</v>
      </c>
      <c r="G79" s="58">
        <v>1</v>
      </c>
      <c r="H79" s="58">
        <v>108</v>
      </c>
      <c r="I79" s="58">
        <v>246</v>
      </c>
      <c r="J79" s="58">
        <v>0</v>
      </c>
      <c r="K79" s="58">
        <v>0</v>
      </c>
      <c r="L79" s="58">
        <v>0</v>
      </c>
      <c r="M79" s="37">
        <f t="shared" si="1"/>
        <v>0.49003984063745021</v>
      </c>
    </row>
    <row r="80" spans="1:13" s="34" customFormat="1" x14ac:dyDescent="0.25">
      <c r="A80" s="21" t="s">
        <v>2089</v>
      </c>
      <c r="B80" s="7">
        <v>558</v>
      </c>
      <c r="C80" s="58">
        <v>31</v>
      </c>
      <c r="D80" s="58">
        <v>7</v>
      </c>
      <c r="E80" s="58">
        <v>4</v>
      </c>
      <c r="F80" s="58">
        <v>88</v>
      </c>
      <c r="G80" s="58">
        <v>1</v>
      </c>
      <c r="H80" s="58">
        <v>107</v>
      </c>
      <c r="I80" s="58">
        <v>238</v>
      </c>
      <c r="J80" s="58">
        <v>0</v>
      </c>
      <c r="K80" s="58">
        <v>0</v>
      </c>
      <c r="L80" s="58">
        <v>1</v>
      </c>
      <c r="M80" s="37">
        <f t="shared" si="1"/>
        <v>0.42831541218637992</v>
      </c>
    </row>
    <row r="81" spans="1:13" s="34" customFormat="1" x14ac:dyDescent="0.25">
      <c r="A81" s="21" t="s">
        <v>2090</v>
      </c>
      <c r="B81" s="7">
        <v>465</v>
      </c>
      <c r="C81" s="58">
        <v>16</v>
      </c>
      <c r="D81" s="58">
        <v>2</v>
      </c>
      <c r="E81" s="58">
        <v>2</v>
      </c>
      <c r="F81" s="58">
        <v>68</v>
      </c>
      <c r="G81" s="58">
        <v>0</v>
      </c>
      <c r="H81" s="58">
        <v>100</v>
      </c>
      <c r="I81" s="58">
        <v>188</v>
      </c>
      <c r="J81" s="58">
        <v>0</v>
      </c>
      <c r="K81" s="58">
        <v>0</v>
      </c>
      <c r="L81" s="58">
        <v>0</v>
      </c>
      <c r="M81" s="37">
        <f t="shared" si="1"/>
        <v>0.4043010752688172</v>
      </c>
    </row>
    <row r="82" spans="1:13" s="34" customFormat="1" x14ac:dyDescent="0.25">
      <c r="A82" s="21" t="s">
        <v>2091</v>
      </c>
      <c r="B82" s="7">
        <v>317</v>
      </c>
      <c r="C82" s="58">
        <v>11</v>
      </c>
      <c r="D82" s="58">
        <v>5</v>
      </c>
      <c r="E82" s="58">
        <v>2</v>
      </c>
      <c r="F82" s="58">
        <v>46</v>
      </c>
      <c r="G82" s="58">
        <v>0</v>
      </c>
      <c r="H82" s="58">
        <v>70</v>
      </c>
      <c r="I82" s="58">
        <v>134</v>
      </c>
      <c r="J82" s="58">
        <v>0</v>
      </c>
      <c r="K82" s="58">
        <v>0</v>
      </c>
      <c r="L82" s="58">
        <v>1</v>
      </c>
      <c r="M82" s="37">
        <f t="shared" si="1"/>
        <v>0.42586750788643535</v>
      </c>
    </row>
    <row r="83" spans="1:13" s="34" customFormat="1" x14ac:dyDescent="0.25">
      <c r="A83" s="21" t="s">
        <v>2092</v>
      </c>
      <c r="B83" s="7">
        <v>423</v>
      </c>
      <c r="C83" s="58">
        <v>6</v>
      </c>
      <c r="D83" s="58">
        <v>5</v>
      </c>
      <c r="E83" s="58">
        <v>0</v>
      </c>
      <c r="F83" s="58">
        <v>69</v>
      </c>
      <c r="G83" s="58">
        <v>2</v>
      </c>
      <c r="H83" s="58">
        <v>56</v>
      </c>
      <c r="I83" s="58">
        <v>138</v>
      </c>
      <c r="J83" s="58">
        <v>0</v>
      </c>
      <c r="K83" s="58">
        <v>0</v>
      </c>
      <c r="L83" s="58">
        <v>0</v>
      </c>
      <c r="M83" s="37">
        <f t="shared" si="1"/>
        <v>0.32624113475177308</v>
      </c>
    </row>
    <row r="84" spans="1:13" s="34" customFormat="1" x14ac:dyDescent="0.25">
      <c r="A84" s="21" t="s">
        <v>279</v>
      </c>
      <c r="B84" s="55">
        <v>0</v>
      </c>
      <c r="C84" s="58">
        <v>20</v>
      </c>
      <c r="D84" s="58">
        <v>6</v>
      </c>
      <c r="E84" s="58">
        <v>2</v>
      </c>
      <c r="F84" s="58">
        <v>243</v>
      </c>
      <c r="G84" s="58">
        <v>0</v>
      </c>
      <c r="H84" s="58">
        <v>191</v>
      </c>
      <c r="I84" s="58">
        <v>462</v>
      </c>
      <c r="J84" s="58">
        <v>0</v>
      </c>
      <c r="K84" s="58">
        <v>0</v>
      </c>
      <c r="L84" s="58">
        <v>180</v>
      </c>
      <c r="M84" s="37"/>
    </row>
    <row r="85" spans="1:13" s="34" customFormat="1" x14ac:dyDescent="0.25">
      <c r="A85" s="21" t="s">
        <v>2093</v>
      </c>
      <c r="B85" s="55">
        <v>0</v>
      </c>
      <c r="C85" s="58">
        <v>7</v>
      </c>
      <c r="D85" s="58">
        <v>7</v>
      </c>
      <c r="E85" s="58">
        <v>0</v>
      </c>
      <c r="F85" s="58">
        <v>63</v>
      </c>
      <c r="G85" s="58">
        <v>2</v>
      </c>
      <c r="H85" s="58">
        <v>38</v>
      </c>
      <c r="I85" s="58">
        <v>117</v>
      </c>
      <c r="J85" s="58">
        <v>0</v>
      </c>
      <c r="K85" s="58">
        <v>0</v>
      </c>
      <c r="L85" s="58">
        <v>3</v>
      </c>
      <c r="M85" s="37"/>
    </row>
    <row r="86" spans="1:13" s="34" customFormat="1" x14ac:dyDescent="0.25">
      <c r="A86" s="21" t="s">
        <v>2094</v>
      </c>
      <c r="B86" s="55">
        <v>0</v>
      </c>
      <c r="C86" s="58">
        <v>13</v>
      </c>
      <c r="D86" s="58">
        <v>16</v>
      </c>
      <c r="E86" s="58">
        <v>5</v>
      </c>
      <c r="F86" s="58">
        <v>118</v>
      </c>
      <c r="G86" s="58">
        <v>6</v>
      </c>
      <c r="H86" s="58">
        <v>64</v>
      </c>
      <c r="I86" s="58">
        <v>222</v>
      </c>
      <c r="J86" s="58">
        <v>0</v>
      </c>
      <c r="K86" s="58">
        <v>0</v>
      </c>
      <c r="L86" s="58">
        <v>1</v>
      </c>
      <c r="M86" s="37"/>
    </row>
    <row r="87" spans="1:13" s="34" customFormat="1" x14ac:dyDescent="0.25">
      <c r="A87" s="21" t="s">
        <v>2095</v>
      </c>
      <c r="B87" s="55">
        <v>0</v>
      </c>
      <c r="C87" s="58">
        <v>10</v>
      </c>
      <c r="D87" s="58">
        <v>5</v>
      </c>
      <c r="E87" s="58">
        <v>4</v>
      </c>
      <c r="F87" s="58">
        <v>52</v>
      </c>
      <c r="G87" s="58">
        <v>0</v>
      </c>
      <c r="H87" s="58">
        <v>22</v>
      </c>
      <c r="I87" s="58">
        <v>93</v>
      </c>
      <c r="J87" s="58">
        <v>0</v>
      </c>
      <c r="K87" s="58">
        <v>2</v>
      </c>
      <c r="L87" s="58">
        <v>3</v>
      </c>
      <c r="M87" s="37"/>
    </row>
    <row r="88" spans="1:13" s="34" customFormat="1" x14ac:dyDescent="0.25">
      <c r="A88" s="21" t="s">
        <v>2096</v>
      </c>
      <c r="B88" s="55">
        <v>0</v>
      </c>
      <c r="C88" s="58">
        <v>2</v>
      </c>
      <c r="D88" s="58">
        <v>7</v>
      </c>
      <c r="E88" s="58">
        <v>1</v>
      </c>
      <c r="F88" s="58">
        <v>93</v>
      </c>
      <c r="G88" s="58">
        <v>1</v>
      </c>
      <c r="H88" s="58">
        <v>49</v>
      </c>
      <c r="I88" s="58">
        <v>153</v>
      </c>
      <c r="J88" s="58">
        <v>1</v>
      </c>
      <c r="K88" s="58">
        <v>0</v>
      </c>
      <c r="L88" s="58">
        <v>1</v>
      </c>
      <c r="M88" s="37"/>
    </row>
    <row r="89" spans="1:13" s="34" customFormat="1" x14ac:dyDescent="0.25">
      <c r="A89" s="21" t="s">
        <v>2097</v>
      </c>
      <c r="B89" s="55">
        <v>0</v>
      </c>
      <c r="C89" s="58">
        <v>1</v>
      </c>
      <c r="D89" s="58">
        <v>0</v>
      </c>
      <c r="E89" s="58">
        <v>1</v>
      </c>
      <c r="F89" s="58">
        <v>36</v>
      </c>
      <c r="G89" s="58">
        <v>3</v>
      </c>
      <c r="H89" s="58">
        <v>10</v>
      </c>
      <c r="I89" s="58">
        <v>51</v>
      </c>
      <c r="J89" s="58">
        <v>0</v>
      </c>
      <c r="K89" s="58">
        <v>0</v>
      </c>
      <c r="L89" s="58">
        <v>0</v>
      </c>
      <c r="M89" s="37"/>
    </row>
    <row r="90" spans="1:13" s="34" customFormat="1" x14ac:dyDescent="0.25">
      <c r="A90" s="21" t="s">
        <v>647</v>
      </c>
      <c r="B90" s="55">
        <v>0</v>
      </c>
      <c r="C90" s="58">
        <v>167</v>
      </c>
      <c r="D90" s="58">
        <v>38</v>
      </c>
      <c r="E90" s="58">
        <v>36</v>
      </c>
      <c r="F90" s="58">
        <v>1889</v>
      </c>
      <c r="G90" s="58">
        <v>13</v>
      </c>
      <c r="H90" s="58">
        <v>1438</v>
      </c>
      <c r="I90" s="58">
        <v>3581</v>
      </c>
      <c r="J90" s="58">
        <v>0</v>
      </c>
      <c r="K90" s="58">
        <v>0</v>
      </c>
      <c r="L90" s="58">
        <v>6</v>
      </c>
      <c r="M90" s="37"/>
    </row>
    <row r="91" spans="1:13" s="34" customFormat="1" x14ac:dyDescent="0.25">
      <c r="A91" s="21" t="s">
        <v>102</v>
      </c>
      <c r="B91" s="55">
        <v>0</v>
      </c>
      <c r="C91" s="58">
        <v>171</v>
      </c>
      <c r="D91" s="58">
        <v>43</v>
      </c>
      <c r="E91" s="58">
        <v>27</v>
      </c>
      <c r="F91" s="58">
        <v>1533</v>
      </c>
      <c r="G91" s="58">
        <v>10</v>
      </c>
      <c r="H91" s="58">
        <v>1394</v>
      </c>
      <c r="I91" s="58">
        <v>3178</v>
      </c>
      <c r="J91" s="58">
        <v>9</v>
      </c>
      <c r="K91" s="58">
        <v>0</v>
      </c>
      <c r="L91" s="58">
        <v>5</v>
      </c>
      <c r="M91" s="37"/>
    </row>
    <row r="92" spans="1:13" s="34" customFormat="1" x14ac:dyDescent="0.25">
      <c r="A92" s="21" t="s">
        <v>103</v>
      </c>
      <c r="B92" s="56">
        <v>0</v>
      </c>
      <c r="C92" s="63">
        <v>105</v>
      </c>
      <c r="D92" s="63">
        <v>25</v>
      </c>
      <c r="E92" s="63">
        <v>20</v>
      </c>
      <c r="F92" s="63">
        <v>440</v>
      </c>
      <c r="G92" s="63">
        <v>5</v>
      </c>
      <c r="H92" s="63">
        <v>745</v>
      </c>
      <c r="I92" s="63">
        <v>1340</v>
      </c>
      <c r="J92" s="63">
        <v>1</v>
      </c>
      <c r="K92" s="63">
        <v>0</v>
      </c>
      <c r="L92" s="63">
        <v>0</v>
      </c>
      <c r="M92" s="63"/>
    </row>
    <row r="93" spans="1:13" s="34" customFormat="1" x14ac:dyDescent="0.25">
      <c r="A93" s="21" t="s">
        <v>104</v>
      </c>
      <c r="B93" s="55"/>
      <c r="C93" s="58">
        <f t="shared" ref="C93:L93" si="2">SUM(C2:C89)</f>
        <v>1244</v>
      </c>
      <c r="D93" s="58">
        <f t="shared" si="2"/>
        <v>277</v>
      </c>
      <c r="E93" s="58">
        <f t="shared" si="2"/>
        <v>191</v>
      </c>
      <c r="F93" s="58">
        <f t="shared" si="2"/>
        <v>6991</v>
      </c>
      <c r="G93" s="58">
        <f t="shared" si="2"/>
        <v>73</v>
      </c>
      <c r="H93" s="58">
        <f t="shared" si="2"/>
        <v>6638</v>
      </c>
      <c r="I93" s="58">
        <f t="shared" si="2"/>
        <v>15414</v>
      </c>
      <c r="J93" s="58">
        <f t="shared" si="2"/>
        <v>29</v>
      </c>
      <c r="K93" s="58">
        <f t="shared" si="2"/>
        <v>7</v>
      </c>
      <c r="L93" s="58">
        <f t="shared" si="2"/>
        <v>207</v>
      </c>
      <c r="M93" s="37"/>
    </row>
    <row r="94" spans="1:13" s="34" customFormat="1" x14ac:dyDescent="0.25">
      <c r="A94" s="21" t="s">
        <v>105</v>
      </c>
      <c r="B94" s="55"/>
      <c r="C94" s="58">
        <f t="shared" ref="C94:L94" si="3">SUM(C90:C92)</f>
        <v>443</v>
      </c>
      <c r="D94" s="58">
        <f t="shared" si="3"/>
        <v>106</v>
      </c>
      <c r="E94" s="58">
        <f t="shared" si="3"/>
        <v>83</v>
      </c>
      <c r="F94" s="58">
        <f t="shared" si="3"/>
        <v>3862</v>
      </c>
      <c r="G94" s="58">
        <f t="shared" si="3"/>
        <v>28</v>
      </c>
      <c r="H94" s="58">
        <f t="shared" si="3"/>
        <v>3577</v>
      </c>
      <c r="I94" s="58">
        <f t="shared" si="3"/>
        <v>8099</v>
      </c>
      <c r="J94" s="58">
        <f t="shared" si="3"/>
        <v>10</v>
      </c>
      <c r="K94" s="58">
        <f t="shared" si="3"/>
        <v>0</v>
      </c>
      <c r="L94" s="58">
        <f t="shared" si="3"/>
        <v>11</v>
      </c>
      <c r="M94" s="37"/>
    </row>
    <row r="95" spans="1:13" s="34" customFormat="1" x14ac:dyDescent="0.25">
      <c r="A95" s="21" t="s">
        <v>106</v>
      </c>
      <c r="B95" s="55">
        <f>SUM(B2:B92)</f>
        <v>32422</v>
      </c>
      <c r="C95" s="58">
        <f>SUM(C93:C94)</f>
        <v>1687</v>
      </c>
      <c r="D95" s="58">
        <f t="shared" ref="D95:L95" si="4">SUM(D93:D94)</f>
        <v>383</v>
      </c>
      <c r="E95" s="58">
        <f t="shared" si="4"/>
        <v>274</v>
      </c>
      <c r="F95" s="58">
        <f t="shared" si="4"/>
        <v>10853</v>
      </c>
      <c r="G95" s="58">
        <f t="shared" si="4"/>
        <v>101</v>
      </c>
      <c r="H95" s="58">
        <f t="shared" si="4"/>
        <v>10215</v>
      </c>
      <c r="I95" s="58">
        <f t="shared" si="4"/>
        <v>23513</v>
      </c>
      <c r="J95" s="58">
        <f t="shared" si="4"/>
        <v>39</v>
      </c>
      <c r="K95" s="58">
        <f t="shared" si="4"/>
        <v>7</v>
      </c>
      <c r="L95" s="58">
        <f t="shared" si="4"/>
        <v>218</v>
      </c>
      <c r="M95" s="37">
        <f>(L95+K95+I95)/B95</f>
        <v>0.73215717722534079</v>
      </c>
    </row>
    <row r="96" spans="1:13" s="34" customFormat="1" x14ac:dyDescent="0.25">
      <c r="A96" s="36" t="s">
        <v>107</v>
      </c>
      <c r="B96" s="55"/>
      <c r="C96" s="28">
        <f>C95/$I$95</f>
        <v>7.1747543911878542E-2</v>
      </c>
      <c r="D96" s="28">
        <f t="shared" ref="D96:H96" si="5">D95/$I$95</f>
        <v>1.6288861480882915E-2</v>
      </c>
      <c r="E96" s="28">
        <f t="shared" si="5"/>
        <v>1.1653128056819631E-2</v>
      </c>
      <c r="F96" s="28">
        <f t="shared" si="5"/>
        <v>0.4615744481776039</v>
      </c>
      <c r="G96" s="28">
        <f t="shared" si="5"/>
        <v>4.2954961085357041E-3</v>
      </c>
      <c r="H96" s="28">
        <f t="shared" si="5"/>
        <v>0.43444052226427932</v>
      </c>
      <c r="I96" s="28"/>
      <c r="J96" s="28"/>
      <c r="K96" s="28"/>
      <c r="L96" s="28"/>
      <c r="M96" s="37"/>
    </row>
    <row r="97" x14ac:dyDescent="0.25"/>
    <row r="98" hidden="1" x14ac:dyDescent="0.25"/>
    <row r="99" hidden="1" x14ac:dyDescent="0.25"/>
    <row r="100" x14ac:dyDescent="0.25"/>
    <row r="101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90" fitToHeight="0" orientation="landscape" r:id="rId1"/>
  <tableParts count="1">
    <tablePart r:id="rId2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4EC935-1CC4-40C5-93FD-D34FE7538D8D}">
  <sheetPr codeName="Sheet27">
    <pageSetUpPr fitToPage="1"/>
  </sheetPr>
  <dimension ref="A1:L89"/>
  <sheetViews>
    <sheetView workbookViewId="0">
      <pane xSplit="1" ySplit="1" topLeftCell="B54" activePane="bottomRight" state="frozen"/>
      <selection pane="topRight" activeCell="C1" sqref="C1"/>
      <selection pane="bottomLeft" activeCell="A2" sqref="A2"/>
      <selection pane="bottomRight" activeCell="E84" sqref="E84"/>
    </sheetView>
  </sheetViews>
  <sheetFormatPr defaultColWidth="0" defaultRowHeight="15" zeroHeight="1" x14ac:dyDescent="0.25"/>
  <cols>
    <col min="1" max="1" width="40.7109375" style="30" customWidth="1"/>
    <col min="2" max="2" width="8.7109375" style="40" customWidth="1"/>
    <col min="3" max="6" width="11.7109375" style="40" customWidth="1"/>
    <col min="7" max="7" width="8.7109375" style="40" customWidth="1"/>
    <col min="8" max="10" width="3.7109375" style="40" customWidth="1"/>
    <col min="11" max="11" width="8.7109375" style="47" customWidth="1"/>
    <col min="12" max="12" width="1.7109375" style="33" customWidth="1"/>
    <col min="13" max="16384" width="9.140625" style="33" hidden="1"/>
  </cols>
  <sheetData>
    <row r="1" spans="1:11" ht="60" customHeight="1" thickBot="1" x14ac:dyDescent="0.3">
      <c r="A1" s="49" t="s">
        <v>0</v>
      </c>
      <c r="B1" s="2" t="s">
        <v>1</v>
      </c>
      <c r="C1" s="2" t="s">
        <v>2098</v>
      </c>
      <c r="D1" s="2" t="s">
        <v>2099</v>
      </c>
      <c r="E1" s="2" t="s">
        <v>2100</v>
      </c>
      <c r="F1" s="2" t="s">
        <v>2101</v>
      </c>
      <c r="G1" s="2" t="s">
        <v>8</v>
      </c>
      <c r="H1" s="2" t="s">
        <v>9</v>
      </c>
      <c r="I1" s="2" t="s">
        <v>10</v>
      </c>
      <c r="J1" s="2" t="s">
        <v>11</v>
      </c>
      <c r="K1" s="32" t="s">
        <v>12</v>
      </c>
    </row>
    <row r="2" spans="1:11" s="34" customFormat="1" ht="15.75" thickTop="1" x14ac:dyDescent="0.25">
      <c r="A2" s="21" t="s">
        <v>2102</v>
      </c>
      <c r="B2" s="7">
        <v>403</v>
      </c>
      <c r="C2" s="7">
        <v>52</v>
      </c>
      <c r="D2" s="7">
        <v>71</v>
      </c>
      <c r="E2" s="7">
        <v>3</v>
      </c>
      <c r="F2" s="7">
        <v>21</v>
      </c>
      <c r="G2" s="22">
        <v>147</v>
      </c>
      <c r="H2" s="7">
        <v>1</v>
      </c>
      <c r="I2" s="7">
        <v>0</v>
      </c>
      <c r="J2" s="7">
        <v>0</v>
      </c>
      <c r="K2" s="37">
        <f t="shared" ref="K2:K65" si="0">(J2+I2+G2)/B2</f>
        <v>0.36476426799007444</v>
      </c>
    </row>
    <row r="3" spans="1:11" s="34" customFormat="1" x14ac:dyDescent="0.25">
      <c r="A3" s="21" t="s">
        <v>2103</v>
      </c>
      <c r="B3" s="7">
        <v>419</v>
      </c>
      <c r="C3" s="7">
        <v>59</v>
      </c>
      <c r="D3" s="7">
        <v>107</v>
      </c>
      <c r="E3" s="7">
        <v>1</v>
      </c>
      <c r="F3" s="7">
        <v>18</v>
      </c>
      <c r="G3" s="22">
        <v>185</v>
      </c>
      <c r="H3" s="7">
        <v>0</v>
      </c>
      <c r="I3" s="7">
        <v>0</v>
      </c>
      <c r="J3" s="7">
        <v>0</v>
      </c>
      <c r="K3" s="37">
        <f t="shared" si="0"/>
        <v>0.441527446300716</v>
      </c>
    </row>
    <row r="4" spans="1:11" s="34" customFormat="1" x14ac:dyDescent="0.25">
      <c r="A4" s="21" t="s">
        <v>2104</v>
      </c>
      <c r="B4" s="7">
        <v>522</v>
      </c>
      <c r="C4" s="7">
        <v>44</v>
      </c>
      <c r="D4" s="7">
        <v>110</v>
      </c>
      <c r="E4" s="7">
        <v>1</v>
      </c>
      <c r="F4" s="7">
        <v>16</v>
      </c>
      <c r="G4" s="22">
        <v>171</v>
      </c>
      <c r="H4" s="7">
        <v>1</v>
      </c>
      <c r="I4" s="7">
        <v>0</v>
      </c>
      <c r="J4" s="7">
        <v>0</v>
      </c>
      <c r="K4" s="37">
        <f t="shared" si="0"/>
        <v>0.32758620689655171</v>
      </c>
    </row>
    <row r="5" spans="1:11" s="34" customFormat="1" x14ac:dyDescent="0.25">
      <c r="A5" s="21" t="s">
        <v>2105</v>
      </c>
      <c r="B5" s="7">
        <v>400</v>
      </c>
      <c r="C5" s="7">
        <v>44</v>
      </c>
      <c r="D5" s="7">
        <v>108</v>
      </c>
      <c r="E5" s="7">
        <v>1</v>
      </c>
      <c r="F5" s="7">
        <v>12</v>
      </c>
      <c r="G5" s="22">
        <v>165</v>
      </c>
      <c r="H5" s="7">
        <v>0</v>
      </c>
      <c r="I5" s="7">
        <v>0</v>
      </c>
      <c r="J5" s="7">
        <v>1</v>
      </c>
      <c r="K5" s="37">
        <f t="shared" si="0"/>
        <v>0.41499999999999998</v>
      </c>
    </row>
    <row r="6" spans="1:11" s="34" customFormat="1" x14ac:dyDescent="0.25">
      <c r="A6" s="21" t="s">
        <v>2106</v>
      </c>
      <c r="B6" s="7">
        <v>486</v>
      </c>
      <c r="C6" s="7">
        <v>75</v>
      </c>
      <c r="D6" s="7">
        <v>125</v>
      </c>
      <c r="E6" s="7">
        <v>2</v>
      </c>
      <c r="F6" s="7">
        <v>14</v>
      </c>
      <c r="G6" s="22">
        <v>216</v>
      </c>
      <c r="H6" s="7">
        <v>0</v>
      </c>
      <c r="I6" s="7">
        <v>0</v>
      </c>
      <c r="J6" s="7">
        <v>0</v>
      </c>
      <c r="K6" s="37">
        <f t="shared" si="0"/>
        <v>0.44444444444444442</v>
      </c>
    </row>
    <row r="7" spans="1:11" s="34" customFormat="1" x14ac:dyDescent="0.25">
      <c r="A7" s="21" t="s">
        <v>2107</v>
      </c>
      <c r="B7" s="7">
        <v>402</v>
      </c>
      <c r="C7" s="7">
        <v>58</v>
      </c>
      <c r="D7" s="7">
        <v>95</v>
      </c>
      <c r="E7" s="7">
        <v>2</v>
      </c>
      <c r="F7" s="7">
        <v>13</v>
      </c>
      <c r="G7" s="22">
        <v>168</v>
      </c>
      <c r="H7" s="7">
        <v>0</v>
      </c>
      <c r="I7" s="7">
        <v>0</v>
      </c>
      <c r="J7" s="7">
        <v>0</v>
      </c>
      <c r="K7" s="37">
        <f t="shared" si="0"/>
        <v>0.41791044776119401</v>
      </c>
    </row>
    <row r="8" spans="1:11" s="34" customFormat="1" x14ac:dyDescent="0.25">
      <c r="A8" s="21" t="s">
        <v>2108</v>
      </c>
      <c r="B8" s="7">
        <v>280</v>
      </c>
      <c r="C8" s="7">
        <v>37</v>
      </c>
      <c r="D8" s="7">
        <v>73</v>
      </c>
      <c r="E8" s="7">
        <v>0</v>
      </c>
      <c r="F8" s="7">
        <v>10</v>
      </c>
      <c r="G8" s="22">
        <v>120</v>
      </c>
      <c r="H8" s="7">
        <v>0</v>
      </c>
      <c r="I8" s="7">
        <v>0</v>
      </c>
      <c r="J8" s="7">
        <v>0</v>
      </c>
      <c r="K8" s="37">
        <f t="shared" si="0"/>
        <v>0.42857142857142855</v>
      </c>
    </row>
    <row r="9" spans="1:11" s="34" customFormat="1" x14ac:dyDescent="0.25">
      <c r="A9" s="21" t="s">
        <v>2109</v>
      </c>
      <c r="B9" s="7">
        <v>390</v>
      </c>
      <c r="C9" s="7">
        <v>65</v>
      </c>
      <c r="D9" s="7">
        <v>92</v>
      </c>
      <c r="E9" s="7">
        <v>3</v>
      </c>
      <c r="F9" s="7">
        <v>12</v>
      </c>
      <c r="G9" s="22">
        <v>172</v>
      </c>
      <c r="H9" s="7">
        <v>0</v>
      </c>
      <c r="I9" s="7">
        <v>1</v>
      </c>
      <c r="J9" s="7">
        <v>0</v>
      </c>
      <c r="K9" s="37">
        <f t="shared" si="0"/>
        <v>0.44358974358974357</v>
      </c>
    </row>
    <row r="10" spans="1:11" s="34" customFormat="1" x14ac:dyDescent="0.25">
      <c r="A10" s="21" t="s">
        <v>2110</v>
      </c>
      <c r="B10" s="7">
        <v>518</v>
      </c>
      <c r="C10" s="7">
        <v>66</v>
      </c>
      <c r="D10" s="7">
        <v>131</v>
      </c>
      <c r="E10" s="7">
        <v>4</v>
      </c>
      <c r="F10" s="7">
        <v>19</v>
      </c>
      <c r="G10" s="22">
        <v>220</v>
      </c>
      <c r="H10" s="7">
        <v>0</v>
      </c>
      <c r="I10" s="7">
        <v>0</v>
      </c>
      <c r="J10" s="7">
        <v>0</v>
      </c>
      <c r="K10" s="37">
        <f t="shared" si="0"/>
        <v>0.42471042471042469</v>
      </c>
    </row>
    <row r="11" spans="1:11" s="34" customFormat="1" x14ac:dyDescent="0.25">
      <c r="A11" s="21" t="s">
        <v>2111</v>
      </c>
      <c r="B11" s="7">
        <v>469</v>
      </c>
      <c r="C11" s="7">
        <v>46</v>
      </c>
      <c r="D11" s="7">
        <v>102</v>
      </c>
      <c r="E11" s="7">
        <v>6</v>
      </c>
      <c r="F11" s="7">
        <v>9</v>
      </c>
      <c r="G11" s="22">
        <v>163</v>
      </c>
      <c r="H11" s="7">
        <v>0</v>
      </c>
      <c r="I11" s="7">
        <v>0</v>
      </c>
      <c r="J11" s="7">
        <v>2</v>
      </c>
      <c r="K11" s="37">
        <f t="shared" si="0"/>
        <v>0.35181236673773986</v>
      </c>
    </row>
    <row r="12" spans="1:11" s="34" customFormat="1" x14ac:dyDescent="0.25">
      <c r="A12" s="21" t="s">
        <v>2112</v>
      </c>
      <c r="B12" s="7">
        <v>506</v>
      </c>
      <c r="C12" s="7">
        <v>27</v>
      </c>
      <c r="D12" s="7">
        <v>131</v>
      </c>
      <c r="E12" s="7">
        <v>2</v>
      </c>
      <c r="F12" s="7">
        <v>15</v>
      </c>
      <c r="G12" s="22">
        <v>175</v>
      </c>
      <c r="H12" s="7">
        <v>0</v>
      </c>
      <c r="I12" s="7">
        <v>0</v>
      </c>
      <c r="J12" s="7">
        <v>3</v>
      </c>
      <c r="K12" s="37">
        <f t="shared" si="0"/>
        <v>0.35177865612648224</v>
      </c>
    </row>
    <row r="13" spans="1:11" s="34" customFormat="1" x14ac:dyDescent="0.25">
      <c r="A13" s="21" t="s">
        <v>2113</v>
      </c>
      <c r="B13" s="7">
        <v>363</v>
      </c>
      <c r="C13" s="7">
        <v>34</v>
      </c>
      <c r="D13" s="7">
        <v>57</v>
      </c>
      <c r="E13" s="7">
        <v>2</v>
      </c>
      <c r="F13" s="7">
        <v>6</v>
      </c>
      <c r="G13" s="22">
        <v>99</v>
      </c>
      <c r="H13" s="7">
        <v>0</v>
      </c>
      <c r="I13" s="7">
        <v>0</v>
      </c>
      <c r="J13" s="7">
        <v>0</v>
      </c>
      <c r="K13" s="37">
        <f t="shared" si="0"/>
        <v>0.27272727272727271</v>
      </c>
    </row>
    <row r="14" spans="1:11" s="34" customFormat="1" x14ac:dyDescent="0.25">
      <c r="A14" s="21" t="s">
        <v>2114</v>
      </c>
      <c r="B14" s="7">
        <v>422</v>
      </c>
      <c r="C14" s="7">
        <v>25</v>
      </c>
      <c r="D14" s="7">
        <v>30</v>
      </c>
      <c r="E14" s="7">
        <v>1</v>
      </c>
      <c r="F14" s="7">
        <v>2</v>
      </c>
      <c r="G14" s="22">
        <v>58</v>
      </c>
      <c r="H14" s="7">
        <v>0</v>
      </c>
      <c r="I14" s="7">
        <v>0</v>
      </c>
      <c r="J14" s="7">
        <v>0</v>
      </c>
      <c r="K14" s="37">
        <f t="shared" si="0"/>
        <v>0.13744075829383887</v>
      </c>
    </row>
    <row r="15" spans="1:11" s="34" customFormat="1" x14ac:dyDescent="0.25">
      <c r="A15" s="21" t="s">
        <v>2115</v>
      </c>
      <c r="B15" s="7">
        <v>390</v>
      </c>
      <c r="C15" s="7">
        <v>38</v>
      </c>
      <c r="D15" s="7">
        <v>74</v>
      </c>
      <c r="E15" s="7">
        <v>2</v>
      </c>
      <c r="F15" s="7">
        <v>8</v>
      </c>
      <c r="G15" s="22">
        <v>122</v>
      </c>
      <c r="H15" s="7">
        <v>0</v>
      </c>
      <c r="I15" s="7">
        <v>0</v>
      </c>
      <c r="J15" s="7">
        <v>0</v>
      </c>
      <c r="K15" s="37">
        <f t="shared" si="0"/>
        <v>0.31282051282051282</v>
      </c>
    </row>
    <row r="16" spans="1:11" s="34" customFormat="1" x14ac:dyDescent="0.25">
      <c r="A16" s="21" t="s">
        <v>2116</v>
      </c>
      <c r="B16" s="7">
        <v>498</v>
      </c>
      <c r="C16" s="7">
        <v>33</v>
      </c>
      <c r="D16" s="7">
        <v>119</v>
      </c>
      <c r="E16" s="7">
        <v>4</v>
      </c>
      <c r="F16" s="7">
        <v>10</v>
      </c>
      <c r="G16" s="22">
        <v>166</v>
      </c>
      <c r="H16" s="7">
        <v>0</v>
      </c>
      <c r="I16" s="7">
        <v>0</v>
      </c>
      <c r="J16" s="7">
        <v>0</v>
      </c>
      <c r="K16" s="37">
        <f t="shared" si="0"/>
        <v>0.33333333333333331</v>
      </c>
    </row>
    <row r="17" spans="1:11" s="34" customFormat="1" x14ac:dyDescent="0.25">
      <c r="A17" s="21" t="s">
        <v>2117</v>
      </c>
      <c r="B17" s="7">
        <v>498</v>
      </c>
      <c r="C17" s="7">
        <v>32</v>
      </c>
      <c r="D17" s="7">
        <v>92</v>
      </c>
      <c r="E17" s="7">
        <v>4</v>
      </c>
      <c r="F17" s="7">
        <v>12</v>
      </c>
      <c r="G17" s="22">
        <v>140</v>
      </c>
      <c r="H17" s="7">
        <v>0</v>
      </c>
      <c r="I17" s="7">
        <v>0</v>
      </c>
      <c r="J17" s="7">
        <v>0</v>
      </c>
      <c r="K17" s="37">
        <f t="shared" si="0"/>
        <v>0.28112449799196787</v>
      </c>
    </row>
    <row r="18" spans="1:11" s="34" customFormat="1" x14ac:dyDescent="0.25">
      <c r="A18" s="21" t="s">
        <v>2118</v>
      </c>
      <c r="B18" s="7">
        <v>598</v>
      </c>
      <c r="C18" s="7">
        <v>42</v>
      </c>
      <c r="D18" s="7">
        <v>77</v>
      </c>
      <c r="E18" s="7">
        <v>2</v>
      </c>
      <c r="F18" s="7">
        <v>10</v>
      </c>
      <c r="G18" s="22">
        <v>131</v>
      </c>
      <c r="H18" s="7">
        <v>1</v>
      </c>
      <c r="I18" s="7">
        <v>0</v>
      </c>
      <c r="J18" s="7">
        <v>0</v>
      </c>
      <c r="K18" s="37">
        <f t="shared" si="0"/>
        <v>0.21906354515050167</v>
      </c>
    </row>
    <row r="19" spans="1:11" s="34" customFormat="1" x14ac:dyDescent="0.25">
      <c r="A19" s="21" t="s">
        <v>2119</v>
      </c>
      <c r="B19" s="7">
        <v>405</v>
      </c>
      <c r="C19" s="7">
        <v>43</v>
      </c>
      <c r="D19" s="7">
        <v>93</v>
      </c>
      <c r="E19" s="7">
        <v>3</v>
      </c>
      <c r="F19" s="7">
        <v>24</v>
      </c>
      <c r="G19" s="22">
        <v>163</v>
      </c>
      <c r="H19" s="7">
        <v>0</v>
      </c>
      <c r="I19" s="7">
        <v>0</v>
      </c>
      <c r="J19" s="7">
        <v>0</v>
      </c>
      <c r="K19" s="37">
        <f t="shared" si="0"/>
        <v>0.40246913580246912</v>
      </c>
    </row>
    <row r="20" spans="1:11" s="34" customFormat="1" x14ac:dyDescent="0.25">
      <c r="A20" s="21" t="s">
        <v>2120</v>
      </c>
      <c r="B20" s="7">
        <v>299</v>
      </c>
      <c r="C20" s="7">
        <v>26</v>
      </c>
      <c r="D20" s="7">
        <v>45</v>
      </c>
      <c r="E20" s="7">
        <v>4</v>
      </c>
      <c r="F20" s="7">
        <v>15</v>
      </c>
      <c r="G20" s="22">
        <v>90</v>
      </c>
      <c r="H20" s="7">
        <v>0</v>
      </c>
      <c r="I20" s="7">
        <v>0</v>
      </c>
      <c r="J20" s="7">
        <v>0</v>
      </c>
      <c r="K20" s="37">
        <f t="shared" si="0"/>
        <v>0.30100334448160537</v>
      </c>
    </row>
    <row r="21" spans="1:11" s="34" customFormat="1" x14ac:dyDescent="0.25">
      <c r="A21" s="21" t="s">
        <v>2121</v>
      </c>
      <c r="B21" s="7">
        <v>375</v>
      </c>
      <c r="C21" s="7">
        <v>37</v>
      </c>
      <c r="D21" s="7">
        <v>54</v>
      </c>
      <c r="E21" s="7">
        <v>3</v>
      </c>
      <c r="F21" s="7">
        <v>11</v>
      </c>
      <c r="G21" s="22">
        <v>105</v>
      </c>
      <c r="H21" s="7">
        <v>0</v>
      </c>
      <c r="I21" s="7">
        <v>0</v>
      </c>
      <c r="J21" s="7">
        <v>1</v>
      </c>
      <c r="K21" s="37">
        <f t="shared" si="0"/>
        <v>0.28266666666666668</v>
      </c>
    </row>
    <row r="22" spans="1:11" s="34" customFormat="1" x14ac:dyDescent="0.25">
      <c r="A22" s="21" t="s">
        <v>2122</v>
      </c>
      <c r="B22" s="7">
        <v>401</v>
      </c>
      <c r="C22" s="7">
        <v>41</v>
      </c>
      <c r="D22" s="7">
        <v>95</v>
      </c>
      <c r="E22" s="7">
        <v>0</v>
      </c>
      <c r="F22" s="7">
        <v>6</v>
      </c>
      <c r="G22" s="22">
        <v>142</v>
      </c>
      <c r="H22" s="7">
        <v>0</v>
      </c>
      <c r="I22" s="7">
        <v>0</v>
      </c>
      <c r="J22" s="7">
        <v>0</v>
      </c>
      <c r="K22" s="37">
        <f t="shared" si="0"/>
        <v>0.35411471321695759</v>
      </c>
    </row>
    <row r="23" spans="1:11" s="34" customFormat="1" x14ac:dyDescent="0.25">
      <c r="A23" s="21" t="s">
        <v>2123</v>
      </c>
      <c r="B23" s="7">
        <v>550</v>
      </c>
      <c r="C23" s="7">
        <v>67</v>
      </c>
      <c r="D23" s="7">
        <v>164</v>
      </c>
      <c r="E23" s="7">
        <v>2</v>
      </c>
      <c r="F23" s="7">
        <v>28</v>
      </c>
      <c r="G23" s="22">
        <v>261</v>
      </c>
      <c r="H23" s="7">
        <v>0</v>
      </c>
      <c r="I23" s="7">
        <v>0</v>
      </c>
      <c r="J23" s="7">
        <v>0</v>
      </c>
      <c r="K23" s="37">
        <f t="shared" si="0"/>
        <v>0.47454545454545455</v>
      </c>
    </row>
    <row r="24" spans="1:11" s="34" customFormat="1" x14ac:dyDescent="0.25">
      <c r="A24" s="21" t="s">
        <v>2124</v>
      </c>
      <c r="B24" s="7">
        <v>652</v>
      </c>
      <c r="C24" s="7">
        <v>60</v>
      </c>
      <c r="D24" s="7">
        <v>187</v>
      </c>
      <c r="E24" s="7">
        <v>2</v>
      </c>
      <c r="F24" s="7">
        <v>23</v>
      </c>
      <c r="G24" s="22">
        <v>272</v>
      </c>
      <c r="H24" s="7">
        <v>4</v>
      </c>
      <c r="I24" s="7">
        <v>0</v>
      </c>
      <c r="J24" s="7">
        <v>1</v>
      </c>
      <c r="K24" s="37">
        <f t="shared" si="0"/>
        <v>0.41871165644171782</v>
      </c>
    </row>
    <row r="25" spans="1:11" s="34" customFormat="1" x14ac:dyDescent="0.25">
      <c r="A25" s="21" t="s">
        <v>2125</v>
      </c>
      <c r="B25" s="7">
        <v>534</v>
      </c>
      <c r="C25" s="7">
        <v>76</v>
      </c>
      <c r="D25" s="7">
        <v>174</v>
      </c>
      <c r="E25" s="7">
        <v>5</v>
      </c>
      <c r="F25" s="7">
        <v>17</v>
      </c>
      <c r="G25" s="22">
        <v>272</v>
      </c>
      <c r="H25" s="7">
        <v>0</v>
      </c>
      <c r="I25" s="7">
        <v>0</v>
      </c>
      <c r="J25" s="7">
        <v>0</v>
      </c>
      <c r="K25" s="37">
        <f t="shared" si="0"/>
        <v>0.50936329588014984</v>
      </c>
    </row>
    <row r="26" spans="1:11" s="34" customFormat="1" x14ac:dyDescent="0.25">
      <c r="A26" s="21" t="s">
        <v>2126</v>
      </c>
      <c r="B26" s="7">
        <v>470</v>
      </c>
      <c r="C26" s="7">
        <v>41</v>
      </c>
      <c r="D26" s="7">
        <v>115</v>
      </c>
      <c r="E26" s="7">
        <v>7</v>
      </c>
      <c r="F26" s="7">
        <v>25</v>
      </c>
      <c r="G26" s="22">
        <v>188</v>
      </c>
      <c r="H26" s="7">
        <v>1</v>
      </c>
      <c r="I26" s="7">
        <v>0</v>
      </c>
      <c r="J26" s="7">
        <v>0</v>
      </c>
      <c r="K26" s="37">
        <f t="shared" si="0"/>
        <v>0.4</v>
      </c>
    </row>
    <row r="27" spans="1:11" s="34" customFormat="1" x14ac:dyDescent="0.25">
      <c r="A27" s="21" t="s">
        <v>2127</v>
      </c>
      <c r="B27" s="7">
        <v>428</v>
      </c>
      <c r="C27" s="7">
        <v>52</v>
      </c>
      <c r="D27" s="7">
        <v>63</v>
      </c>
      <c r="E27" s="7">
        <v>3</v>
      </c>
      <c r="F27" s="7">
        <v>14</v>
      </c>
      <c r="G27" s="22">
        <v>132</v>
      </c>
      <c r="H27" s="7">
        <v>0</v>
      </c>
      <c r="I27" s="7">
        <v>0</v>
      </c>
      <c r="J27" s="7">
        <v>0</v>
      </c>
      <c r="K27" s="37">
        <f t="shared" si="0"/>
        <v>0.30841121495327101</v>
      </c>
    </row>
    <row r="28" spans="1:11" s="34" customFormat="1" x14ac:dyDescent="0.25">
      <c r="A28" s="21" t="s">
        <v>2128</v>
      </c>
      <c r="B28" s="7">
        <v>475</v>
      </c>
      <c r="C28" s="7">
        <v>89</v>
      </c>
      <c r="D28" s="7">
        <v>117</v>
      </c>
      <c r="E28" s="7">
        <v>6</v>
      </c>
      <c r="F28" s="7">
        <v>18</v>
      </c>
      <c r="G28" s="22">
        <v>230</v>
      </c>
      <c r="H28" s="7">
        <v>0</v>
      </c>
      <c r="I28" s="7">
        <v>0</v>
      </c>
      <c r="J28" s="7">
        <v>1</v>
      </c>
      <c r="K28" s="37">
        <f t="shared" si="0"/>
        <v>0.4863157894736842</v>
      </c>
    </row>
    <row r="29" spans="1:11" s="34" customFormat="1" x14ac:dyDescent="0.25">
      <c r="A29" s="21" t="s">
        <v>2129</v>
      </c>
      <c r="B29" s="7">
        <v>478</v>
      </c>
      <c r="C29" s="7">
        <v>37</v>
      </c>
      <c r="D29" s="7">
        <v>120</v>
      </c>
      <c r="E29" s="7">
        <v>1</v>
      </c>
      <c r="F29" s="7">
        <v>23</v>
      </c>
      <c r="G29" s="22">
        <v>181</v>
      </c>
      <c r="H29" s="7">
        <v>0</v>
      </c>
      <c r="I29" s="7">
        <v>2</v>
      </c>
      <c r="J29" s="7">
        <v>0</v>
      </c>
      <c r="K29" s="37">
        <f t="shared" si="0"/>
        <v>0.38284518828451886</v>
      </c>
    </row>
    <row r="30" spans="1:11" s="34" customFormat="1" x14ac:dyDescent="0.25">
      <c r="A30" s="21" t="s">
        <v>2130</v>
      </c>
      <c r="B30" s="7">
        <v>509</v>
      </c>
      <c r="C30" s="7">
        <v>71</v>
      </c>
      <c r="D30" s="7">
        <v>129</v>
      </c>
      <c r="E30" s="7">
        <v>5</v>
      </c>
      <c r="F30" s="7">
        <v>34</v>
      </c>
      <c r="G30" s="22">
        <v>239</v>
      </c>
      <c r="H30" s="7">
        <v>0</v>
      </c>
      <c r="I30" s="7">
        <v>0</v>
      </c>
      <c r="J30" s="7">
        <v>0</v>
      </c>
      <c r="K30" s="37">
        <f t="shared" si="0"/>
        <v>0.46954813359528486</v>
      </c>
    </row>
    <row r="31" spans="1:11" s="34" customFormat="1" x14ac:dyDescent="0.25">
      <c r="A31" s="21" t="s">
        <v>2131</v>
      </c>
      <c r="B31" s="7">
        <v>443</v>
      </c>
      <c r="C31" s="7">
        <v>63</v>
      </c>
      <c r="D31" s="7">
        <v>103</v>
      </c>
      <c r="E31" s="7">
        <v>2</v>
      </c>
      <c r="F31" s="7">
        <v>19</v>
      </c>
      <c r="G31" s="22">
        <v>187</v>
      </c>
      <c r="H31" s="7">
        <v>0</v>
      </c>
      <c r="I31" s="7">
        <v>0</v>
      </c>
      <c r="J31" s="7">
        <v>1</v>
      </c>
      <c r="K31" s="37">
        <f t="shared" si="0"/>
        <v>0.42437923250564336</v>
      </c>
    </row>
    <row r="32" spans="1:11" s="34" customFormat="1" x14ac:dyDescent="0.25">
      <c r="A32" s="21" t="s">
        <v>2132</v>
      </c>
      <c r="B32" s="7">
        <v>480</v>
      </c>
      <c r="C32" s="7">
        <v>71</v>
      </c>
      <c r="D32" s="7">
        <v>159</v>
      </c>
      <c r="E32" s="7">
        <v>6</v>
      </c>
      <c r="F32" s="7">
        <v>32</v>
      </c>
      <c r="G32" s="22">
        <v>268</v>
      </c>
      <c r="H32" s="7">
        <v>0</v>
      </c>
      <c r="I32" s="7">
        <v>0</v>
      </c>
      <c r="J32" s="7">
        <v>2</v>
      </c>
      <c r="K32" s="37">
        <f t="shared" si="0"/>
        <v>0.5625</v>
      </c>
    </row>
    <row r="33" spans="1:11" s="34" customFormat="1" x14ac:dyDescent="0.25">
      <c r="A33" s="21" t="s">
        <v>2133</v>
      </c>
      <c r="B33" s="7">
        <v>538</v>
      </c>
      <c r="C33" s="7">
        <v>79</v>
      </c>
      <c r="D33" s="7">
        <v>155</v>
      </c>
      <c r="E33" s="7">
        <v>9</v>
      </c>
      <c r="F33" s="7">
        <v>22</v>
      </c>
      <c r="G33" s="22">
        <v>265</v>
      </c>
      <c r="H33" s="7">
        <v>0</v>
      </c>
      <c r="I33" s="7">
        <v>0</v>
      </c>
      <c r="J33" s="7">
        <v>2</v>
      </c>
      <c r="K33" s="37">
        <f t="shared" si="0"/>
        <v>0.49628252788104088</v>
      </c>
    </row>
    <row r="34" spans="1:11" s="34" customFormat="1" x14ac:dyDescent="0.25">
      <c r="A34" s="21" t="s">
        <v>2134</v>
      </c>
      <c r="B34" s="7">
        <v>454</v>
      </c>
      <c r="C34" s="7">
        <v>65</v>
      </c>
      <c r="D34" s="7">
        <v>124</v>
      </c>
      <c r="E34" s="7">
        <v>4</v>
      </c>
      <c r="F34" s="7">
        <v>23</v>
      </c>
      <c r="G34" s="22">
        <v>216</v>
      </c>
      <c r="H34" s="7">
        <v>0</v>
      </c>
      <c r="I34" s="7">
        <v>0</v>
      </c>
      <c r="J34" s="7">
        <v>0</v>
      </c>
      <c r="K34" s="37">
        <f t="shared" si="0"/>
        <v>0.47577092511013214</v>
      </c>
    </row>
    <row r="35" spans="1:11" s="34" customFormat="1" x14ac:dyDescent="0.25">
      <c r="A35" s="21" t="s">
        <v>2135</v>
      </c>
      <c r="B35" s="7">
        <v>363</v>
      </c>
      <c r="C35" s="7">
        <v>59</v>
      </c>
      <c r="D35" s="7">
        <v>92</v>
      </c>
      <c r="E35" s="7">
        <v>2</v>
      </c>
      <c r="F35" s="7">
        <v>11</v>
      </c>
      <c r="G35" s="22">
        <v>164</v>
      </c>
      <c r="H35" s="7">
        <v>0</v>
      </c>
      <c r="I35" s="7">
        <v>0</v>
      </c>
      <c r="J35" s="7">
        <v>0</v>
      </c>
      <c r="K35" s="37">
        <f t="shared" si="0"/>
        <v>0.45179063360881544</v>
      </c>
    </row>
    <row r="36" spans="1:11" s="34" customFormat="1" x14ac:dyDescent="0.25">
      <c r="A36" s="21" t="s">
        <v>2136</v>
      </c>
      <c r="B36" s="7">
        <v>494</v>
      </c>
      <c r="C36" s="7">
        <v>98</v>
      </c>
      <c r="D36" s="7">
        <v>138</v>
      </c>
      <c r="E36" s="7">
        <v>3</v>
      </c>
      <c r="F36" s="7">
        <v>21</v>
      </c>
      <c r="G36" s="22">
        <v>260</v>
      </c>
      <c r="H36" s="7">
        <v>0</v>
      </c>
      <c r="I36" s="7">
        <v>0</v>
      </c>
      <c r="J36" s="7">
        <v>1</v>
      </c>
      <c r="K36" s="37">
        <f t="shared" si="0"/>
        <v>0.52834008097165996</v>
      </c>
    </row>
    <row r="37" spans="1:11" s="34" customFormat="1" x14ac:dyDescent="0.25">
      <c r="A37" s="21" t="s">
        <v>2137</v>
      </c>
      <c r="B37" s="7">
        <v>458</v>
      </c>
      <c r="C37" s="7">
        <v>36</v>
      </c>
      <c r="D37" s="7">
        <v>116</v>
      </c>
      <c r="E37" s="7">
        <v>0</v>
      </c>
      <c r="F37" s="7">
        <v>13</v>
      </c>
      <c r="G37" s="22">
        <v>165</v>
      </c>
      <c r="H37" s="7">
        <v>0</v>
      </c>
      <c r="I37" s="7">
        <v>1</v>
      </c>
      <c r="J37" s="7">
        <v>0</v>
      </c>
      <c r="K37" s="37">
        <f t="shared" si="0"/>
        <v>0.36244541484716158</v>
      </c>
    </row>
    <row r="38" spans="1:11" s="34" customFormat="1" x14ac:dyDescent="0.25">
      <c r="A38" s="21" t="s">
        <v>2138</v>
      </c>
      <c r="B38" s="7">
        <v>479</v>
      </c>
      <c r="C38" s="7">
        <v>51</v>
      </c>
      <c r="D38" s="7">
        <v>135</v>
      </c>
      <c r="E38" s="7">
        <v>0</v>
      </c>
      <c r="F38" s="7">
        <v>8</v>
      </c>
      <c r="G38" s="22">
        <v>194</v>
      </c>
      <c r="H38" s="7">
        <v>1</v>
      </c>
      <c r="I38" s="7">
        <v>0</v>
      </c>
      <c r="J38" s="7">
        <v>0</v>
      </c>
      <c r="K38" s="37">
        <f t="shared" si="0"/>
        <v>0.40501043841336115</v>
      </c>
    </row>
    <row r="39" spans="1:11" s="34" customFormat="1" x14ac:dyDescent="0.25">
      <c r="A39" s="21" t="s">
        <v>2139</v>
      </c>
      <c r="B39" s="7">
        <v>574</v>
      </c>
      <c r="C39" s="7">
        <v>51</v>
      </c>
      <c r="D39" s="7">
        <v>149</v>
      </c>
      <c r="E39" s="7">
        <v>2</v>
      </c>
      <c r="F39" s="7">
        <v>20</v>
      </c>
      <c r="G39" s="22">
        <v>222</v>
      </c>
      <c r="H39" s="7">
        <v>0</v>
      </c>
      <c r="I39" s="7">
        <v>0</v>
      </c>
      <c r="J39" s="7">
        <v>2</v>
      </c>
      <c r="K39" s="37">
        <f t="shared" si="0"/>
        <v>0.3902439024390244</v>
      </c>
    </row>
    <row r="40" spans="1:11" s="34" customFormat="1" x14ac:dyDescent="0.25">
      <c r="A40" s="21" t="s">
        <v>2140</v>
      </c>
      <c r="B40" s="7">
        <v>518</v>
      </c>
      <c r="C40" s="7">
        <v>78</v>
      </c>
      <c r="D40" s="7">
        <v>88</v>
      </c>
      <c r="E40" s="7">
        <v>3</v>
      </c>
      <c r="F40" s="7">
        <v>5</v>
      </c>
      <c r="G40" s="22">
        <v>174</v>
      </c>
      <c r="H40" s="7">
        <v>0</v>
      </c>
      <c r="I40" s="7">
        <v>0</v>
      </c>
      <c r="J40" s="7">
        <v>0</v>
      </c>
      <c r="K40" s="37">
        <f t="shared" si="0"/>
        <v>0.3359073359073359</v>
      </c>
    </row>
    <row r="41" spans="1:11" s="34" customFormat="1" x14ac:dyDescent="0.25">
      <c r="A41" s="21" t="s">
        <v>2141</v>
      </c>
      <c r="B41" s="7">
        <v>425</v>
      </c>
      <c r="C41" s="7">
        <v>58</v>
      </c>
      <c r="D41" s="7">
        <v>90</v>
      </c>
      <c r="E41" s="7">
        <v>2</v>
      </c>
      <c r="F41" s="7">
        <v>12</v>
      </c>
      <c r="G41" s="22">
        <v>162</v>
      </c>
      <c r="H41" s="7">
        <v>1</v>
      </c>
      <c r="I41" s="7">
        <v>0</v>
      </c>
      <c r="J41" s="7">
        <v>0</v>
      </c>
      <c r="K41" s="37">
        <f t="shared" si="0"/>
        <v>0.38117647058823528</v>
      </c>
    </row>
    <row r="42" spans="1:11" s="34" customFormat="1" x14ac:dyDescent="0.25">
      <c r="A42" s="21" t="s">
        <v>2142</v>
      </c>
      <c r="B42" s="7">
        <v>602</v>
      </c>
      <c r="C42" s="7">
        <v>56</v>
      </c>
      <c r="D42" s="7">
        <v>155</v>
      </c>
      <c r="E42" s="7">
        <v>1</v>
      </c>
      <c r="F42" s="7">
        <v>18</v>
      </c>
      <c r="G42" s="22">
        <v>230</v>
      </c>
      <c r="H42" s="7">
        <v>0</v>
      </c>
      <c r="I42" s="7">
        <v>0</v>
      </c>
      <c r="J42" s="7">
        <v>0</v>
      </c>
      <c r="K42" s="37">
        <f t="shared" si="0"/>
        <v>0.38205980066445183</v>
      </c>
    </row>
    <row r="43" spans="1:11" s="34" customFormat="1" x14ac:dyDescent="0.25">
      <c r="A43" s="21" t="s">
        <v>2143</v>
      </c>
      <c r="B43" s="7">
        <v>437</v>
      </c>
      <c r="C43" s="7">
        <v>41</v>
      </c>
      <c r="D43" s="7">
        <v>111</v>
      </c>
      <c r="E43" s="7">
        <v>0</v>
      </c>
      <c r="F43" s="7">
        <v>10</v>
      </c>
      <c r="G43" s="22">
        <v>162</v>
      </c>
      <c r="H43" s="7">
        <v>0</v>
      </c>
      <c r="I43" s="7">
        <v>0</v>
      </c>
      <c r="J43" s="7">
        <v>0</v>
      </c>
      <c r="K43" s="37">
        <f t="shared" si="0"/>
        <v>0.37070938215102978</v>
      </c>
    </row>
    <row r="44" spans="1:11" s="34" customFormat="1" x14ac:dyDescent="0.25">
      <c r="A44" s="21" t="s">
        <v>2144</v>
      </c>
      <c r="B44" s="7">
        <v>382</v>
      </c>
      <c r="C44" s="7">
        <v>42</v>
      </c>
      <c r="D44" s="7">
        <v>84</v>
      </c>
      <c r="E44" s="7">
        <v>4</v>
      </c>
      <c r="F44" s="7">
        <v>11</v>
      </c>
      <c r="G44" s="22">
        <v>141</v>
      </c>
      <c r="H44" s="7">
        <v>0</v>
      </c>
      <c r="I44" s="7">
        <v>0</v>
      </c>
      <c r="J44" s="7">
        <v>1</v>
      </c>
      <c r="K44" s="37">
        <f t="shared" si="0"/>
        <v>0.37172774869109948</v>
      </c>
    </row>
    <row r="45" spans="1:11" s="34" customFormat="1" x14ac:dyDescent="0.25">
      <c r="A45" s="21" t="s">
        <v>2145</v>
      </c>
      <c r="B45" s="7">
        <v>492</v>
      </c>
      <c r="C45" s="7">
        <v>73</v>
      </c>
      <c r="D45" s="7">
        <v>94</v>
      </c>
      <c r="E45" s="7">
        <v>9</v>
      </c>
      <c r="F45" s="7">
        <v>13</v>
      </c>
      <c r="G45" s="22">
        <v>189</v>
      </c>
      <c r="H45" s="7">
        <v>0</v>
      </c>
      <c r="I45" s="7">
        <v>0</v>
      </c>
      <c r="J45" s="7">
        <v>1</v>
      </c>
      <c r="K45" s="37">
        <f t="shared" si="0"/>
        <v>0.38617886178861788</v>
      </c>
    </row>
    <row r="46" spans="1:11" s="34" customFormat="1" x14ac:dyDescent="0.25">
      <c r="A46" s="21" t="s">
        <v>2146</v>
      </c>
      <c r="B46" s="7">
        <v>430</v>
      </c>
      <c r="C46" s="7">
        <v>46</v>
      </c>
      <c r="D46" s="7">
        <v>105</v>
      </c>
      <c r="E46" s="7">
        <v>2</v>
      </c>
      <c r="F46" s="7">
        <v>21</v>
      </c>
      <c r="G46" s="22">
        <v>174</v>
      </c>
      <c r="H46" s="7">
        <v>0</v>
      </c>
      <c r="I46" s="7">
        <v>0</v>
      </c>
      <c r="J46" s="7">
        <v>0</v>
      </c>
      <c r="K46" s="37">
        <f t="shared" si="0"/>
        <v>0.40465116279069768</v>
      </c>
    </row>
    <row r="47" spans="1:11" s="34" customFormat="1" x14ac:dyDescent="0.25">
      <c r="A47" s="21" t="s">
        <v>2147</v>
      </c>
      <c r="B47" s="7">
        <v>421</v>
      </c>
      <c r="C47" s="7">
        <v>50</v>
      </c>
      <c r="D47" s="7">
        <v>79</v>
      </c>
      <c r="E47" s="7">
        <v>4</v>
      </c>
      <c r="F47" s="7">
        <v>8</v>
      </c>
      <c r="G47" s="22">
        <v>141</v>
      </c>
      <c r="H47" s="7">
        <v>0</v>
      </c>
      <c r="I47" s="7">
        <v>0</v>
      </c>
      <c r="J47" s="7">
        <v>0</v>
      </c>
      <c r="K47" s="37">
        <f t="shared" si="0"/>
        <v>0.33491686460807601</v>
      </c>
    </row>
    <row r="48" spans="1:11" s="34" customFormat="1" x14ac:dyDescent="0.25">
      <c r="A48" s="21" t="s">
        <v>2148</v>
      </c>
      <c r="B48" s="7">
        <v>431</v>
      </c>
      <c r="C48" s="7">
        <v>31</v>
      </c>
      <c r="D48" s="7">
        <v>106</v>
      </c>
      <c r="E48" s="7">
        <v>2</v>
      </c>
      <c r="F48" s="7">
        <v>9</v>
      </c>
      <c r="G48" s="22">
        <v>148</v>
      </c>
      <c r="H48" s="7">
        <v>0</v>
      </c>
      <c r="I48" s="7">
        <v>0</v>
      </c>
      <c r="J48" s="7">
        <v>0</v>
      </c>
      <c r="K48" s="37">
        <f t="shared" si="0"/>
        <v>0.3433874709976798</v>
      </c>
    </row>
    <row r="49" spans="1:11" s="34" customFormat="1" x14ac:dyDescent="0.25">
      <c r="A49" s="21" t="s">
        <v>2149</v>
      </c>
      <c r="B49" s="7">
        <v>685</v>
      </c>
      <c r="C49" s="7">
        <v>53</v>
      </c>
      <c r="D49" s="7">
        <v>181</v>
      </c>
      <c r="E49" s="7">
        <v>2</v>
      </c>
      <c r="F49" s="7">
        <v>19</v>
      </c>
      <c r="G49" s="22">
        <v>255</v>
      </c>
      <c r="H49" s="7">
        <v>0</v>
      </c>
      <c r="I49" s="7">
        <v>0</v>
      </c>
      <c r="J49" s="7">
        <v>0</v>
      </c>
      <c r="K49" s="37">
        <f t="shared" si="0"/>
        <v>0.37226277372262773</v>
      </c>
    </row>
    <row r="50" spans="1:11" s="34" customFormat="1" x14ac:dyDescent="0.25">
      <c r="A50" s="21" t="s">
        <v>2150</v>
      </c>
      <c r="B50" s="7">
        <v>490</v>
      </c>
      <c r="C50" s="7">
        <v>79</v>
      </c>
      <c r="D50" s="7">
        <v>100</v>
      </c>
      <c r="E50" s="7">
        <v>16</v>
      </c>
      <c r="F50" s="7">
        <v>4</v>
      </c>
      <c r="G50" s="22">
        <v>199</v>
      </c>
      <c r="H50" s="7">
        <v>0</v>
      </c>
      <c r="I50" s="7">
        <v>0</v>
      </c>
      <c r="J50" s="7">
        <v>0</v>
      </c>
      <c r="K50" s="37">
        <f t="shared" si="0"/>
        <v>0.40612244897959182</v>
      </c>
    </row>
    <row r="51" spans="1:11" s="34" customFormat="1" x14ac:dyDescent="0.25">
      <c r="A51" s="21" t="s">
        <v>2151</v>
      </c>
      <c r="B51" s="7">
        <v>429</v>
      </c>
      <c r="C51" s="7">
        <v>50</v>
      </c>
      <c r="D51" s="7">
        <v>71</v>
      </c>
      <c r="E51" s="7">
        <v>6</v>
      </c>
      <c r="F51" s="7">
        <v>12</v>
      </c>
      <c r="G51" s="22">
        <v>139</v>
      </c>
      <c r="H51" s="7">
        <v>0</v>
      </c>
      <c r="I51" s="7">
        <v>0</v>
      </c>
      <c r="J51" s="7">
        <v>0</v>
      </c>
      <c r="K51" s="37">
        <f t="shared" si="0"/>
        <v>0.32400932400932403</v>
      </c>
    </row>
    <row r="52" spans="1:11" s="34" customFormat="1" x14ac:dyDescent="0.25">
      <c r="A52" s="21" t="s">
        <v>2152</v>
      </c>
      <c r="B52" s="7">
        <v>496</v>
      </c>
      <c r="C52" s="7">
        <v>36</v>
      </c>
      <c r="D52" s="7">
        <v>113</v>
      </c>
      <c r="E52" s="7">
        <v>0</v>
      </c>
      <c r="F52" s="7">
        <v>14</v>
      </c>
      <c r="G52" s="22">
        <v>163</v>
      </c>
      <c r="H52" s="7">
        <v>0</v>
      </c>
      <c r="I52" s="7">
        <v>0</v>
      </c>
      <c r="J52" s="7">
        <v>0</v>
      </c>
      <c r="K52" s="37">
        <f t="shared" si="0"/>
        <v>0.3286290322580645</v>
      </c>
    </row>
    <row r="53" spans="1:11" s="34" customFormat="1" x14ac:dyDescent="0.25">
      <c r="A53" s="21" t="s">
        <v>2153</v>
      </c>
      <c r="B53" s="7">
        <v>281</v>
      </c>
      <c r="C53" s="7">
        <v>10</v>
      </c>
      <c r="D53" s="7">
        <v>85</v>
      </c>
      <c r="E53" s="7">
        <v>2</v>
      </c>
      <c r="F53" s="7">
        <v>11</v>
      </c>
      <c r="G53" s="22">
        <v>108</v>
      </c>
      <c r="H53" s="7">
        <v>1</v>
      </c>
      <c r="I53" s="7">
        <v>0</v>
      </c>
      <c r="J53" s="7">
        <v>0</v>
      </c>
      <c r="K53" s="37">
        <f t="shared" si="0"/>
        <v>0.38434163701067614</v>
      </c>
    </row>
    <row r="54" spans="1:11" s="34" customFormat="1" x14ac:dyDescent="0.25">
      <c r="A54" s="21" t="s">
        <v>2154</v>
      </c>
      <c r="B54" s="7">
        <v>337</v>
      </c>
      <c r="C54" s="7">
        <v>30</v>
      </c>
      <c r="D54" s="7">
        <v>63</v>
      </c>
      <c r="E54" s="7">
        <v>1</v>
      </c>
      <c r="F54" s="7">
        <v>4</v>
      </c>
      <c r="G54" s="22">
        <v>98</v>
      </c>
      <c r="H54" s="7">
        <v>0</v>
      </c>
      <c r="I54" s="7">
        <v>0</v>
      </c>
      <c r="J54" s="7">
        <v>1</v>
      </c>
      <c r="K54" s="37">
        <f t="shared" si="0"/>
        <v>0.29376854599406527</v>
      </c>
    </row>
    <row r="55" spans="1:11" s="34" customFormat="1" x14ac:dyDescent="0.25">
      <c r="A55" s="21" t="s">
        <v>2155</v>
      </c>
      <c r="B55" s="7">
        <v>402</v>
      </c>
      <c r="C55" s="7">
        <v>41</v>
      </c>
      <c r="D55" s="7">
        <v>80</v>
      </c>
      <c r="E55" s="7">
        <v>2</v>
      </c>
      <c r="F55" s="7">
        <v>6</v>
      </c>
      <c r="G55" s="22">
        <v>129</v>
      </c>
      <c r="H55" s="7">
        <v>0</v>
      </c>
      <c r="I55" s="7">
        <v>1</v>
      </c>
      <c r="J55" s="7">
        <v>0</v>
      </c>
      <c r="K55" s="37">
        <f t="shared" si="0"/>
        <v>0.32338308457711445</v>
      </c>
    </row>
    <row r="56" spans="1:11" s="34" customFormat="1" x14ac:dyDescent="0.25">
      <c r="A56" s="21" t="s">
        <v>2156</v>
      </c>
      <c r="B56" s="7">
        <v>395</v>
      </c>
      <c r="C56" s="7">
        <v>35</v>
      </c>
      <c r="D56" s="7">
        <v>71</v>
      </c>
      <c r="E56" s="7">
        <v>5</v>
      </c>
      <c r="F56" s="7">
        <v>12</v>
      </c>
      <c r="G56" s="22">
        <v>123</v>
      </c>
      <c r="H56" s="7">
        <v>2</v>
      </c>
      <c r="I56" s="7">
        <v>0</v>
      </c>
      <c r="J56" s="7">
        <v>2</v>
      </c>
      <c r="K56" s="37">
        <f t="shared" si="0"/>
        <v>0.31645569620253167</v>
      </c>
    </row>
    <row r="57" spans="1:11" s="34" customFormat="1" x14ac:dyDescent="0.25">
      <c r="A57" s="21" t="s">
        <v>2157</v>
      </c>
      <c r="B57" s="7">
        <v>417</v>
      </c>
      <c r="C57" s="7">
        <v>25</v>
      </c>
      <c r="D57" s="7">
        <v>112</v>
      </c>
      <c r="E57" s="7">
        <v>1</v>
      </c>
      <c r="F57" s="7">
        <v>7</v>
      </c>
      <c r="G57" s="22">
        <v>145</v>
      </c>
      <c r="H57" s="7">
        <v>0</v>
      </c>
      <c r="I57" s="7">
        <v>0</v>
      </c>
      <c r="J57" s="7">
        <v>0</v>
      </c>
      <c r="K57" s="37">
        <f t="shared" si="0"/>
        <v>0.34772182254196643</v>
      </c>
    </row>
    <row r="58" spans="1:11" s="34" customFormat="1" x14ac:dyDescent="0.25">
      <c r="A58" s="21" t="s">
        <v>2158</v>
      </c>
      <c r="B58" s="7">
        <v>447</v>
      </c>
      <c r="C58" s="7">
        <v>29</v>
      </c>
      <c r="D58" s="7">
        <v>89</v>
      </c>
      <c r="E58" s="7">
        <v>0</v>
      </c>
      <c r="F58" s="7">
        <v>3</v>
      </c>
      <c r="G58" s="22">
        <v>121</v>
      </c>
      <c r="H58" s="7">
        <v>0</v>
      </c>
      <c r="I58" s="7">
        <v>0</v>
      </c>
      <c r="J58" s="7">
        <v>0</v>
      </c>
      <c r="K58" s="37">
        <f t="shared" si="0"/>
        <v>0.27069351230425054</v>
      </c>
    </row>
    <row r="59" spans="1:11" s="34" customFormat="1" x14ac:dyDescent="0.25">
      <c r="A59" s="21" t="s">
        <v>2159</v>
      </c>
      <c r="B59" s="7">
        <v>330</v>
      </c>
      <c r="C59" s="7">
        <v>23</v>
      </c>
      <c r="D59" s="7">
        <v>76</v>
      </c>
      <c r="E59" s="7">
        <v>0</v>
      </c>
      <c r="F59" s="7">
        <v>6</v>
      </c>
      <c r="G59" s="22">
        <v>105</v>
      </c>
      <c r="H59" s="7">
        <v>0</v>
      </c>
      <c r="I59" s="7">
        <v>0</v>
      </c>
      <c r="J59" s="7">
        <v>0</v>
      </c>
      <c r="K59" s="37">
        <f t="shared" si="0"/>
        <v>0.31818181818181818</v>
      </c>
    </row>
    <row r="60" spans="1:11" s="34" customFormat="1" x14ac:dyDescent="0.25">
      <c r="A60" s="21" t="s">
        <v>2160</v>
      </c>
      <c r="B60" s="7">
        <v>450</v>
      </c>
      <c r="C60" s="7">
        <v>22</v>
      </c>
      <c r="D60" s="7">
        <v>108</v>
      </c>
      <c r="E60" s="7">
        <v>1</v>
      </c>
      <c r="F60" s="7">
        <v>14</v>
      </c>
      <c r="G60" s="22">
        <v>145</v>
      </c>
      <c r="H60" s="7">
        <v>0</v>
      </c>
      <c r="I60" s="7">
        <v>0</v>
      </c>
      <c r="J60" s="7">
        <v>0</v>
      </c>
      <c r="K60" s="37">
        <f t="shared" si="0"/>
        <v>0.32222222222222224</v>
      </c>
    </row>
    <row r="61" spans="1:11" s="34" customFormat="1" x14ac:dyDescent="0.25">
      <c r="A61" s="21" t="s">
        <v>2161</v>
      </c>
      <c r="B61" s="7">
        <v>559</v>
      </c>
      <c r="C61" s="7">
        <v>40</v>
      </c>
      <c r="D61" s="7">
        <v>107</v>
      </c>
      <c r="E61" s="7">
        <v>6</v>
      </c>
      <c r="F61" s="7">
        <v>10</v>
      </c>
      <c r="G61" s="22">
        <v>163</v>
      </c>
      <c r="H61" s="7">
        <v>0</v>
      </c>
      <c r="I61" s="7">
        <v>0</v>
      </c>
      <c r="J61" s="7">
        <v>0</v>
      </c>
      <c r="K61" s="37">
        <f t="shared" si="0"/>
        <v>0.29159212880143115</v>
      </c>
    </row>
    <row r="62" spans="1:11" s="34" customFormat="1" x14ac:dyDescent="0.25">
      <c r="A62" s="21" t="s">
        <v>2162</v>
      </c>
      <c r="B62" s="7">
        <v>460</v>
      </c>
      <c r="C62" s="7">
        <v>61</v>
      </c>
      <c r="D62" s="7">
        <v>90</v>
      </c>
      <c r="E62" s="7">
        <v>2</v>
      </c>
      <c r="F62" s="7">
        <v>15</v>
      </c>
      <c r="G62" s="22">
        <v>168</v>
      </c>
      <c r="H62" s="7">
        <v>0</v>
      </c>
      <c r="I62" s="7">
        <v>0</v>
      </c>
      <c r="J62" s="7">
        <v>0</v>
      </c>
      <c r="K62" s="37">
        <f t="shared" si="0"/>
        <v>0.36521739130434783</v>
      </c>
    </row>
    <row r="63" spans="1:11" s="34" customFormat="1" x14ac:dyDescent="0.25">
      <c r="A63" s="21" t="s">
        <v>2163</v>
      </c>
      <c r="B63" s="7">
        <v>326</v>
      </c>
      <c r="C63" s="7">
        <v>28</v>
      </c>
      <c r="D63" s="7">
        <v>112</v>
      </c>
      <c r="E63" s="7">
        <v>0</v>
      </c>
      <c r="F63" s="7">
        <v>9</v>
      </c>
      <c r="G63" s="22">
        <v>149</v>
      </c>
      <c r="H63" s="7">
        <v>0</v>
      </c>
      <c r="I63" s="7">
        <v>0</v>
      </c>
      <c r="J63" s="7">
        <v>0</v>
      </c>
      <c r="K63" s="37">
        <f t="shared" si="0"/>
        <v>0.45705521472392641</v>
      </c>
    </row>
    <row r="64" spans="1:11" s="34" customFormat="1" x14ac:dyDescent="0.25">
      <c r="A64" s="21" t="s">
        <v>2164</v>
      </c>
      <c r="B64" s="7">
        <v>459</v>
      </c>
      <c r="C64" s="7">
        <v>41</v>
      </c>
      <c r="D64" s="7">
        <v>109</v>
      </c>
      <c r="E64" s="7">
        <v>2</v>
      </c>
      <c r="F64" s="7">
        <v>16</v>
      </c>
      <c r="G64" s="22">
        <v>168</v>
      </c>
      <c r="H64" s="7">
        <v>0</v>
      </c>
      <c r="I64" s="7">
        <v>1</v>
      </c>
      <c r="J64" s="7">
        <v>0</v>
      </c>
      <c r="K64" s="37">
        <f t="shared" si="0"/>
        <v>0.36819172113289761</v>
      </c>
    </row>
    <row r="65" spans="1:11" s="34" customFormat="1" x14ac:dyDescent="0.25">
      <c r="A65" s="21" t="s">
        <v>2165</v>
      </c>
      <c r="B65" s="7">
        <v>455</v>
      </c>
      <c r="C65" s="7">
        <v>24</v>
      </c>
      <c r="D65" s="7">
        <v>95</v>
      </c>
      <c r="E65" s="7">
        <v>1</v>
      </c>
      <c r="F65" s="7">
        <v>9</v>
      </c>
      <c r="G65" s="22">
        <v>129</v>
      </c>
      <c r="H65" s="7">
        <v>0</v>
      </c>
      <c r="I65" s="7">
        <v>0</v>
      </c>
      <c r="J65" s="7">
        <v>0</v>
      </c>
      <c r="K65" s="37">
        <f t="shared" si="0"/>
        <v>0.28351648351648351</v>
      </c>
    </row>
    <row r="66" spans="1:11" s="34" customFormat="1" x14ac:dyDescent="0.25">
      <c r="A66" s="21" t="s">
        <v>2166</v>
      </c>
      <c r="B66" s="7">
        <v>359</v>
      </c>
      <c r="C66" s="7">
        <v>19</v>
      </c>
      <c r="D66" s="7">
        <v>67</v>
      </c>
      <c r="E66" s="7">
        <v>1</v>
      </c>
      <c r="F66" s="7">
        <v>6</v>
      </c>
      <c r="G66" s="22">
        <v>93</v>
      </c>
      <c r="H66" s="7">
        <v>0</v>
      </c>
      <c r="I66" s="7">
        <v>0</v>
      </c>
      <c r="J66" s="7">
        <v>0</v>
      </c>
      <c r="K66" s="37">
        <f t="shared" ref="K66:K73" si="1">(J66+I66+G66)/B66</f>
        <v>0.25905292479108633</v>
      </c>
    </row>
    <row r="67" spans="1:11" s="34" customFormat="1" x14ac:dyDescent="0.25">
      <c r="A67" s="21" t="s">
        <v>2167</v>
      </c>
      <c r="B67" s="7">
        <v>570</v>
      </c>
      <c r="C67" s="7">
        <v>51</v>
      </c>
      <c r="D67" s="7">
        <v>89</v>
      </c>
      <c r="E67" s="7">
        <v>0</v>
      </c>
      <c r="F67" s="7">
        <v>11</v>
      </c>
      <c r="G67" s="22">
        <v>151</v>
      </c>
      <c r="H67" s="7">
        <v>0</v>
      </c>
      <c r="I67" s="7">
        <v>0</v>
      </c>
      <c r="J67" s="7">
        <v>0</v>
      </c>
      <c r="K67" s="37">
        <f t="shared" si="1"/>
        <v>0.26491228070175438</v>
      </c>
    </row>
    <row r="68" spans="1:11" s="34" customFormat="1" x14ac:dyDescent="0.25">
      <c r="A68" s="21" t="s">
        <v>2168</v>
      </c>
      <c r="B68" s="7">
        <v>594</v>
      </c>
      <c r="C68" s="7">
        <v>54</v>
      </c>
      <c r="D68" s="7">
        <v>101</v>
      </c>
      <c r="E68" s="7">
        <v>1</v>
      </c>
      <c r="F68" s="7">
        <v>15</v>
      </c>
      <c r="G68" s="22">
        <v>171</v>
      </c>
      <c r="H68" s="7">
        <v>0</v>
      </c>
      <c r="I68" s="7">
        <v>0</v>
      </c>
      <c r="J68" s="7">
        <v>1</v>
      </c>
      <c r="K68" s="37">
        <f t="shared" si="1"/>
        <v>0.28956228956228958</v>
      </c>
    </row>
    <row r="69" spans="1:11" s="34" customFormat="1" x14ac:dyDescent="0.25">
      <c r="A69" s="21" t="s">
        <v>2169</v>
      </c>
      <c r="B69" s="7">
        <v>451</v>
      </c>
      <c r="C69" s="7">
        <v>25</v>
      </c>
      <c r="D69" s="7">
        <v>98</v>
      </c>
      <c r="E69" s="7">
        <v>1</v>
      </c>
      <c r="F69" s="7">
        <v>13</v>
      </c>
      <c r="G69" s="22">
        <v>137</v>
      </c>
      <c r="H69" s="7">
        <v>0</v>
      </c>
      <c r="I69" s="7">
        <v>0</v>
      </c>
      <c r="J69" s="7">
        <v>0</v>
      </c>
      <c r="K69" s="37">
        <f t="shared" si="1"/>
        <v>0.30376940133037694</v>
      </c>
    </row>
    <row r="70" spans="1:11" s="34" customFormat="1" x14ac:dyDescent="0.25">
      <c r="A70" s="21" t="s">
        <v>2170</v>
      </c>
      <c r="B70" s="7">
        <v>499</v>
      </c>
      <c r="C70" s="7">
        <v>16</v>
      </c>
      <c r="D70" s="7">
        <v>98</v>
      </c>
      <c r="E70" s="7">
        <v>2</v>
      </c>
      <c r="F70" s="7">
        <v>11</v>
      </c>
      <c r="G70" s="22">
        <v>127</v>
      </c>
      <c r="H70" s="7">
        <v>0</v>
      </c>
      <c r="I70" s="7">
        <v>0</v>
      </c>
      <c r="J70" s="7">
        <v>0</v>
      </c>
      <c r="K70" s="37">
        <f t="shared" si="1"/>
        <v>0.25450901803607212</v>
      </c>
    </row>
    <row r="71" spans="1:11" s="34" customFormat="1" x14ac:dyDescent="0.25">
      <c r="A71" s="21" t="s">
        <v>2171</v>
      </c>
      <c r="B71" s="7">
        <v>452</v>
      </c>
      <c r="C71" s="7">
        <v>28</v>
      </c>
      <c r="D71" s="7">
        <v>130</v>
      </c>
      <c r="E71" s="7">
        <v>2</v>
      </c>
      <c r="F71" s="7">
        <v>9</v>
      </c>
      <c r="G71" s="22">
        <v>169</v>
      </c>
      <c r="H71" s="7">
        <v>0</v>
      </c>
      <c r="I71" s="7">
        <v>0</v>
      </c>
      <c r="J71" s="7">
        <v>0</v>
      </c>
      <c r="K71" s="37">
        <f t="shared" si="1"/>
        <v>0.37389380530973454</v>
      </c>
    </row>
    <row r="72" spans="1:11" s="34" customFormat="1" x14ac:dyDescent="0.25">
      <c r="A72" s="21" t="s">
        <v>2172</v>
      </c>
      <c r="B72" s="7">
        <v>312</v>
      </c>
      <c r="C72" s="7">
        <v>24</v>
      </c>
      <c r="D72" s="7">
        <v>72</v>
      </c>
      <c r="E72" s="7">
        <v>2</v>
      </c>
      <c r="F72" s="7">
        <v>8</v>
      </c>
      <c r="G72" s="22">
        <v>106</v>
      </c>
      <c r="H72" s="7">
        <v>0</v>
      </c>
      <c r="I72" s="7">
        <v>0</v>
      </c>
      <c r="J72" s="7">
        <v>0</v>
      </c>
      <c r="K72" s="37">
        <f t="shared" si="1"/>
        <v>0.33974358974358976</v>
      </c>
    </row>
    <row r="73" spans="1:11" s="34" customFormat="1" x14ac:dyDescent="0.25">
      <c r="A73" s="21" t="s">
        <v>2173</v>
      </c>
      <c r="B73" s="7">
        <v>354</v>
      </c>
      <c r="C73" s="7">
        <v>35</v>
      </c>
      <c r="D73" s="7">
        <v>114</v>
      </c>
      <c r="E73" s="7">
        <v>3</v>
      </c>
      <c r="F73" s="7">
        <v>10</v>
      </c>
      <c r="G73" s="22">
        <v>162</v>
      </c>
      <c r="H73" s="7">
        <v>3</v>
      </c>
      <c r="I73" s="7">
        <v>0</v>
      </c>
      <c r="J73" s="7">
        <v>0</v>
      </c>
      <c r="K73" s="37">
        <f t="shared" si="1"/>
        <v>0.4576271186440678</v>
      </c>
    </row>
    <row r="74" spans="1:11" s="34" customFormat="1" x14ac:dyDescent="0.25">
      <c r="A74" s="21" t="s">
        <v>186</v>
      </c>
      <c r="B74" s="7">
        <v>0</v>
      </c>
      <c r="C74" s="7">
        <v>84</v>
      </c>
      <c r="D74" s="7">
        <v>279</v>
      </c>
      <c r="E74" s="7">
        <v>4</v>
      </c>
      <c r="F74" s="7">
        <v>26</v>
      </c>
      <c r="G74" s="22">
        <v>393</v>
      </c>
      <c r="H74" s="7">
        <v>0</v>
      </c>
      <c r="I74" s="7">
        <v>0</v>
      </c>
      <c r="J74" s="7">
        <v>24</v>
      </c>
      <c r="K74" s="37"/>
    </row>
    <row r="75" spans="1:11" s="34" customFormat="1" x14ac:dyDescent="0.25">
      <c r="A75" s="21" t="s">
        <v>187</v>
      </c>
      <c r="B75" s="7">
        <v>0</v>
      </c>
      <c r="C75" s="7">
        <v>32</v>
      </c>
      <c r="D75" s="7">
        <v>62</v>
      </c>
      <c r="E75" s="7">
        <v>6</v>
      </c>
      <c r="F75" s="7">
        <v>5</v>
      </c>
      <c r="G75" s="22">
        <v>105</v>
      </c>
      <c r="H75" s="7">
        <v>0</v>
      </c>
      <c r="I75" s="7">
        <v>0</v>
      </c>
      <c r="J75" s="7">
        <v>2</v>
      </c>
      <c r="K75" s="37"/>
    </row>
    <row r="76" spans="1:11" s="34" customFormat="1" x14ac:dyDescent="0.25">
      <c r="A76" s="21" t="s">
        <v>2174</v>
      </c>
      <c r="B76" s="7">
        <v>0</v>
      </c>
      <c r="C76" s="7">
        <v>31</v>
      </c>
      <c r="D76" s="7">
        <v>80</v>
      </c>
      <c r="E76" s="7">
        <v>11</v>
      </c>
      <c r="F76" s="7">
        <v>4</v>
      </c>
      <c r="G76" s="22">
        <v>126</v>
      </c>
      <c r="H76" s="7">
        <v>0</v>
      </c>
      <c r="I76" s="7">
        <v>0</v>
      </c>
      <c r="J76" s="7">
        <v>0</v>
      </c>
      <c r="K76" s="37"/>
    </row>
    <row r="77" spans="1:11" s="34" customFormat="1" x14ac:dyDescent="0.25">
      <c r="A77" s="21" t="s">
        <v>2175</v>
      </c>
      <c r="B77" s="7">
        <v>0</v>
      </c>
      <c r="C77" s="7">
        <v>819</v>
      </c>
      <c r="D77" s="7">
        <v>2971</v>
      </c>
      <c r="E77" s="7">
        <v>31</v>
      </c>
      <c r="F77" s="7">
        <v>200</v>
      </c>
      <c r="G77" s="22">
        <v>4021</v>
      </c>
      <c r="H77" s="7">
        <v>3</v>
      </c>
      <c r="I77" s="7">
        <v>0</v>
      </c>
      <c r="J77" s="7">
        <v>5</v>
      </c>
      <c r="K77" s="37"/>
    </row>
    <row r="78" spans="1:11" s="34" customFormat="1" x14ac:dyDescent="0.25">
      <c r="A78" s="21" t="s">
        <v>2176</v>
      </c>
      <c r="B78" s="7">
        <v>0</v>
      </c>
      <c r="C78" s="7">
        <v>760</v>
      </c>
      <c r="D78" s="7">
        <v>2721</v>
      </c>
      <c r="E78" s="7">
        <v>31</v>
      </c>
      <c r="F78" s="7">
        <v>205</v>
      </c>
      <c r="G78" s="22">
        <v>3717</v>
      </c>
      <c r="H78" s="7">
        <v>13</v>
      </c>
      <c r="I78" s="7">
        <v>0</v>
      </c>
      <c r="J78" s="7">
        <v>7</v>
      </c>
      <c r="K78" s="37"/>
    </row>
    <row r="79" spans="1:11" s="34" customFormat="1" x14ac:dyDescent="0.25">
      <c r="A79" s="21" t="s">
        <v>102</v>
      </c>
      <c r="B79" s="7">
        <v>0</v>
      </c>
      <c r="C79" s="7">
        <v>491</v>
      </c>
      <c r="D79" s="7">
        <v>1067</v>
      </c>
      <c r="E79" s="7">
        <v>16</v>
      </c>
      <c r="F79" s="7">
        <v>123</v>
      </c>
      <c r="G79" s="22">
        <v>1697</v>
      </c>
      <c r="H79" s="7">
        <v>5</v>
      </c>
      <c r="I79" s="7">
        <v>0</v>
      </c>
      <c r="J79" s="7">
        <v>3</v>
      </c>
      <c r="K79" s="37"/>
    </row>
    <row r="80" spans="1:11" s="34" customFormat="1" x14ac:dyDescent="0.25">
      <c r="A80" s="21" t="s">
        <v>103</v>
      </c>
      <c r="B80" s="7">
        <v>0</v>
      </c>
      <c r="C80" s="7">
        <v>208</v>
      </c>
      <c r="D80" s="7">
        <v>334</v>
      </c>
      <c r="E80" s="7">
        <v>15</v>
      </c>
      <c r="F80" s="7">
        <v>57</v>
      </c>
      <c r="G80" s="22">
        <v>614</v>
      </c>
      <c r="H80" s="7">
        <v>3</v>
      </c>
      <c r="I80" s="7">
        <v>0</v>
      </c>
      <c r="J80" s="7">
        <v>1</v>
      </c>
      <c r="K80" s="46"/>
    </row>
    <row r="81" spans="1:11" s="34" customFormat="1" x14ac:dyDescent="0.25">
      <c r="A81" s="21" t="s">
        <v>104</v>
      </c>
      <c r="B81" s="7"/>
      <c r="C81" s="7">
        <f t="shared" ref="C81:J81" si="2">SUM(C2:C76)</f>
        <v>3491</v>
      </c>
      <c r="D81" s="7">
        <f t="shared" si="2"/>
        <v>7885</v>
      </c>
      <c r="E81" s="7">
        <f t="shared" si="2"/>
        <v>216</v>
      </c>
      <c r="F81" s="7">
        <f t="shared" si="2"/>
        <v>1010</v>
      </c>
      <c r="G81" s="7">
        <f t="shared" si="2"/>
        <v>12602</v>
      </c>
      <c r="H81" s="7">
        <f t="shared" si="2"/>
        <v>16</v>
      </c>
      <c r="I81" s="7">
        <f t="shared" si="2"/>
        <v>6</v>
      </c>
      <c r="J81" s="7">
        <f t="shared" si="2"/>
        <v>49</v>
      </c>
      <c r="K81" s="37"/>
    </row>
    <row r="82" spans="1:11" s="34" customFormat="1" x14ac:dyDescent="0.25">
      <c r="A82" s="21" t="s">
        <v>105</v>
      </c>
      <c r="B82" s="7"/>
      <c r="C82" s="7">
        <f t="shared" ref="C82:J82" si="3">SUM(C77:C80)</f>
        <v>2278</v>
      </c>
      <c r="D82" s="7">
        <f t="shared" si="3"/>
        <v>7093</v>
      </c>
      <c r="E82" s="7">
        <f t="shared" si="3"/>
        <v>93</v>
      </c>
      <c r="F82" s="7">
        <f t="shared" si="3"/>
        <v>585</v>
      </c>
      <c r="G82" s="7">
        <f t="shared" si="3"/>
        <v>10049</v>
      </c>
      <c r="H82" s="7">
        <f t="shared" si="3"/>
        <v>24</v>
      </c>
      <c r="I82" s="7">
        <f t="shared" si="3"/>
        <v>0</v>
      </c>
      <c r="J82" s="7">
        <f t="shared" si="3"/>
        <v>16</v>
      </c>
      <c r="K82" s="37"/>
    </row>
    <row r="83" spans="1:11" s="34" customFormat="1" x14ac:dyDescent="0.25">
      <c r="A83" s="21" t="s">
        <v>106</v>
      </c>
      <c r="B83" s="7">
        <f>SUM(B2:B80)</f>
        <v>32570</v>
      </c>
      <c r="C83" s="7">
        <f t="shared" ref="C83:J83" si="4">SUM(C81:C82)</f>
        <v>5769</v>
      </c>
      <c r="D83" s="7">
        <f t="shared" si="4"/>
        <v>14978</v>
      </c>
      <c r="E83" s="7">
        <f t="shared" si="4"/>
        <v>309</v>
      </c>
      <c r="F83" s="7">
        <f t="shared" si="4"/>
        <v>1595</v>
      </c>
      <c r="G83" s="7">
        <f t="shared" si="4"/>
        <v>22651</v>
      </c>
      <c r="H83" s="7">
        <f t="shared" si="4"/>
        <v>40</v>
      </c>
      <c r="I83" s="7">
        <f t="shared" si="4"/>
        <v>6</v>
      </c>
      <c r="J83" s="7">
        <f t="shared" si="4"/>
        <v>65</v>
      </c>
      <c r="K83" s="37">
        <f>(J83+I83+G83)/B83</f>
        <v>0.6976358612219834</v>
      </c>
    </row>
    <row r="84" spans="1:11" s="34" customFormat="1" x14ac:dyDescent="0.25">
      <c r="A84" s="36" t="s">
        <v>107</v>
      </c>
      <c r="B84" s="7"/>
      <c r="C84" s="37">
        <f>C83/$G$83</f>
        <v>0.25469074213059029</v>
      </c>
      <c r="D84" s="37">
        <f>D83/$G$83</f>
        <v>0.66125115888923225</v>
      </c>
      <c r="E84" s="37">
        <f>E83/$G$83</f>
        <v>1.3641781819787206E-2</v>
      </c>
      <c r="F84" s="37">
        <f>F83/$G$83</f>
        <v>7.0416317160390277E-2</v>
      </c>
      <c r="G84" s="37"/>
      <c r="H84" s="7"/>
      <c r="I84" s="7"/>
      <c r="J84" s="7"/>
      <c r="K84" s="37"/>
    </row>
    <row r="85" spans="1:11" x14ac:dyDescent="0.25"/>
    <row r="86" spans="1:11" x14ac:dyDescent="0.25"/>
    <row r="87" spans="1:11" x14ac:dyDescent="0.25"/>
    <row r="88" spans="1:11" x14ac:dyDescent="0.25"/>
    <row r="89" spans="1:11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fitToHeight="0" orientation="landscape" r:id="rId1"/>
  <tableParts count="1">
    <tablePart r:id="rId2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01F44A-49A5-42EF-85BF-3E5920881101}">
  <sheetPr codeName="Sheet28">
    <pageSetUpPr fitToPage="1"/>
  </sheetPr>
  <dimension ref="A1:Q87"/>
  <sheetViews>
    <sheetView topLeftCell="A61" workbookViewId="0">
      <selection activeCell="B86" sqref="B86"/>
    </sheetView>
  </sheetViews>
  <sheetFormatPr defaultColWidth="0" defaultRowHeight="15" customHeight="1" zeroHeight="1" x14ac:dyDescent="0.25"/>
  <cols>
    <col min="1" max="1" width="35.7109375" style="33" customWidth="1"/>
    <col min="2" max="2" width="8.7109375" style="31" customWidth="1"/>
    <col min="3" max="5" width="11.7109375" style="5" customWidth="1"/>
    <col min="6" max="6" width="13.7109375" style="5" customWidth="1"/>
    <col min="7" max="9" width="11.7109375" style="5" customWidth="1"/>
    <col min="10" max="10" width="8.7109375" style="5" customWidth="1"/>
    <col min="11" max="13" width="3.7109375" style="5" customWidth="1"/>
    <col min="14" max="14" width="8.7109375" style="47" customWidth="1"/>
    <col min="15" max="15" width="1.7109375" style="33" customWidth="1"/>
    <col min="16" max="16" width="9.140625" style="33" hidden="1" customWidth="1"/>
    <col min="17" max="17" width="0" style="33" hidden="1" customWidth="1"/>
    <col min="18" max="16384" width="9.140625" style="33" hidden="1"/>
  </cols>
  <sheetData>
    <row r="1" spans="1:14" ht="50.1" customHeight="1" thickBot="1" x14ac:dyDescent="0.3">
      <c r="A1" s="49" t="s">
        <v>0</v>
      </c>
      <c r="B1" s="2" t="s">
        <v>1</v>
      </c>
      <c r="C1" s="2" t="s">
        <v>2177</v>
      </c>
      <c r="D1" s="2" t="s">
        <v>2178</v>
      </c>
      <c r="E1" s="2" t="s">
        <v>2179</v>
      </c>
      <c r="F1" s="2" t="s">
        <v>2180</v>
      </c>
      <c r="G1" s="2" t="s">
        <v>2181</v>
      </c>
      <c r="H1" s="2" t="s">
        <v>2182</v>
      </c>
      <c r="I1" s="2" t="s">
        <v>2183</v>
      </c>
      <c r="J1" s="2" t="s">
        <v>8</v>
      </c>
      <c r="K1" s="2" t="s">
        <v>9</v>
      </c>
      <c r="L1" s="2" t="s">
        <v>10</v>
      </c>
      <c r="M1" s="2" t="s">
        <v>11</v>
      </c>
      <c r="N1" s="32" t="s">
        <v>12</v>
      </c>
    </row>
    <row r="2" spans="1:14" s="34" customFormat="1" ht="15.75" thickTop="1" x14ac:dyDescent="0.25">
      <c r="A2" s="21" t="s">
        <v>2184</v>
      </c>
      <c r="B2" s="7">
        <v>480</v>
      </c>
      <c r="C2" s="22">
        <v>118</v>
      </c>
      <c r="D2" s="22">
        <v>2</v>
      </c>
      <c r="E2" s="22">
        <v>94</v>
      </c>
      <c r="F2" s="22">
        <v>0</v>
      </c>
      <c r="G2" s="22">
        <v>3</v>
      </c>
      <c r="H2" s="22">
        <v>2</v>
      </c>
      <c r="I2" s="22">
        <v>23</v>
      </c>
      <c r="J2" s="22">
        <v>242</v>
      </c>
      <c r="K2" s="22">
        <v>0</v>
      </c>
      <c r="L2" s="22">
        <v>0</v>
      </c>
      <c r="M2" s="22">
        <v>0</v>
      </c>
      <c r="N2" s="37">
        <f t="shared" ref="N2:N65" si="0">(M2+L2+J2)/B2</f>
        <v>0.50416666666666665</v>
      </c>
    </row>
    <row r="3" spans="1:14" s="34" customFormat="1" x14ac:dyDescent="0.25">
      <c r="A3" s="21" t="s">
        <v>2185</v>
      </c>
      <c r="B3" s="7">
        <v>416</v>
      </c>
      <c r="C3" s="22">
        <v>128</v>
      </c>
      <c r="D3" s="22">
        <v>3</v>
      </c>
      <c r="E3" s="22">
        <v>86</v>
      </c>
      <c r="F3" s="22">
        <v>0</v>
      </c>
      <c r="G3" s="22">
        <v>8</v>
      </c>
      <c r="H3" s="22">
        <v>6</v>
      </c>
      <c r="I3" s="22">
        <v>11</v>
      </c>
      <c r="J3" s="22">
        <v>242</v>
      </c>
      <c r="K3" s="22">
        <v>0</v>
      </c>
      <c r="L3" s="22">
        <v>0</v>
      </c>
      <c r="M3" s="22">
        <v>1</v>
      </c>
      <c r="N3" s="37">
        <f t="shared" si="0"/>
        <v>0.58413461538461542</v>
      </c>
    </row>
    <row r="4" spans="1:14" s="34" customFormat="1" x14ac:dyDescent="0.25">
      <c r="A4" s="21" t="s">
        <v>2186</v>
      </c>
      <c r="B4" s="7">
        <v>391</v>
      </c>
      <c r="C4" s="22">
        <v>100</v>
      </c>
      <c r="D4" s="22">
        <v>4</v>
      </c>
      <c r="E4" s="22">
        <v>88</v>
      </c>
      <c r="F4" s="22">
        <v>0</v>
      </c>
      <c r="G4" s="22">
        <v>5</v>
      </c>
      <c r="H4" s="22">
        <v>2</v>
      </c>
      <c r="I4" s="22">
        <v>18</v>
      </c>
      <c r="J4" s="22">
        <v>217</v>
      </c>
      <c r="K4" s="22">
        <v>2</v>
      </c>
      <c r="L4" s="22">
        <v>0</v>
      </c>
      <c r="M4" s="22">
        <v>0</v>
      </c>
      <c r="N4" s="37">
        <f t="shared" si="0"/>
        <v>0.55498721227621484</v>
      </c>
    </row>
    <row r="5" spans="1:14" s="34" customFormat="1" x14ac:dyDescent="0.25">
      <c r="A5" s="21" t="s">
        <v>2187</v>
      </c>
      <c r="B5" s="7">
        <v>348</v>
      </c>
      <c r="C5" s="22">
        <v>115</v>
      </c>
      <c r="D5" s="22">
        <v>2</v>
      </c>
      <c r="E5" s="22">
        <v>80</v>
      </c>
      <c r="F5" s="22">
        <v>0</v>
      </c>
      <c r="G5" s="22">
        <v>0</v>
      </c>
      <c r="H5" s="22">
        <v>1</v>
      </c>
      <c r="I5" s="22">
        <v>7</v>
      </c>
      <c r="J5" s="22">
        <v>205</v>
      </c>
      <c r="K5" s="22">
        <v>1</v>
      </c>
      <c r="L5" s="22">
        <v>0</v>
      </c>
      <c r="M5" s="22">
        <v>0</v>
      </c>
      <c r="N5" s="37">
        <f t="shared" si="0"/>
        <v>0.58908045977011492</v>
      </c>
    </row>
    <row r="6" spans="1:14" s="34" customFormat="1" x14ac:dyDescent="0.25">
      <c r="A6" s="21" t="s">
        <v>2188</v>
      </c>
      <c r="B6" s="7">
        <v>378</v>
      </c>
      <c r="C6" s="22">
        <v>115</v>
      </c>
      <c r="D6" s="22">
        <v>2</v>
      </c>
      <c r="E6" s="22">
        <v>71</v>
      </c>
      <c r="F6" s="22">
        <v>1</v>
      </c>
      <c r="G6" s="22">
        <v>3</v>
      </c>
      <c r="H6" s="22">
        <v>1</v>
      </c>
      <c r="I6" s="22">
        <v>16</v>
      </c>
      <c r="J6" s="22">
        <v>209</v>
      </c>
      <c r="K6" s="22">
        <v>1</v>
      </c>
      <c r="L6" s="22">
        <v>0</v>
      </c>
      <c r="M6" s="22">
        <v>0</v>
      </c>
      <c r="N6" s="37">
        <f t="shared" si="0"/>
        <v>0.55291005291005291</v>
      </c>
    </row>
    <row r="7" spans="1:14" s="34" customFormat="1" x14ac:dyDescent="0.25">
      <c r="A7" s="21" t="s">
        <v>2189</v>
      </c>
      <c r="B7" s="7">
        <v>333</v>
      </c>
      <c r="C7" s="22">
        <v>90</v>
      </c>
      <c r="D7" s="22">
        <v>0</v>
      </c>
      <c r="E7" s="22">
        <v>63</v>
      </c>
      <c r="F7" s="22">
        <v>0</v>
      </c>
      <c r="G7" s="22">
        <v>1</v>
      </c>
      <c r="H7" s="22">
        <v>2</v>
      </c>
      <c r="I7" s="22">
        <v>8</v>
      </c>
      <c r="J7" s="22">
        <v>164</v>
      </c>
      <c r="K7" s="22">
        <v>0</v>
      </c>
      <c r="L7" s="22">
        <v>0</v>
      </c>
      <c r="M7" s="22">
        <v>3</v>
      </c>
      <c r="N7" s="37">
        <f t="shared" si="0"/>
        <v>0.50150150150150152</v>
      </c>
    </row>
    <row r="8" spans="1:14" s="34" customFormat="1" x14ac:dyDescent="0.25">
      <c r="A8" s="21" t="s">
        <v>2190</v>
      </c>
      <c r="B8" s="7">
        <v>394</v>
      </c>
      <c r="C8" s="22">
        <v>73</v>
      </c>
      <c r="D8" s="22">
        <v>1</v>
      </c>
      <c r="E8" s="22">
        <v>35</v>
      </c>
      <c r="F8" s="22">
        <v>1</v>
      </c>
      <c r="G8" s="22">
        <v>1</v>
      </c>
      <c r="H8" s="22">
        <v>6</v>
      </c>
      <c r="I8" s="22">
        <v>7</v>
      </c>
      <c r="J8" s="22">
        <v>124</v>
      </c>
      <c r="K8" s="22">
        <v>1</v>
      </c>
      <c r="L8" s="22">
        <v>0</v>
      </c>
      <c r="M8" s="22">
        <v>1</v>
      </c>
      <c r="N8" s="37">
        <f t="shared" si="0"/>
        <v>0.31725888324873097</v>
      </c>
    </row>
    <row r="9" spans="1:14" s="34" customFormat="1" x14ac:dyDescent="0.25">
      <c r="A9" s="21" t="s">
        <v>2191</v>
      </c>
      <c r="B9" s="7">
        <v>408</v>
      </c>
      <c r="C9" s="22">
        <v>56</v>
      </c>
      <c r="D9" s="22">
        <v>1</v>
      </c>
      <c r="E9" s="22">
        <v>38</v>
      </c>
      <c r="F9" s="22">
        <v>1</v>
      </c>
      <c r="G9" s="22">
        <v>1</v>
      </c>
      <c r="H9" s="22">
        <v>4</v>
      </c>
      <c r="I9" s="22">
        <v>7</v>
      </c>
      <c r="J9" s="22">
        <v>108</v>
      </c>
      <c r="K9" s="22">
        <v>0</v>
      </c>
      <c r="L9" s="22">
        <v>1</v>
      </c>
      <c r="M9" s="22">
        <v>0</v>
      </c>
      <c r="N9" s="37">
        <f t="shared" si="0"/>
        <v>0.26715686274509803</v>
      </c>
    </row>
    <row r="10" spans="1:14" s="34" customFormat="1" x14ac:dyDescent="0.25">
      <c r="A10" s="21" t="s">
        <v>2192</v>
      </c>
      <c r="B10" s="7">
        <v>356</v>
      </c>
      <c r="C10" s="22">
        <v>43</v>
      </c>
      <c r="D10" s="22">
        <v>1</v>
      </c>
      <c r="E10" s="22">
        <v>18</v>
      </c>
      <c r="F10" s="22">
        <v>3</v>
      </c>
      <c r="G10" s="22">
        <v>2</v>
      </c>
      <c r="H10" s="22">
        <v>1</v>
      </c>
      <c r="I10" s="22">
        <v>5</v>
      </c>
      <c r="J10" s="22">
        <v>73</v>
      </c>
      <c r="K10" s="22">
        <v>0</v>
      </c>
      <c r="L10" s="22">
        <v>0</v>
      </c>
      <c r="M10" s="22">
        <v>1</v>
      </c>
      <c r="N10" s="37">
        <f t="shared" si="0"/>
        <v>0.20786516853932585</v>
      </c>
    </row>
    <row r="11" spans="1:14" s="34" customFormat="1" x14ac:dyDescent="0.25">
      <c r="A11" s="21" t="s">
        <v>2193</v>
      </c>
      <c r="B11" s="7">
        <v>293</v>
      </c>
      <c r="C11" s="22">
        <v>46</v>
      </c>
      <c r="D11" s="22">
        <v>2</v>
      </c>
      <c r="E11" s="22">
        <v>31</v>
      </c>
      <c r="F11" s="22">
        <v>4</v>
      </c>
      <c r="G11" s="22">
        <v>2</v>
      </c>
      <c r="H11" s="22">
        <v>0</v>
      </c>
      <c r="I11" s="22">
        <v>9</v>
      </c>
      <c r="J11" s="22">
        <v>94</v>
      </c>
      <c r="K11" s="22">
        <v>0</v>
      </c>
      <c r="L11" s="22">
        <v>0</v>
      </c>
      <c r="M11" s="22">
        <v>0</v>
      </c>
      <c r="N11" s="37">
        <f t="shared" si="0"/>
        <v>0.32081911262798635</v>
      </c>
    </row>
    <row r="12" spans="1:14" s="34" customFormat="1" x14ac:dyDescent="0.25">
      <c r="A12" s="21" t="s">
        <v>2194</v>
      </c>
      <c r="B12" s="7">
        <v>310</v>
      </c>
      <c r="C12" s="22">
        <v>67</v>
      </c>
      <c r="D12" s="22">
        <v>1</v>
      </c>
      <c r="E12" s="22">
        <v>55</v>
      </c>
      <c r="F12" s="22">
        <v>1</v>
      </c>
      <c r="G12" s="22">
        <v>5</v>
      </c>
      <c r="H12" s="22">
        <v>2</v>
      </c>
      <c r="I12" s="22">
        <v>11</v>
      </c>
      <c r="J12" s="22">
        <v>142</v>
      </c>
      <c r="K12" s="22">
        <v>0</v>
      </c>
      <c r="L12" s="22">
        <v>0</v>
      </c>
      <c r="M12" s="22">
        <v>0</v>
      </c>
      <c r="N12" s="37">
        <f t="shared" si="0"/>
        <v>0.45806451612903226</v>
      </c>
    </row>
    <row r="13" spans="1:14" s="34" customFormat="1" x14ac:dyDescent="0.25">
      <c r="A13" s="21" t="s">
        <v>2195</v>
      </c>
      <c r="B13" s="7">
        <v>360</v>
      </c>
      <c r="C13" s="22">
        <v>73</v>
      </c>
      <c r="D13" s="22">
        <v>2</v>
      </c>
      <c r="E13" s="22">
        <v>61</v>
      </c>
      <c r="F13" s="22">
        <v>0</v>
      </c>
      <c r="G13" s="22">
        <v>7</v>
      </c>
      <c r="H13" s="22">
        <v>1</v>
      </c>
      <c r="I13" s="22">
        <v>11</v>
      </c>
      <c r="J13" s="22">
        <v>155</v>
      </c>
      <c r="K13" s="22">
        <v>1</v>
      </c>
      <c r="L13" s="22">
        <v>0</v>
      </c>
      <c r="M13" s="22">
        <v>0</v>
      </c>
      <c r="N13" s="37">
        <f t="shared" si="0"/>
        <v>0.43055555555555558</v>
      </c>
    </row>
    <row r="14" spans="1:14" s="34" customFormat="1" x14ac:dyDescent="0.25">
      <c r="A14" s="21" t="s">
        <v>2196</v>
      </c>
      <c r="B14" s="7">
        <v>372</v>
      </c>
      <c r="C14" s="22">
        <v>42</v>
      </c>
      <c r="D14" s="22">
        <v>2</v>
      </c>
      <c r="E14" s="22">
        <v>30</v>
      </c>
      <c r="F14" s="22">
        <v>0</v>
      </c>
      <c r="G14" s="22">
        <v>2</v>
      </c>
      <c r="H14" s="22">
        <v>0</v>
      </c>
      <c r="I14" s="22">
        <v>8</v>
      </c>
      <c r="J14" s="22">
        <v>84</v>
      </c>
      <c r="K14" s="22">
        <v>0</v>
      </c>
      <c r="L14" s="22">
        <v>0</v>
      </c>
      <c r="M14" s="22">
        <v>0</v>
      </c>
      <c r="N14" s="37">
        <f t="shared" si="0"/>
        <v>0.22580645161290322</v>
      </c>
    </row>
    <row r="15" spans="1:14" s="34" customFormat="1" x14ac:dyDescent="0.25">
      <c r="A15" s="21" t="s">
        <v>2197</v>
      </c>
      <c r="B15" s="7">
        <v>398</v>
      </c>
      <c r="C15" s="22">
        <v>86</v>
      </c>
      <c r="D15" s="22">
        <v>1</v>
      </c>
      <c r="E15" s="22">
        <v>50</v>
      </c>
      <c r="F15" s="22">
        <v>0</v>
      </c>
      <c r="G15" s="22">
        <v>1</v>
      </c>
      <c r="H15" s="22">
        <v>0</v>
      </c>
      <c r="I15" s="22">
        <v>12</v>
      </c>
      <c r="J15" s="22">
        <v>150</v>
      </c>
      <c r="K15" s="22">
        <v>1</v>
      </c>
      <c r="L15" s="22">
        <v>0</v>
      </c>
      <c r="M15" s="22">
        <v>0</v>
      </c>
      <c r="N15" s="37">
        <f t="shared" si="0"/>
        <v>0.37688442211055279</v>
      </c>
    </row>
    <row r="16" spans="1:14" s="34" customFormat="1" x14ac:dyDescent="0.25">
      <c r="A16" s="21" t="s">
        <v>2198</v>
      </c>
      <c r="B16" s="7">
        <v>381</v>
      </c>
      <c r="C16" s="22">
        <v>73</v>
      </c>
      <c r="D16" s="22">
        <v>1</v>
      </c>
      <c r="E16" s="22">
        <v>61</v>
      </c>
      <c r="F16" s="22">
        <v>2</v>
      </c>
      <c r="G16" s="22">
        <v>5</v>
      </c>
      <c r="H16" s="22">
        <v>3</v>
      </c>
      <c r="I16" s="22">
        <v>13</v>
      </c>
      <c r="J16" s="22">
        <v>158</v>
      </c>
      <c r="K16" s="22">
        <v>0</v>
      </c>
      <c r="L16" s="22">
        <v>0</v>
      </c>
      <c r="M16" s="22">
        <v>0</v>
      </c>
      <c r="N16" s="37">
        <f t="shared" si="0"/>
        <v>0.41469816272965881</v>
      </c>
    </row>
    <row r="17" spans="1:14" s="34" customFormat="1" x14ac:dyDescent="0.25">
      <c r="A17" s="21" t="s">
        <v>2199</v>
      </c>
      <c r="B17" s="7">
        <v>368</v>
      </c>
      <c r="C17" s="22">
        <v>69</v>
      </c>
      <c r="D17" s="22">
        <v>3</v>
      </c>
      <c r="E17" s="22">
        <v>68</v>
      </c>
      <c r="F17" s="22">
        <v>0</v>
      </c>
      <c r="G17" s="22">
        <v>0</v>
      </c>
      <c r="H17" s="22">
        <v>4</v>
      </c>
      <c r="I17" s="22">
        <v>12</v>
      </c>
      <c r="J17" s="22">
        <v>156</v>
      </c>
      <c r="K17" s="22">
        <v>1</v>
      </c>
      <c r="L17" s="22">
        <v>0</v>
      </c>
      <c r="M17" s="22">
        <v>1</v>
      </c>
      <c r="N17" s="37">
        <f t="shared" si="0"/>
        <v>0.4266304347826087</v>
      </c>
    </row>
    <row r="18" spans="1:14" s="34" customFormat="1" x14ac:dyDescent="0.25">
      <c r="A18" s="21" t="s">
        <v>2200</v>
      </c>
      <c r="B18" s="7">
        <v>441</v>
      </c>
      <c r="C18" s="22">
        <v>95</v>
      </c>
      <c r="D18" s="22">
        <v>5</v>
      </c>
      <c r="E18" s="22">
        <v>77</v>
      </c>
      <c r="F18" s="22">
        <v>1</v>
      </c>
      <c r="G18" s="22">
        <v>2</v>
      </c>
      <c r="H18" s="22">
        <v>2</v>
      </c>
      <c r="I18" s="22">
        <v>22</v>
      </c>
      <c r="J18" s="22">
        <v>204</v>
      </c>
      <c r="K18" s="22">
        <v>1</v>
      </c>
      <c r="L18" s="22">
        <v>0</v>
      </c>
      <c r="M18" s="22">
        <v>0</v>
      </c>
      <c r="N18" s="37">
        <f t="shared" si="0"/>
        <v>0.46258503401360546</v>
      </c>
    </row>
    <row r="19" spans="1:14" s="34" customFormat="1" x14ac:dyDescent="0.25">
      <c r="A19" s="21" t="s">
        <v>2201</v>
      </c>
      <c r="B19" s="7">
        <v>434</v>
      </c>
      <c r="C19" s="22">
        <v>84</v>
      </c>
      <c r="D19" s="22">
        <v>3</v>
      </c>
      <c r="E19" s="22">
        <v>55</v>
      </c>
      <c r="F19" s="22">
        <v>1</v>
      </c>
      <c r="G19" s="22">
        <v>3</v>
      </c>
      <c r="H19" s="22">
        <v>1</v>
      </c>
      <c r="I19" s="22">
        <v>15</v>
      </c>
      <c r="J19" s="22">
        <v>162</v>
      </c>
      <c r="K19" s="22">
        <v>0</v>
      </c>
      <c r="L19" s="22">
        <v>0</v>
      </c>
      <c r="M19" s="22">
        <v>2</v>
      </c>
      <c r="N19" s="37">
        <f t="shared" si="0"/>
        <v>0.37788018433179721</v>
      </c>
    </row>
    <row r="20" spans="1:14" s="34" customFormat="1" x14ac:dyDescent="0.25">
      <c r="A20" s="21" t="s">
        <v>2202</v>
      </c>
      <c r="B20" s="7">
        <v>365</v>
      </c>
      <c r="C20" s="22">
        <v>66</v>
      </c>
      <c r="D20" s="22">
        <v>2</v>
      </c>
      <c r="E20" s="22">
        <v>26</v>
      </c>
      <c r="F20" s="22">
        <v>4</v>
      </c>
      <c r="G20" s="22">
        <v>3</v>
      </c>
      <c r="H20" s="22">
        <v>6</v>
      </c>
      <c r="I20" s="22">
        <v>8</v>
      </c>
      <c r="J20" s="22">
        <v>115</v>
      </c>
      <c r="K20" s="22">
        <v>1</v>
      </c>
      <c r="L20" s="22">
        <v>0</v>
      </c>
      <c r="M20" s="22">
        <v>0</v>
      </c>
      <c r="N20" s="37">
        <f t="shared" si="0"/>
        <v>0.31506849315068491</v>
      </c>
    </row>
    <row r="21" spans="1:14" s="34" customFormat="1" x14ac:dyDescent="0.25">
      <c r="A21" s="21" t="s">
        <v>2203</v>
      </c>
      <c r="B21" s="7">
        <v>411</v>
      </c>
      <c r="C21" s="22">
        <v>78</v>
      </c>
      <c r="D21" s="22">
        <v>4</v>
      </c>
      <c r="E21" s="22">
        <v>46</v>
      </c>
      <c r="F21" s="22">
        <v>2</v>
      </c>
      <c r="G21" s="22">
        <v>1</v>
      </c>
      <c r="H21" s="22">
        <v>5</v>
      </c>
      <c r="I21" s="22">
        <v>9</v>
      </c>
      <c r="J21" s="22">
        <v>145</v>
      </c>
      <c r="K21" s="22">
        <v>0</v>
      </c>
      <c r="L21" s="22">
        <v>0</v>
      </c>
      <c r="M21" s="22">
        <v>0</v>
      </c>
      <c r="N21" s="37">
        <f t="shared" si="0"/>
        <v>0.35279805352798055</v>
      </c>
    </row>
    <row r="22" spans="1:14" s="34" customFormat="1" x14ac:dyDescent="0.25">
      <c r="A22" s="21" t="s">
        <v>2204</v>
      </c>
      <c r="B22" s="7">
        <v>445</v>
      </c>
      <c r="C22" s="22">
        <v>102</v>
      </c>
      <c r="D22" s="22">
        <v>3</v>
      </c>
      <c r="E22" s="22">
        <v>71</v>
      </c>
      <c r="F22" s="22">
        <v>2</v>
      </c>
      <c r="G22" s="22">
        <v>1</v>
      </c>
      <c r="H22" s="22">
        <v>0</v>
      </c>
      <c r="I22" s="22">
        <v>12</v>
      </c>
      <c r="J22" s="22">
        <v>191</v>
      </c>
      <c r="K22" s="22">
        <v>0</v>
      </c>
      <c r="L22" s="22">
        <v>0</v>
      </c>
      <c r="M22" s="22">
        <v>0</v>
      </c>
      <c r="N22" s="37">
        <f t="shared" si="0"/>
        <v>0.42921348314606744</v>
      </c>
    </row>
    <row r="23" spans="1:14" s="34" customFormat="1" x14ac:dyDescent="0.25">
      <c r="A23" s="21" t="s">
        <v>2205</v>
      </c>
      <c r="B23" s="7">
        <v>504</v>
      </c>
      <c r="C23" s="22">
        <v>119</v>
      </c>
      <c r="D23" s="22">
        <v>4</v>
      </c>
      <c r="E23" s="22">
        <v>115</v>
      </c>
      <c r="F23" s="22">
        <v>0</v>
      </c>
      <c r="G23" s="22">
        <v>1</v>
      </c>
      <c r="H23" s="22">
        <v>6</v>
      </c>
      <c r="I23" s="22">
        <v>10</v>
      </c>
      <c r="J23" s="22">
        <v>255</v>
      </c>
      <c r="K23" s="22">
        <v>0</v>
      </c>
      <c r="L23" s="22">
        <v>0</v>
      </c>
      <c r="M23" s="22">
        <v>1</v>
      </c>
      <c r="N23" s="37">
        <f t="shared" si="0"/>
        <v>0.50793650793650791</v>
      </c>
    </row>
    <row r="24" spans="1:14" s="34" customFormat="1" x14ac:dyDescent="0.25">
      <c r="A24" s="21" t="s">
        <v>2206</v>
      </c>
      <c r="B24" s="7">
        <v>350</v>
      </c>
      <c r="C24" s="22">
        <v>71</v>
      </c>
      <c r="D24" s="22">
        <v>4</v>
      </c>
      <c r="E24" s="22">
        <v>84</v>
      </c>
      <c r="F24" s="22">
        <v>2</v>
      </c>
      <c r="G24" s="22">
        <v>1</v>
      </c>
      <c r="H24" s="22">
        <v>1</v>
      </c>
      <c r="I24" s="22">
        <v>21</v>
      </c>
      <c r="J24" s="22">
        <v>184</v>
      </c>
      <c r="K24" s="22">
        <v>0</v>
      </c>
      <c r="L24" s="22">
        <v>0</v>
      </c>
      <c r="M24" s="22">
        <v>0</v>
      </c>
      <c r="N24" s="37">
        <f t="shared" si="0"/>
        <v>0.52571428571428569</v>
      </c>
    </row>
    <row r="25" spans="1:14" s="34" customFormat="1" x14ac:dyDescent="0.25">
      <c r="A25" s="21" t="s">
        <v>2207</v>
      </c>
      <c r="B25" s="7">
        <v>338</v>
      </c>
      <c r="C25" s="22">
        <v>76</v>
      </c>
      <c r="D25" s="22">
        <v>0</v>
      </c>
      <c r="E25" s="22">
        <v>77</v>
      </c>
      <c r="F25" s="22">
        <v>1</v>
      </c>
      <c r="G25" s="22">
        <v>4</v>
      </c>
      <c r="H25" s="22">
        <v>1</v>
      </c>
      <c r="I25" s="22">
        <v>17</v>
      </c>
      <c r="J25" s="22">
        <v>176</v>
      </c>
      <c r="K25" s="22">
        <v>0</v>
      </c>
      <c r="L25" s="22">
        <v>0</v>
      </c>
      <c r="M25" s="22">
        <v>0</v>
      </c>
      <c r="N25" s="37">
        <f t="shared" si="0"/>
        <v>0.52071005917159763</v>
      </c>
    </row>
    <row r="26" spans="1:14" s="34" customFormat="1" x14ac:dyDescent="0.25">
      <c r="A26" s="21" t="s">
        <v>2208</v>
      </c>
      <c r="B26" s="7">
        <v>388</v>
      </c>
      <c r="C26" s="22">
        <v>82</v>
      </c>
      <c r="D26" s="22">
        <v>3</v>
      </c>
      <c r="E26" s="22">
        <v>65</v>
      </c>
      <c r="F26" s="22">
        <v>2</v>
      </c>
      <c r="G26" s="22">
        <v>2</v>
      </c>
      <c r="H26" s="22">
        <v>16</v>
      </c>
      <c r="I26" s="22">
        <v>11</v>
      </c>
      <c r="J26" s="22">
        <v>181</v>
      </c>
      <c r="K26" s="22">
        <v>1</v>
      </c>
      <c r="L26" s="22">
        <v>0</v>
      </c>
      <c r="M26" s="22">
        <v>0</v>
      </c>
      <c r="N26" s="37">
        <f t="shared" si="0"/>
        <v>0.46649484536082475</v>
      </c>
    </row>
    <row r="27" spans="1:14" s="34" customFormat="1" x14ac:dyDescent="0.25">
      <c r="A27" s="21" t="s">
        <v>2209</v>
      </c>
      <c r="B27" s="7">
        <v>388</v>
      </c>
      <c r="C27" s="22">
        <v>39</v>
      </c>
      <c r="D27" s="22">
        <v>1</v>
      </c>
      <c r="E27" s="22">
        <v>17</v>
      </c>
      <c r="F27" s="22">
        <v>1</v>
      </c>
      <c r="G27" s="22">
        <v>2</v>
      </c>
      <c r="H27" s="22">
        <v>5</v>
      </c>
      <c r="I27" s="22">
        <v>5</v>
      </c>
      <c r="J27" s="22">
        <v>70</v>
      </c>
      <c r="K27" s="22">
        <v>0</v>
      </c>
      <c r="L27" s="22">
        <v>0</v>
      </c>
      <c r="M27" s="22">
        <v>0</v>
      </c>
      <c r="N27" s="37">
        <f t="shared" si="0"/>
        <v>0.18041237113402062</v>
      </c>
    </row>
    <row r="28" spans="1:14" s="34" customFormat="1" x14ac:dyDescent="0.25">
      <c r="A28" s="21" t="s">
        <v>2210</v>
      </c>
      <c r="B28" s="7">
        <v>403</v>
      </c>
      <c r="C28" s="22">
        <v>55</v>
      </c>
      <c r="D28" s="22">
        <v>1</v>
      </c>
      <c r="E28" s="22">
        <v>44</v>
      </c>
      <c r="F28" s="22">
        <v>0</v>
      </c>
      <c r="G28" s="22">
        <v>0</v>
      </c>
      <c r="H28" s="22">
        <v>1</v>
      </c>
      <c r="I28" s="22">
        <v>8</v>
      </c>
      <c r="J28" s="22">
        <v>109</v>
      </c>
      <c r="K28" s="22">
        <v>1</v>
      </c>
      <c r="L28" s="22">
        <v>0</v>
      </c>
      <c r="M28" s="22">
        <v>0</v>
      </c>
      <c r="N28" s="37">
        <f t="shared" si="0"/>
        <v>0.27047146401985112</v>
      </c>
    </row>
    <row r="29" spans="1:14" s="34" customFormat="1" x14ac:dyDescent="0.25">
      <c r="A29" s="21" t="s">
        <v>2211</v>
      </c>
      <c r="B29" s="7">
        <v>468</v>
      </c>
      <c r="C29" s="22">
        <v>93</v>
      </c>
      <c r="D29" s="22">
        <v>5</v>
      </c>
      <c r="E29" s="22">
        <v>70</v>
      </c>
      <c r="F29" s="22">
        <v>1</v>
      </c>
      <c r="G29" s="22">
        <v>3</v>
      </c>
      <c r="H29" s="22">
        <v>6</v>
      </c>
      <c r="I29" s="22">
        <v>13</v>
      </c>
      <c r="J29" s="22">
        <v>191</v>
      </c>
      <c r="K29" s="22">
        <v>0</v>
      </c>
      <c r="L29" s="22">
        <v>0</v>
      </c>
      <c r="M29" s="22">
        <v>0</v>
      </c>
      <c r="N29" s="37">
        <f t="shared" si="0"/>
        <v>0.40811965811965811</v>
      </c>
    </row>
    <row r="30" spans="1:14" s="34" customFormat="1" x14ac:dyDescent="0.25">
      <c r="A30" s="21" t="s">
        <v>2212</v>
      </c>
      <c r="B30" s="7">
        <v>386</v>
      </c>
      <c r="C30" s="22">
        <v>85</v>
      </c>
      <c r="D30" s="22">
        <v>1</v>
      </c>
      <c r="E30" s="22">
        <v>48</v>
      </c>
      <c r="F30" s="22">
        <v>2</v>
      </c>
      <c r="G30" s="22">
        <v>1</v>
      </c>
      <c r="H30" s="22">
        <v>0</v>
      </c>
      <c r="I30" s="22">
        <v>9</v>
      </c>
      <c r="J30" s="22">
        <v>146</v>
      </c>
      <c r="K30" s="22">
        <v>0</v>
      </c>
      <c r="L30" s="22">
        <v>0</v>
      </c>
      <c r="M30" s="22">
        <v>0</v>
      </c>
      <c r="N30" s="37">
        <f t="shared" si="0"/>
        <v>0.37823834196891193</v>
      </c>
    </row>
    <row r="31" spans="1:14" s="34" customFormat="1" x14ac:dyDescent="0.25">
      <c r="A31" s="21" t="s">
        <v>2213</v>
      </c>
      <c r="B31" s="7">
        <v>319</v>
      </c>
      <c r="C31" s="22">
        <v>79</v>
      </c>
      <c r="D31" s="22">
        <v>0</v>
      </c>
      <c r="E31" s="22">
        <v>44</v>
      </c>
      <c r="F31" s="22">
        <v>1</v>
      </c>
      <c r="G31" s="22">
        <v>3</v>
      </c>
      <c r="H31" s="22">
        <v>1</v>
      </c>
      <c r="I31" s="22">
        <v>12</v>
      </c>
      <c r="J31" s="22">
        <v>140</v>
      </c>
      <c r="K31" s="22">
        <v>0</v>
      </c>
      <c r="L31" s="22">
        <v>0</v>
      </c>
      <c r="M31" s="22">
        <v>0</v>
      </c>
      <c r="N31" s="37">
        <f t="shared" si="0"/>
        <v>0.43887147335423199</v>
      </c>
    </row>
    <row r="32" spans="1:14" s="34" customFormat="1" x14ac:dyDescent="0.25">
      <c r="A32" s="21" t="s">
        <v>2214</v>
      </c>
      <c r="B32" s="7">
        <v>616</v>
      </c>
      <c r="C32" s="22">
        <v>116</v>
      </c>
      <c r="D32" s="22">
        <v>2</v>
      </c>
      <c r="E32" s="22">
        <v>84</v>
      </c>
      <c r="F32" s="22">
        <v>2</v>
      </c>
      <c r="G32" s="22">
        <v>1</v>
      </c>
      <c r="H32" s="22">
        <v>7</v>
      </c>
      <c r="I32" s="22">
        <v>22</v>
      </c>
      <c r="J32" s="22">
        <v>234</v>
      </c>
      <c r="K32" s="22">
        <v>0</v>
      </c>
      <c r="L32" s="22">
        <v>0</v>
      </c>
      <c r="M32" s="22">
        <v>0</v>
      </c>
      <c r="N32" s="37">
        <f t="shared" si="0"/>
        <v>0.37987012987012986</v>
      </c>
    </row>
    <row r="33" spans="1:14" s="34" customFormat="1" x14ac:dyDescent="0.25">
      <c r="A33" s="21" t="s">
        <v>2215</v>
      </c>
      <c r="B33" s="7">
        <v>395</v>
      </c>
      <c r="C33" s="22">
        <v>79</v>
      </c>
      <c r="D33" s="22">
        <v>3</v>
      </c>
      <c r="E33" s="22">
        <v>85</v>
      </c>
      <c r="F33" s="22">
        <v>0</v>
      </c>
      <c r="G33" s="22">
        <v>0</v>
      </c>
      <c r="H33" s="22">
        <v>3</v>
      </c>
      <c r="I33" s="22">
        <v>10</v>
      </c>
      <c r="J33" s="22">
        <v>180</v>
      </c>
      <c r="K33" s="22">
        <v>3</v>
      </c>
      <c r="L33" s="22">
        <v>0</v>
      </c>
      <c r="M33" s="22">
        <v>0</v>
      </c>
      <c r="N33" s="37">
        <f t="shared" si="0"/>
        <v>0.45569620253164556</v>
      </c>
    </row>
    <row r="34" spans="1:14" s="34" customFormat="1" x14ac:dyDescent="0.25">
      <c r="A34" s="21" t="s">
        <v>2216</v>
      </c>
      <c r="B34" s="7">
        <v>488</v>
      </c>
      <c r="C34" s="22">
        <v>52</v>
      </c>
      <c r="D34" s="22">
        <v>0</v>
      </c>
      <c r="E34" s="22">
        <v>26</v>
      </c>
      <c r="F34" s="22">
        <v>1</v>
      </c>
      <c r="G34" s="22">
        <v>0</v>
      </c>
      <c r="H34" s="22">
        <v>4</v>
      </c>
      <c r="I34" s="22">
        <v>10</v>
      </c>
      <c r="J34" s="22">
        <v>93</v>
      </c>
      <c r="K34" s="22">
        <v>0</v>
      </c>
      <c r="L34" s="22">
        <v>0</v>
      </c>
      <c r="M34" s="22">
        <v>0</v>
      </c>
      <c r="N34" s="37">
        <f t="shared" si="0"/>
        <v>0.19057377049180327</v>
      </c>
    </row>
    <row r="35" spans="1:14" s="34" customFormat="1" x14ac:dyDescent="0.25">
      <c r="A35" s="21" t="s">
        <v>2217</v>
      </c>
      <c r="B35" s="22">
        <v>457</v>
      </c>
      <c r="C35" s="22">
        <v>34</v>
      </c>
      <c r="D35" s="22">
        <v>0</v>
      </c>
      <c r="E35" s="22">
        <v>26</v>
      </c>
      <c r="F35" s="22">
        <v>0</v>
      </c>
      <c r="G35" s="22">
        <v>2</v>
      </c>
      <c r="H35" s="22">
        <v>11</v>
      </c>
      <c r="I35" s="22">
        <v>5</v>
      </c>
      <c r="J35" s="22">
        <v>78</v>
      </c>
      <c r="K35" s="22">
        <v>0</v>
      </c>
      <c r="L35" s="22">
        <v>0</v>
      </c>
      <c r="M35" s="22">
        <v>0</v>
      </c>
      <c r="N35" s="37">
        <f t="shared" si="0"/>
        <v>0.17067833698030635</v>
      </c>
    </row>
    <row r="36" spans="1:14" s="34" customFormat="1" x14ac:dyDescent="0.25">
      <c r="A36" s="21" t="s">
        <v>2218</v>
      </c>
      <c r="B36" s="7">
        <v>493</v>
      </c>
      <c r="C36" s="22">
        <v>70</v>
      </c>
      <c r="D36" s="22">
        <v>1</v>
      </c>
      <c r="E36" s="22">
        <v>50</v>
      </c>
      <c r="F36" s="22">
        <v>0</v>
      </c>
      <c r="G36" s="22">
        <v>0</v>
      </c>
      <c r="H36" s="22">
        <v>17</v>
      </c>
      <c r="I36" s="22">
        <v>19</v>
      </c>
      <c r="J36" s="22">
        <v>157</v>
      </c>
      <c r="K36" s="22">
        <v>0</v>
      </c>
      <c r="L36" s="22">
        <v>0</v>
      </c>
      <c r="M36" s="22">
        <v>1</v>
      </c>
      <c r="N36" s="37">
        <f t="shared" si="0"/>
        <v>0.32048681541582152</v>
      </c>
    </row>
    <row r="37" spans="1:14" s="34" customFormat="1" x14ac:dyDescent="0.25">
      <c r="A37" s="21" t="s">
        <v>2219</v>
      </c>
      <c r="B37" s="7">
        <v>325</v>
      </c>
      <c r="C37" s="22">
        <v>55</v>
      </c>
      <c r="D37" s="22">
        <v>2</v>
      </c>
      <c r="E37" s="22">
        <v>26</v>
      </c>
      <c r="F37" s="22">
        <v>0</v>
      </c>
      <c r="G37" s="22">
        <v>3</v>
      </c>
      <c r="H37" s="22">
        <v>7</v>
      </c>
      <c r="I37" s="22">
        <v>10</v>
      </c>
      <c r="J37" s="22">
        <v>103</v>
      </c>
      <c r="K37" s="22">
        <v>0</v>
      </c>
      <c r="L37" s="22">
        <v>0</v>
      </c>
      <c r="M37" s="22">
        <v>1</v>
      </c>
      <c r="N37" s="37">
        <f t="shared" si="0"/>
        <v>0.32</v>
      </c>
    </row>
    <row r="38" spans="1:14" s="34" customFormat="1" x14ac:dyDescent="0.25">
      <c r="A38" s="21" t="s">
        <v>2220</v>
      </c>
      <c r="B38" s="7">
        <v>651</v>
      </c>
      <c r="C38" s="22">
        <v>140</v>
      </c>
      <c r="D38" s="22">
        <v>5</v>
      </c>
      <c r="E38" s="22">
        <v>90</v>
      </c>
      <c r="F38" s="22">
        <v>0</v>
      </c>
      <c r="G38" s="22">
        <v>3</v>
      </c>
      <c r="H38" s="22">
        <v>10</v>
      </c>
      <c r="I38" s="22">
        <v>26</v>
      </c>
      <c r="J38" s="22">
        <v>274</v>
      </c>
      <c r="K38" s="22">
        <v>1</v>
      </c>
      <c r="L38" s="22">
        <v>0</v>
      </c>
      <c r="M38" s="22">
        <v>0</v>
      </c>
      <c r="N38" s="37">
        <f t="shared" si="0"/>
        <v>0.42089093701996927</v>
      </c>
    </row>
    <row r="39" spans="1:14" s="34" customFormat="1" x14ac:dyDescent="0.25">
      <c r="A39" s="21" t="s">
        <v>2221</v>
      </c>
      <c r="B39" s="7">
        <v>345</v>
      </c>
      <c r="C39" s="22">
        <v>60</v>
      </c>
      <c r="D39" s="22">
        <v>5</v>
      </c>
      <c r="E39" s="22">
        <v>59</v>
      </c>
      <c r="F39" s="22">
        <v>1</v>
      </c>
      <c r="G39" s="22">
        <v>1</v>
      </c>
      <c r="H39" s="22">
        <v>2</v>
      </c>
      <c r="I39" s="22">
        <v>15</v>
      </c>
      <c r="J39" s="22">
        <v>143</v>
      </c>
      <c r="K39" s="22">
        <v>2</v>
      </c>
      <c r="L39" s="22">
        <v>0</v>
      </c>
      <c r="M39" s="22">
        <v>0</v>
      </c>
      <c r="N39" s="37">
        <f t="shared" si="0"/>
        <v>0.41449275362318838</v>
      </c>
    </row>
    <row r="40" spans="1:14" s="34" customFormat="1" x14ac:dyDescent="0.25">
      <c r="A40" s="21" t="s">
        <v>2222</v>
      </c>
      <c r="B40" s="7">
        <v>465</v>
      </c>
      <c r="C40" s="22">
        <v>101</v>
      </c>
      <c r="D40" s="22">
        <v>5</v>
      </c>
      <c r="E40" s="22">
        <v>102</v>
      </c>
      <c r="F40" s="22">
        <v>1</v>
      </c>
      <c r="G40" s="22">
        <v>4</v>
      </c>
      <c r="H40" s="22">
        <v>3</v>
      </c>
      <c r="I40" s="22">
        <v>17</v>
      </c>
      <c r="J40" s="22">
        <v>233</v>
      </c>
      <c r="K40" s="22">
        <v>1</v>
      </c>
      <c r="L40" s="22">
        <v>0</v>
      </c>
      <c r="M40" s="22">
        <v>1</v>
      </c>
      <c r="N40" s="37">
        <f t="shared" si="0"/>
        <v>0.50322580645161286</v>
      </c>
    </row>
    <row r="41" spans="1:14" s="34" customFormat="1" x14ac:dyDescent="0.25">
      <c r="A41" s="21" t="s">
        <v>2223</v>
      </c>
      <c r="B41" s="7">
        <v>380</v>
      </c>
      <c r="C41" s="22">
        <v>79</v>
      </c>
      <c r="D41" s="22">
        <v>4</v>
      </c>
      <c r="E41" s="22">
        <v>41</v>
      </c>
      <c r="F41" s="22">
        <v>2</v>
      </c>
      <c r="G41" s="22">
        <v>1</v>
      </c>
      <c r="H41" s="22">
        <v>4</v>
      </c>
      <c r="I41" s="22">
        <v>11</v>
      </c>
      <c r="J41" s="22">
        <v>142</v>
      </c>
      <c r="K41" s="22">
        <v>0</v>
      </c>
      <c r="L41" s="22">
        <v>0</v>
      </c>
      <c r="M41" s="22">
        <v>0</v>
      </c>
      <c r="N41" s="37">
        <f t="shared" si="0"/>
        <v>0.37368421052631579</v>
      </c>
    </row>
    <row r="42" spans="1:14" s="34" customFormat="1" x14ac:dyDescent="0.25">
      <c r="A42" s="21" t="s">
        <v>2224</v>
      </c>
      <c r="B42" s="7">
        <v>414</v>
      </c>
      <c r="C42" s="22">
        <v>56</v>
      </c>
      <c r="D42" s="22">
        <v>2</v>
      </c>
      <c r="E42" s="22">
        <v>39</v>
      </c>
      <c r="F42" s="22">
        <v>1</v>
      </c>
      <c r="G42" s="22">
        <v>1</v>
      </c>
      <c r="H42" s="22">
        <v>1</v>
      </c>
      <c r="I42" s="22">
        <v>9</v>
      </c>
      <c r="J42" s="22">
        <v>109</v>
      </c>
      <c r="K42" s="22">
        <v>0</v>
      </c>
      <c r="L42" s="22">
        <v>1</v>
      </c>
      <c r="M42" s="22">
        <v>0</v>
      </c>
      <c r="N42" s="37">
        <f t="shared" si="0"/>
        <v>0.26570048309178745</v>
      </c>
    </row>
    <row r="43" spans="1:14" s="34" customFormat="1" x14ac:dyDescent="0.25">
      <c r="A43" s="21" t="s">
        <v>2225</v>
      </c>
      <c r="B43" s="7">
        <v>518</v>
      </c>
      <c r="C43" s="22">
        <v>114</v>
      </c>
      <c r="D43" s="22">
        <v>4</v>
      </c>
      <c r="E43" s="22">
        <v>108</v>
      </c>
      <c r="F43" s="22">
        <v>3</v>
      </c>
      <c r="G43" s="22">
        <v>2</v>
      </c>
      <c r="H43" s="22">
        <v>5</v>
      </c>
      <c r="I43" s="22">
        <v>17</v>
      </c>
      <c r="J43" s="22">
        <v>253</v>
      </c>
      <c r="K43" s="22">
        <v>0</v>
      </c>
      <c r="L43" s="22">
        <v>0</v>
      </c>
      <c r="M43" s="22">
        <v>1</v>
      </c>
      <c r="N43" s="37">
        <f t="shared" si="0"/>
        <v>0.49034749034749037</v>
      </c>
    </row>
    <row r="44" spans="1:14" s="34" customFormat="1" x14ac:dyDescent="0.25">
      <c r="A44" s="21" t="s">
        <v>2226</v>
      </c>
      <c r="B44" s="7">
        <v>481</v>
      </c>
      <c r="C44" s="22">
        <v>104</v>
      </c>
      <c r="D44" s="22">
        <v>5</v>
      </c>
      <c r="E44" s="22">
        <v>53</v>
      </c>
      <c r="F44" s="22">
        <v>1</v>
      </c>
      <c r="G44" s="22">
        <v>5</v>
      </c>
      <c r="H44" s="22">
        <v>9</v>
      </c>
      <c r="I44" s="22">
        <v>22</v>
      </c>
      <c r="J44" s="22">
        <v>199</v>
      </c>
      <c r="K44" s="22">
        <v>0</v>
      </c>
      <c r="L44" s="22">
        <v>0</v>
      </c>
      <c r="M44" s="22">
        <v>2</v>
      </c>
      <c r="N44" s="37">
        <f t="shared" si="0"/>
        <v>0.4178794178794179</v>
      </c>
    </row>
    <row r="45" spans="1:14" s="34" customFormat="1" x14ac:dyDescent="0.25">
      <c r="A45" s="21" t="s">
        <v>2227</v>
      </c>
      <c r="B45" s="7">
        <v>415</v>
      </c>
      <c r="C45" s="22">
        <v>71</v>
      </c>
      <c r="D45" s="22">
        <v>4</v>
      </c>
      <c r="E45" s="22">
        <v>55</v>
      </c>
      <c r="F45" s="22">
        <v>1</v>
      </c>
      <c r="G45" s="22">
        <v>3</v>
      </c>
      <c r="H45" s="22">
        <v>2</v>
      </c>
      <c r="I45" s="22">
        <v>17</v>
      </c>
      <c r="J45" s="22">
        <v>153</v>
      </c>
      <c r="K45" s="22">
        <v>0</v>
      </c>
      <c r="L45" s="22">
        <v>0</v>
      </c>
      <c r="M45" s="22">
        <v>1</v>
      </c>
      <c r="N45" s="37">
        <f t="shared" si="0"/>
        <v>0.37108433734939761</v>
      </c>
    </row>
    <row r="46" spans="1:14" s="34" customFormat="1" x14ac:dyDescent="0.25">
      <c r="A46" s="21" t="s">
        <v>2228</v>
      </c>
      <c r="B46" s="7">
        <v>267</v>
      </c>
      <c r="C46" s="22">
        <v>59</v>
      </c>
      <c r="D46" s="22">
        <v>2</v>
      </c>
      <c r="E46" s="22">
        <v>60</v>
      </c>
      <c r="F46" s="22">
        <v>0</v>
      </c>
      <c r="G46" s="22">
        <v>1</v>
      </c>
      <c r="H46" s="22">
        <v>3</v>
      </c>
      <c r="I46" s="22">
        <v>4</v>
      </c>
      <c r="J46" s="22">
        <v>129</v>
      </c>
      <c r="K46" s="22">
        <v>0</v>
      </c>
      <c r="L46" s="22">
        <v>0</v>
      </c>
      <c r="M46" s="22">
        <v>0</v>
      </c>
      <c r="N46" s="37">
        <f t="shared" si="0"/>
        <v>0.48314606741573035</v>
      </c>
    </row>
    <row r="47" spans="1:14" s="34" customFormat="1" x14ac:dyDescent="0.25">
      <c r="A47" s="21" t="s">
        <v>2229</v>
      </c>
      <c r="B47" s="7">
        <v>368</v>
      </c>
      <c r="C47" s="22">
        <v>79</v>
      </c>
      <c r="D47" s="22">
        <v>2</v>
      </c>
      <c r="E47" s="22">
        <v>37</v>
      </c>
      <c r="F47" s="22">
        <v>0</v>
      </c>
      <c r="G47" s="22">
        <v>0</v>
      </c>
      <c r="H47" s="22">
        <v>5</v>
      </c>
      <c r="I47" s="22">
        <v>7</v>
      </c>
      <c r="J47" s="22">
        <v>130</v>
      </c>
      <c r="K47" s="22">
        <v>0</v>
      </c>
      <c r="L47" s="22">
        <v>0</v>
      </c>
      <c r="M47" s="22">
        <v>0</v>
      </c>
      <c r="N47" s="37">
        <f t="shared" si="0"/>
        <v>0.35326086956521741</v>
      </c>
    </row>
    <row r="48" spans="1:14" s="34" customFormat="1" x14ac:dyDescent="0.25">
      <c r="A48" s="21" t="s">
        <v>2230</v>
      </c>
      <c r="B48" s="7">
        <v>431</v>
      </c>
      <c r="C48" s="22">
        <v>51</v>
      </c>
      <c r="D48" s="22">
        <v>2</v>
      </c>
      <c r="E48" s="22">
        <v>31</v>
      </c>
      <c r="F48" s="22">
        <v>0</v>
      </c>
      <c r="G48" s="22">
        <v>0</v>
      </c>
      <c r="H48" s="22">
        <v>3</v>
      </c>
      <c r="I48" s="22">
        <v>10</v>
      </c>
      <c r="J48" s="22">
        <v>97</v>
      </c>
      <c r="K48" s="22">
        <v>0</v>
      </c>
      <c r="L48" s="22">
        <v>0</v>
      </c>
      <c r="M48" s="22">
        <v>0</v>
      </c>
      <c r="N48" s="37">
        <f t="shared" si="0"/>
        <v>0.22505800464037123</v>
      </c>
    </row>
    <row r="49" spans="1:14" s="34" customFormat="1" x14ac:dyDescent="0.25">
      <c r="A49" s="21" t="s">
        <v>2231</v>
      </c>
      <c r="B49" s="7">
        <v>424</v>
      </c>
      <c r="C49" s="22">
        <v>78</v>
      </c>
      <c r="D49" s="22">
        <v>0</v>
      </c>
      <c r="E49" s="22">
        <v>50</v>
      </c>
      <c r="F49" s="22">
        <v>0</v>
      </c>
      <c r="G49" s="22">
        <v>0</v>
      </c>
      <c r="H49" s="22">
        <v>3</v>
      </c>
      <c r="I49" s="22">
        <v>18</v>
      </c>
      <c r="J49" s="22">
        <v>149</v>
      </c>
      <c r="K49" s="22">
        <v>1</v>
      </c>
      <c r="L49" s="22">
        <v>0</v>
      </c>
      <c r="M49" s="22">
        <v>1</v>
      </c>
      <c r="N49" s="37">
        <f t="shared" si="0"/>
        <v>0.35377358490566035</v>
      </c>
    </row>
    <row r="50" spans="1:14" s="34" customFormat="1" x14ac:dyDescent="0.25">
      <c r="A50" s="21" t="s">
        <v>2232</v>
      </c>
      <c r="B50" s="7">
        <v>461</v>
      </c>
      <c r="C50" s="22">
        <v>108</v>
      </c>
      <c r="D50" s="22">
        <v>1</v>
      </c>
      <c r="E50" s="22">
        <v>58</v>
      </c>
      <c r="F50" s="22">
        <v>0</v>
      </c>
      <c r="G50" s="22">
        <v>1</v>
      </c>
      <c r="H50" s="22">
        <v>0</v>
      </c>
      <c r="I50" s="22">
        <v>17</v>
      </c>
      <c r="J50" s="22">
        <v>185</v>
      </c>
      <c r="K50" s="22">
        <v>0</v>
      </c>
      <c r="L50" s="22">
        <v>0</v>
      </c>
      <c r="M50" s="22">
        <v>0</v>
      </c>
      <c r="N50" s="37">
        <f t="shared" si="0"/>
        <v>0.40130151843817785</v>
      </c>
    </row>
    <row r="51" spans="1:14" s="34" customFormat="1" x14ac:dyDescent="0.25">
      <c r="A51" s="21" t="s">
        <v>2233</v>
      </c>
      <c r="B51" s="7">
        <v>415</v>
      </c>
      <c r="C51" s="22">
        <v>111</v>
      </c>
      <c r="D51" s="22">
        <v>1</v>
      </c>
      <c r="E51" s="22">
        <v>79</v>
      </c>
      <c r="F51" s="22">
        <v>1</v>
      </c>
      <c r="G51" s="22">
        <v>3</v>
      </c>
      <c r="H51" s="22">
        <v>6</v>
      </c>
      <c r="I51" s="22">
        <v>17</v>
      </c>
      <c r="J51" s="22">
        <v>218</v>
      </c>
      <c r="K51" s="22">
        <v>1</v>
      </c>
      <c r="L51" s="22">
        <v>0</v>
      </c>
      <c r="M51" s="22">
        <v>0</v>
      </c>
      <c r="N51" s="37">
        <f t="shared" si="0"/>
        <v>0.52530120481927711</v>
      </c>
    </row>
    <row r="52" spans="1:14" s="34" customFormat="1" x14ac:dyDescent="0.25">
      <c r="A52" s="21" t="s">
        <v>2234</v>
      </c>
      <c r="B52" s="7">
        <v>302</v>
      </c>
      <c r="C52" s="22">
        <v>76</v>
      </c>
      <c r="D52" s="22">
        <v>2</v>
      </c>
      <c r="E52" s="22">
        <v>53</v>
      </c>
      <c r="F52" s="22">
        <v>1</v>
      </c>
      <c r="G52" s="22">
        <v>4</v>
      </c>
      <c r="H52" s="22">
        <v>3</v>
      </c>
      <c r="I52" s="22">
        <v>17</v>
      </c>
      <c r="J52" s="22">
        <v>156</v>
      </c>
      <c r="K52" s="22">
        <v>3</v>
      </c>
      <c r="L52" s="22">
        <v>0</v>
      </c>
      <c r="M52" s="22">
        <v>0</v>
      </c>
      <c r="N52" s="37">
        <f t="shared" si="0"/>
        <v>0.51655629139072845</v>
      </c>
    </row>
    <row r="53" spans="1:14" s="34" customFormat="1" x14ac:dyDescent="0.25">
      <c r="A53" s="21" t="s">
        <v>2235</v>
      </c>
      <c r="B53" s="7">
        <v>395</v>
      </c>
      <c r="C53" s="22">
        <v>96</v>
      </c>
      <c r="D53" s="22">
        <v>3</v>
      </c>
      <c r="E53" s="22">
        <v>62</v>
      </c>
      <c r="F53" s="22">
        <v>4</v>
      </c>
      <c r="G53" s="22">
        <v>0</v>
      </c>
      <c r="H53" s="22">
        <v>4</v>
      </c>
      <c r="I53" s="22">
        <v>16</v>
      </c>
      <c r="J53" s="22">
        <v>185</v>
      </c>
      <c r="K53" s="22">
        <v>1</v>
      </c>
      <c r="L53" s="22">
        <v>0</v>
      </c>
      <c r="M53" s="22">
        <v>1</v>
      </c>
      <c r="N53" s="37">
        <f t="shared" si="0"/>
        <v>0.4708860759493671</v>
      </c>
    </row>
    <row r="54" spans="1:14" s="34" customFormat="1" x14ac:dyDescent="0.25">
      <c r="A54" s="21" t="s">
        <v>2236</v>
      </c>
      <c r="B54" s="7">
        <v>387</v>
      </c>
      <c r="C54" s="22">
        <v>115</v>
      </c>
      <c r="D54" s="22">
        <v>4</v>
      </c>
      <c r="E54" s="22">
        <v>75</v>
      </c>
      <c r="F54" s="22">
        <v>0</v>
      </c>
      <c r="G54" s="22">
        <v>1</v>
      </c>
      <c r="H54" s="22">
        <v>2</v>
      </c>
      <c r="I54" s="22">
        <v>13</v>
      </c>
      <c r="J54" s="22">
        <v>210</v>
      </c>
      <c r="K54" s="22">
        <v>0</v>
      </c>
      <c r="L54" s="22">
        <v>0</v>
      </c>
      <c r="M54" s="22">
        <v>0</v>
      </c>
      <c r="N54" s="37">
        <f t="shared" si="0"/>
        <v>0.54263565891472865</v>
      </c>
    </row>
    <row r="55" spans="1:14" s="34" customFormat="1" x14ac:dyDescent="0.25">
      <c r="A55" s="21" t="s">
        <v>2237</v>
      </c>
      <c r="B55" s="7">
        <v>376</v>
      </c>
      <c r="C55" s="22">
        <v>95</v>
      </c>
      <c r="D55" s="22">
        <v>1</v>
      </c>
      <c r="E55" s="22">
        <v>39</v>
      </c>
      <c r="F55" s="22">
        <v>2</v>
      </c>
      <c r="G55" s="22">
        <v>4</v>
      </c>
      <c r="H55" s="22">
        <v>2</v>
      </c>
      <c r="I55" s="22">
        <v>10</v>
      </c>
      <c r="J55" s="22">
        <v>153</v>
      </c>
      <c r="K55" s="22">
        <v>0</v>
      </c>
      <c r="L55" s="22">
        <v>0</v>
      </c>
      <c r="M55" s="22">
        <v>2</v>
      </c>
      <c r="N55" s="37">
        <f t="shared" si="0"/>
        <v>0.41223404255319152</v>
      </c>
    </row>
    <row r="56" spans="1:14" s="34" customFormat="1" x14ac:dyDescent="0.25">
      <c r="A56" s="21" t="s">
        <v>2238</v>
      </c>
      <c r="B56" s="7">
        <v>413</v>
      </c>
      <c r="C56" s="22">
        <v>114</v>
      </c>
      <c r="D56" s="22">
        <v>2</v>
      </c>
      <c r="E56" s="22">
        <v>73</v>
      </c>
      <c r="F56" s="22">
        <v>2</v>
      </c>
      <c r="G56" s="22">
        <v>2</v>
      </c>
      <c r="H56" s="22">
        <v>3</v>
      </c>
      <c r="I56" s="22">
        <v>15</v>
      </c>
      <c r="J56" s="22">
        <v>211</v>
      </c>
      <c r="K56" s="22">
        <v>0</v>
      </c>
      <c r="L56" s="22">
        <v>0</v>
      </c>
      <c r="M56" s="22">
        <v>0</v>
      </c>
      <c r="N56" s="37">
        <f t="shared" si="0"/>
        <v>0.51089588377723971</v>
      </c>
    </row>
    <row r="57" spans="1:14" s="34" customFormat="1" x14ac:dyDescent="0.25">
      <c r="A57" s="21" t="s">
        <v>2239</v>
      </c>
      <c r="B57" s="7">
        <v>361</v>
      </c>
      <c r="C57" s="22">
        <v>84</v>
      </c>
      <c r="D57" s="22">
        <v>7</v>
      </c>
      <c r="E57" s="22">
        <v>63</v>
      </c>
      <c r="F57" s="22">
        <v>0</v>
      </c>
      <c r="G57" s="22">
        <v>2</v>
      </c>
      <c r="H57" s="22">
        <v>1</v>
      </c>
      <c r="I57" s="22">
        <v>10</v>
      </c>
      <c r="J57" s="22">
        <v>167</v>
      </c>
      <c r="K57" s="22">
        <v>1</v>
      </c>
      <c r="L57" s="22">
        <v>1</v>
      </c>
      <c r="M57" s="22">
        <v>0</v>
      </c>
      <c r="N57" s="37">
        <f t="shared" si="0"/>
        <v>0.46537396121883656</v>
      </c>
    </row>
    <row r="58" spans="1:14" s="34" customFormat="1" x14ac:dyDescent="0.25">
      <c r="A58" s="21" t="s">
        <v>2240</v>
      </c>
      <c r="B58" s="7">
        <v>354</v>
      </c>
      <c r="C58" s="22">
        <v>87</v>
      </c>
      <c r="D58" s="22">
        <v>3</v>
      </c>
      <c r="E58" s="22">
        <v>52</v>
      </c>
      <c r="F58" s="22">
        <v>0</v>
      </c>
      <c r="G58" s="22">
        <v>1</v>
      </c>
      <c r="H58" s="22">
        <v>3</v>
      </c>
      <c r="I58" s="22">
        <v>15</v>
      </c>
      <c r="J58" s="22">
        <v>161</v>
      </c>
      <c r="K58" s="22">
        <v>0</v>
      </c>
      <c r="L58" s="22">
        <v>0</v>
      </c>
      <c r="M58" s="22">
        <v>0</v>
      </c>
      <c r="N58" s="37">
        <f t="shared" si="0"/>
        <v>0.45480225988700562</v>
      </c>
    </row>
    <row r="59" spans="1:14" s="34" customFormat="1" x14ac:dyDescent="0.25">
      <c r="A59" s="21" t="s">
        <v>2241</v>
      </c>
      <c r="B59" s="7">
        <v>428</v>
      </c>
      <c r="C59" s="22">
        <v>109</v>
      </c>
      <c r="D59" s="22">
        <v>4</v>
      </c>
      <c r="E59" s="22">
        <v>76</v>
      </c>
      <c r="F59" s="22">
        <v>1</v>
      </c>
      <c r="G59" s="22">
        <v>0</v>
      </c>
      <c r="H59" s="22">
        <v>8</v>
      </c>
      <c r="I59" s="22">
        <v>14</v>
      </c>
      <c r="J59" s="22">
        <v>212</v>
      </c>
      <c r="K59" s="22">
        <v>0</v>
      </c>
      <c r="L59" s="22">
        <v>0</v>
      </c>
      <c r="M59" s="22">
        <v>0</v>
      </c>
      <c r="N59" s="37">
        <f t="shared" si="0"/>
        <v>0.49532710280373832</v>
      </c>
    </row>
    <row r="60" spans="1:14" s="34" customFormat="1" x14ac:dyDescent="0.25">
      <c r="A60" s="21" t="s">
        <v>2242</v>
      </c>
      <c r="B60" s="7">
        <v>542</v>
      </c>
      <c r="C60" s="22">
        <v>101</v>
      </c>
      <c r="D60" s="22">
        <v>5</v>
      </c>
      <c r="E60" s="22">
        <v>88</v>
      </c>
      <c r="F60" s="22">
        <v>0</v>
      </c>
      <c r="G60" s="22">
        <v>0</v>
      </c>
      <c r="H60" s="22">
        <v>5</v>
      </c>
      <c r="I60" s="22">
        <v>31</v>
      </c>
      <c r="J60" s="22">
        <v>230</v>
      </c>
      <c r="K60" s="22">
        <v>1</v>
      </c>
      <c r="L60" s="22">
        <v>0</v>
      </c>
      <c r="M60" s="22">
        <v>0</v>
      </c>
      <c r="N60" s="37">
        <f t="shared" si="0"/>
        <v>0.42435424354243545</v>
      </c>
    </row>
    <row r="61" spans="1:14" s="34" customFormat="1" x14ac:dyDescent="0.25">
      <c r="A61" s="21" t="s">
        <v>2243</v>
      </c>
      <c r="B61" s="7">
        <v>358</v>
      </c>
      <c r="C61" s="22">
        <v>64</v>
      </c>
      <c r="D61" s="22">
        <v>2</v>
      </c>
      <c r="E61" s="22">
        <v>48</v>
      </c>
      <c r="F61" s="22">
        <v>1</v>
      </c>
      <c r="G61" s="22">
        <v>1</v>
      </c>
      <c r="H61" s="22">
        <v>5</v>
      </c>
      <c r="I61" s="22">
        <v>24</v>
      </c>
      <c r="J61" s="22">
        <v>145</v>
      </c>
      <c r="K61" s="22">
        <v>0</v>
      </c>
      <c r="L61" s="22">
        <v>0</v>
      </c>
      <c r="M61" s="22">
        <v>0</v>
      </c>
      <c r="N61" s="37">
        <f t="shared" si="0"/>
        <v>0.40502793296089384</v>
      </c>
    </row>
    <row r="62" spans="1:14" s="34" customFormat="1" x14ac:dyDescent="0.25">
      <c r="A62" s="21" t="s">
        <v>2244</v>
      </c>
      <c r="B62" s="7">
        <v>299</v>
      </c>
      <c r="C62" s="22">
        <v>46</v>
      </c>
      <c r="D62" s="22">
        <v>2</v>
      </c>
      <c r="E62" s="22">
        <v>22</v>
      </c>
      <c r="F62" s="22">
        <v>0</v>
      </c>
      <c r="G62" s="22">
        <v>1</v>
      </c>
      <c r="H62" s="22">
        <v>5</v>
      </c>
      <c r="I62" s="22">
        <v>7</v>
      </c>
      <c r="J62" s="22">
        <v>83</v>
      </c>
      <c r="K62" s="22">
        <v>1</v>
      </c>
      <c r="L62" s="22">
        <v>0</v>
      </c>
      <c r="M62" s="22">
        <v>1</v>
      </c>
      <c r="N62" s="37">
        <f t="shared" si="0"/>
        <v>0.28093645484949831</v>
      </c>
    </row>
    <row r="63" spans="1:14" s="34" customFormat="1" x14ac:dyDescent="0.25">
      <c r="A63" s="21" t="s">
        <v>2245</v>
      </c>
      <c r="B63" s="7">
        <v>419</v>
      </c>
      <c r="C63" s="22">
        <v>51</v>
      </c>
      <c r="D63" s="22">
        <v>3</v>
      </c>
      <c r="E63" s="22">
        <v>44</v>
      </c>
      <c r="F63" s="22">
        <v>0</v>
      </c>
      <c r="G63" s="22">
        <v>4</v>
      </c>
      <c r="H63" s="22">
        <v>3</v>
      </c>
      <c r="I63" s="22">
        <v>14</v>
      </c>
      <c r="J63" s="22">
        <v>119</v>
      </c>
      <c r="K63" s="22">
        <v>0</v>
      </c>
      <c r="L63" s="22">
        <v>0</v>
      </c>
      <c r="M63" s="22">
        <v>0</v>
      </c>
      <c r="N63" s="37">
        <f t="shared" si="0"/>
        <v>0.28400954653937949</v>
      </c>
    </row>
    <row r="64" spans="1:14" s="34" customFormat="1" x14ac:dyDescent="0.25">
      <c r="A64" s="21" t="s">
        <v>2246</v>
      </c>
      <c r="B64" s="7">
        <v>440</v>
      </c>
      <c r="C64" s="22">
        <v>99</v>
      </c>
      <c r="D64" s="22">
        <v>3</v>
      </c>
      <c r="E64" s="22">
        <v>81</v>
      </c>
      <c r="F64" s="22">
        <v>0</v>
      </c>
      <c r="G64" s="22">
        <v>2</v>
      </c>
      <c r="H64" s="22">
        <v>1</v>
      </c>
      <c r="I64" s="22">
        <v>17</v>
      </c>
      <c r="J64" s="22">
        <v>203</v>
      </c>
      <c r="K64" s="22">
        <v>1</v>
      </c>
      <c r="L64" s="22">
        <v>0</v>
      </c>
      <c r="M64" s="22">
        <v>1</v>
      </c>
      <c r="N64" s="37">
        <f t="shared" si="0"/>
        <v>0.46363636363636362</v>
      </c>
    </row>
    <row r="65" spans="1:14" s="34" customFormat="1" x14ac:dyDescent="0.25">
      <c r="A65" s="21" t="s">
        <v>2247</v>
      </c>
      <c r="B65" s="7">
        <v>382</v>
      </c>
      <c r="C65" s="22">
        <v>58</v>
      </c>
      <c r="D65" s="22">
        <v>4</v>
      </c>
      <c r="E65" s="22">
        <v>50</v>
      </c>
      <c r="F65" s="22">
        <v>0</v>
      </c>
      <c r="G65" s="22">
        <v>2</v>
      </c>
      <c r="H65" s="22">
        <v>0</v>
      </c>
      <c r="I65" s="22">
        <v>6</v>
      </c>
      <c r="J65" s="22">
        <v>120</v>
      </c>
      <c r="K65" s="22">
        <v>0</v>
      </c>
      <c r="L65" s="22">
        <v>0</v>
      </c>
      <c r="M65" s="22">
        <v>1</v>
      </c>
      <c r="N65" s="37">
        <f t="shared" si="0"/>
        <v>0.31675392670157065</v>
      </c>
    </row>
    <row r="66" spans="1:14" s="34" customFormat="1" x14ac:dyDescent="0.25">
      <c r="A66" s="21" t="s">
        <v>2248</v>
      </c>
      <c r="B66" s="7">
        <v>385</v>
      </c>
      <c r="C66" s="22">
        <v>77</v>
      </c>
      <c r="D66" s="22">
        <v>1</v>
      </c>
      <c r="E66" s="22">
        <v>90</v>
      </c>
      <c r="F66" s="22">
        <v>2</v>
      </c>
      <c r="G66" s="22">
        <v>0</v>
      </c>
      <c r="H66" s="22">
        <v>4</v>
      </c>
      <c r="I66" s="22">
        <v>15</v>
      </c>
      <c r="J66" s="22">
        <v>189</v>
      </c>
      <c r="K66" s="22">
        <v>1</v>
      </c>
      <c r="L66" s="22">
        <v>2</v>
      </c>
      <c r="M66" s="22">
        <v>0</v>
      </c>
      <c r="N66" s="37">
        <f t="shared" ref="N66:N77" si="1">(M66+L66+J66)/B66</f>
        <v>0.4961038961038961</v>
      </c>
    </row>
    <row r="67" spans="1:14" s="34" customFormat="1" x14ac:dyDescent="0.25">
      <c r="A67" s="21" t="s">
        <v>2249</v>
      </c>
      <c r="B67" s="7">
        <v>417</v>
      </c>
      <c r="C67" s="22">
        <v>77</v>
      </c>
      <c r="D67" s="22">
        <v>1</v>
      </c>
      <c r="E67" s="22">
        <v>45</v>
      </c>
      <c r="F67" s="22">
        <v>1</v>
      </c>
      <c r="G67" s="22">
        <v>7</v>
      </c>
      <c r="H67" s="22">
        <v>3</v>
      </c>
      <c r="I67" s="22">
        <v>15</v>
      </c>
      <c r="J67" s="22">
        <v>149</v>
      </c>
      <c r="K67" s="22">
        <v>0</v>
      </c>
      <c r="L67" s="22">
        <v>0</v>
      </c>
      <c r="M67" s="22">
        <v>0</v>
      </c>
      <c r="N67" s="37">
        <f t="shared" si="1"/>
        <v>0.35731414868105515</v>
      </c>
    </row>
    <row r="68" spans="1:14" s="34" customFormat="1" x14ac:dyDescent="0.25">
      <c r="A68" s="21" t="s">
        <v>2250</v>
      </c>
      <c r="B68" s="22">
        <v>541</v>
      </c>
      <c r="C68" s="22">
        <v>130</v>
      </c>
      <c r="D68" s="22">
        <v>7</v>
      </c>
      <c r="E68" s="22">
        <v>93</v>
      </c>
      <c r="F68" s="22">
        <v>1</v>
      </c>
      <c r="G68" s="22">
        <v>3</v>
      </c>
      <c r="H68" s="22">
        <v>1</v>
      </c>
      <c r="I68" s="22">
        <v>20</v>
      </c>
      <c r="J68" s="22">
        <v>255</v>
      </c>
      <c r="K68" s="22">
        <v>0</v>
      </c>
      <c r="L68" s="22">
        <v>1</v>
      </c>
      <c r="M68" s="22">
        <v>0</v>
      </c>
      <c r="N68" s="37">
        <f t="shared" si="1"/>
        <v>0.47319778188539741</v>
      </c>
    </row>
    <row r="69" spans="1:14" s="34" customFormat="1" x14ac:dyDescent="0.25">
      <c r="A69" s="21" t="s">
        <v>2251</v>
      </c>
      <c r="B69" s="7">
        <v>577</v>
      </c>
      <c r="C69" s="22">
        <v>110</v>
      </c>
      <c r="D69" s="22">
        <v>1</v>
      </c>
      <c r="E69" s="22">
        <v>51</v>
      </c>
      <c r="F69" s="22">
        <v>1</v>
      </c>
      <c r="G69" s="22">
        <v>5</v>
      </c>
      <c r="H69" s="22">
        <v>7</v>
      </c>
      <c r="I69" s="22">
        <v>22</v>
      </c>
      <c r="J69" s="22">
        <v>197</v>
      </c>
      <c r="K69" s="22">
        <v>0</v>
      </c>
      <c r="L69" s="22">
        <v>0</v>
      </c>
      <c r="M69" s="22">
        <v>0</v>
      </c>
      <c r="N69" s="37">
        <f t="shared" si="1"/>
        <v>0.34142114384748701</v>
      </c>
    </row>
    <row r="70" spans="1:14" s="34" customFormat="1" x14ac:dyDescent="0.25">
      <c r="A70" s="21" t="s">
        <v>2252</v>
      </c>
      <c r="B70" s="7">
        <v>443</v>
      </c>
      <c r="C70" s="22">
        <v>59</v>
      </c>
      <c r="D70" s="22">
        <v>2</v>
      </c>
      <c r="E70" s="22">
        <v>43</v>
      </c>
      <c r="F70" s="22">
        <v>1</v>
      </c>
      <c r="G70" s="22">
        <v>0</v>
      </c>
      <c r="H70" s="22">
        <v>7</v>
      </c>
      <c r="I70" s="22">
        <v>9</v>
      </c>
      <c r="J70" s="22">
        <v>121</v>
      </c>
      <c r="K70" s="22">
        <v>0</v>
      </c>
      <c r="L70" s="22">
        <v>0</v>
      </c>
      <c r="M70" s="22">
        <v>0</v>
      </c>
      <c r="N70" s="37">
        <f t="shared" si="1"/>
        <v>0.27313769751693001</v>
      </c>
    </row>
    <row r="71" spans="1:14" s="34" customFormat="1" x14ac:dyDescent="0.25">
      <c r="A71" s="21" t="s">
        <v>2253</v>
      </c>
      <c r="B71" s="7">
        <v>424</v>
      </c>
      <c r="C71" s="22">
        <v>50</v>
      </c>
      <c r="D71" s="22">
        <v>0</v>
      </c>
      <c r="E71" s="22">
        <v>24</v>
      </c>
      <c r="F71" s="22">
        <v>0</v>
      </c>
      <c r="G71" s="22">
        <v>1</v>
      </c>
      <c r="H71" s="22">
        <v>5</v>
      </c>
      <c r="I71" s="22">
        <v>7</v>
      </c>
      <c r="J71" s="22">
        <v>87</v>
      </c>
      <c r="K71" s="22">
        <v>2</v>
      </c>
      <c r="L71" s="22">
        <v>0</v>
      </c>
      <c r="M71" s="22">
        <v>0</v>
      </c>
      <c r="N71" s="37">
        <f t="shared" si="1"/>
        <v>0.20518867924528303</v>
      </c>
    </row>
    <row r="72" spans="1:14" s="34" customFormat="1" x14ac:dyDescent="0.25">
      <c r="A72" s="21" t="s">
        <v>2254</v>
      </c>
      <c r="B72" s="7">
        <v>570</v>
      </c>
      <c r="C72" s="22">
        <v>94</v>
      </c>
      <c r="D72" s="22">
        <v>0</v>
      </c>
      <c r="E72" s="22">
        <v>43</v>
      </c>
      <c r="F72" s="22">
        <v>0</v>
      </c>
      <c r="G72" s="22">
        <v>1</v>
      </c>
      <c r="H72" s="22">
        <v>5</v>
      </c>
      <c r="I72" s="22">
        <v>19</v>
      </c>
      <c r="J72" s="22">
        <v>162</v>
      </c>
      <c r="K72" s="22">
        <v>2</v>
      </c>
      <c r="L72" s="22">
        <v>0</v>
      </c>
      <c r="M72" s="22">
        <v>1</v>
      </c>
      <c r="N72" s="37">
        <f t="shared" si="1"/>
        <v>0.28596491228070176</v>
      </c>
    </row>
    <row r="73" spans="1:14" s="34" customFormat="1" x14ac:dyDescent="0.25">
      <c r="A73" s="21" t="s">
        <v>2255</v>
      </c>
      <c r="B73" s="7">
        <v>313</v>
      </c>
      <c r="C73" s="22">
        <v>81</v>
      </c>
      <c r="D73" s="22">
        <v>0</v>
      </c>
      <c r="E73" s="22">
        <v>35</v>
      </c>
      <c r="F73" s="22">
        <v>3</v>
      </c>
      <c r="G73" s="22">
        <v>1</v>
      </c>
      <c r="H73" s="22">
        <v>7</v>
      </c>
      <c r="I73" s="22">
        <v>11</v>
      </c>
      <c r="J73" s="22">
        <v>138</v>
      </c>
      <c r="K73" s="22">
        <v>0</v>
      </c>
      <c r="L73" s="22">
        <v>0</v>
      </c>
      <c r="M73" s="22">
        <v>0</v>
      </c>
      <c r="N73" s="37">
        <f t="shared" si="1"/>
        <v>0.44089456869009586</v>
      </c>
    </row>
    <row r="74" spans="1:14" s="34" customFormat="1" x14ac:dyDescent="0.25">
      <c r="A74" s="21" t="s">
        <v>2256</v>
      </c>
      <c r="B74" s="7">
        <v>415</v>
      </c>
      <c r="C74" s="22">
        <v>81</v>
      </c>
      <c r="D74" s="22">
        <v>2</v>
      </c>
      <c r="E74" s="22">
        <v>59</v>
      </c>
      <c r="F74" s="22">
        <v>0</v>
      </c>
      <c r="G74" s="22">
        <v>0</v>
      </c>
      <c r="H74" s="22">
        <v>3</v>
      </c>
      <c r="I74" s="22">
        <v>17</v>
      </c>
      <c r="J74" s="22">
        <v>162</v>
      </c>
      <c r="K74" s="22">
        <v>0</v>
      </c>
      <c r="L74" s="22">
        <v>0</v>
      </c>
      <c r="M74" s="22">
        <v>0</v>
      </c>
      <c r="N74" s="37">
        <f t="shared" si="1"/>
        <v>0.39036144578313253</v>
      </c>
    </row>
    <row r="75" spans="1:14" s="34" customFormat="1" x14ac:dyDescent="0.25">
      <c r="A75" s="21" t="s">
        <v>2257</v>
      </c>
      <c r="B75" s="7">
        <v>443</v>
      </c>
      <c r="C75" s="22">
        <v>79</v>
      </c>
      <c r="D75" s="22">
        <v>4</v>
      </c>
      <c r="E75" s="22">
        <v>69</v>
      </c>
      <c r="F75" s="22">
        <v>1</v>
      </c>
      <c r="G75" s="22">
        <v>3</v>
      </c>
      <c r="H75" s="22">
        <v>1</v>
      </c>
      <c r="I75" s="22">
        <v>13</v>
      </c>
      <c r="J75" s="22">
        <v>170</v>
      </c>
      <c r="K75" s="22">
        <v>2</v>
      </c>
      <c r="L75" s="22">
        <v>0</v>
      </c>
      <c r="M75" s="22">
        <v>0</v>
      </c>
      <c r="N75" s="37">
        <f t="shared" si="1"/>
        <v>0.38374717832957111</v>
      </c>
    </row>
    <row r="76" spans="1:14" s="34" customFormat="1" x14ac:dyDescent="0.25">
      <c r="A76" s="21" t="s">
        <v>2258</v>
      </c>
      <c r="B76" s="7">
        <v>403</v>
      </c>
      <c r="C76" s="22">
        <v>103</v>
      </c>
      <c r="D76" s="22">
        <v>4</v>
      </c>
      <c r="E76" s="22">
        <v>43</v>
      </c>
      <c r="F76" s="22">
        <v>1</v>
      </c>
      <c r="G76" s="22">
        <v>4</v>
      </c>
      <c r="H76" s="22">
        <v>10</v>
      </c>
      <c r="I76" s="22">
        <v>12</v>
      </c>
      <c r="J76" s="22">
        <v>177</v>
      </c>
      <c r="K76" s="22">
        <v>0</v>
      </c>
      <c r="L76" s="22">
        <v>2</v>
      </c>
      <c r="M76" s="22">
        <v>0</v>
      </c>
      <c r="N76" s="37">
        <f t="shared" si="1"/>
        <v>0.44416873449131511</v>
      </c>
    </row>
    <row r="77" spans="1:14" s="34" customFormat="1" x14ac:dyDescent="0.25">
      <c r="A77" s="21" t="s">
        <v>2259</v>
      </c>
      <c r="B77" s="7">
        <v>389</v>
      </c>
      <c r="C77" s="22">
        <v>93</v>
      </c>
      <c r="D77" s="22">
        <v>2</v>
      </c>
      <c r="E77" s="22">
        <v>68</v>
      </c>
      <c r="F77" s="22">
        <v>0</v>
      </c>
      <c r="G77" s="22">
        <v>0</v>
      </c>
      <c r="H77" s="22">
        <v>1</v>
      </c>
      <c r="I77" s="22">
        <v>14</v>
      </c>
      <c r="J77" s="22">
        <v>178</v>
      </c>
      <c r="K77" s="22">
        <v>0</v>
      </c>
      <c r="L77" s="22">
        <v>0</v>
      </c>
      <c r="M77" s="22">
        <v>0</v>
      </c>
      <c r="N77" s="37">
        <f t="shared" si="1"/>
        <v>0.45758354755784064</v>
      </c>
    </row>
    <row r="78" spans="1:14" s="34" customFormat="1" x14ac:dyDescent="0.25">
      <c r="A78" s="21" t="s">
        <v>1057</v>
      </c>
      <c r="B78" s="22">
        <v>0</v>
      </c>
      <c r="C78" s="22">
        <v>44</v>
      </c>
      <c r="D78" s="22">
        <v>0</v>
      </c>
      <c r="E78" s="22">
        <v>37</v>
      </c>
      <c r="F78" s="22">
        <v>0</v>
      </c>
      <c r="G78" s="22">
        <v>2</v>
      </c>
      <c r="H78" s="22">
        <v>0</v>
      </c>
      <c r="I78" s="22">
        <v>9</v>
      </c>
      <c r="J78" s="22">
        <v>92</v>
      </c>
      <c r="K78" s="22">
        <v>0</v>
      </c>
      <c r="L78" s="22">
        <v>0</v>
      </c>
      <c r="M78" s="22">
        <v>0</v>
      </c>
      <c r="N78" s="37"/>
    </row>
    <row r="79" spans="1:14" s="34" customFormat="1" x14ac:dyDescent="0.25">
      <c r="A79" s="21" t="s">
        <v>2260</v>
      </c>
      <c r="B79" s="22">
        <v>0</v>
      </c>
      <c r="C79" s="22">
        <v>71</v>
      </c>
      <c r="D79" s="22">
        <v>1</v>
      </c>
      <c r="E79" s="22">
        <v>86</v>
      </c>
      <c r="F79" s="22">
        <v>1</v>
      </c>
      <c r="G79" s="22">
        <v>2</v>
      </c>
      <c r="H79" s="22">
        <v>5</v>
      </c>
      <c r="I79" s="22">
        <v>4</v>
      </c>
      <c r="J79" s="22">
        <v>170</v>
      </c>
      <c r="K79" s="22">
        <v>0</v>
      </c>
      <c r="L79" s="22">
        <v>0</v>
      </c>
      <c r="M79" s="22">
        <v>2</v>
      </c>
      <c r="N79" s="37"/>
    </row>
    <row r="80" spans="1:14" s="34" customFormat="1" x14ac:dyDescent="0.25">
      <c r="A80" s="21" t="s">
        <v>2261</v>
      </c>
      <c r="B80" s="22">
        <v>0</v>
      </c>
      <c r="C80" s="22">
        <v>1498</v>
      </c>
      <c r="D80" s="22">
        <v>36</v>
      </c>
      <c r="E80" s="22">
        <v>1131</v>
      </c>
      <c r="F80" s="22">
        <v>11</v>
      </c>
      <c r="G80" s="22">
        <v>23</v>
      </c>
      <c r="H80" s="22">
        <v>150</v>
      </c>
      <c r="I80" s="22">
        <v>152</v>
      </c>
      <c r="J80" s="22">
        <v>3001</v>
      </c>
      <c r="K80" s="22">
        <v>6</v>
      </c>
      <c r="L80" s="22">
        <v>2</v>
      </c>
      <c r="M80" s="22">
        <v>8</v>
      </c>
      <c r="N80" s="37"/>
    </row>
    <row r="81" spans="1:14" s="34" customFormat="1" x14ac:dyDescent="0.25">
      <c r="A81" s="21" t="s">
        <v>102</v>
      </c>
      <c r="B81" s="22">
        <v>0</v>
      </c>
      <c r="C81" s="22">
        <v>692</v>
      </c>
      <c r="D81" s="22">
        <v>16</v>
      </c>
      <c r="E81" s="22">
        <v>458</v>
      </c>
      <c r="F81" s="22">
        <v>2</v>
      </c>
      <c r="G81" s="22">
        <v>7</v>
      </c>
      <c r="H81" s="22">
        <v>37</v>
      </c>
      <c r="I81" s="22">
        <v>69</v>
      </c>
      <c r="J81" s="22">
        <v>1281</v>
      </c>
      <c r="K81" s="22">
        <v>10</v>
      </c>
      <c r="L81" s="22">
        <v>0</v>
      </c>
      <c r="M81" s="22">
        <v>4</v>
      </c>
      <c r="N81" s="37"/>
    </row>
    <row r="82" spans="1:14" s="34" customFormat="1" x14ac:dyDescent="0.25">
      <c r="A82" s="21" t="s">
        <v>103</v>
      </c>
      <c r="B82" s="22">
        <v>0</v>
      </c>
      <c r="C82" s="22">
        <v>265</v>
      </c>
      <c r="D82" s="22">
        <v>4</v>
      </c>
      <c r="E82" s="22">
        <v>180</v>
      </c>
      <c r="F82" s="22">
        <v>1</v>
      </c>
      <c r="G82" s="22">
        <v>19</v>
      </c>
      <c r="H82" s="22">
        <v>12</v>
      </c>
      <c r="I82" s="22">
        <v>33</v>
      </c>
      <c r="J82" s="22">
        <v>514</v>
      </c>
      <c r="K82" s="22">
        <v>5</v>
      </c>
      <c r="L82" s="22">
        <v>1</v>
      </c>
      <c r="M82" s="22">
        <v>2</v>
      </c>
      <c r="N82" s="69"/>
    </row>
    <row r="83" spans="1:14" s="34" customFormat="1" x14ac:dyDescent="0.25">
      <c r="A83" s="21" t="s">
        <v>104</v>
      </c>
      <c r="B83" s="22"/>
      <c r="C83" s="22">
        <f>SUM(C2:C79)</f>
        <v>6379</v>
      </c>
      <c r="D83" s="22">
        <f t="shared" ref="D83:M83" si="2">SUM(D2:D79)</f>
        <v>184</v>
      </c>
      <c r="E83" s="22">
        <f t="shared" si="2"/>
        <v>4539</v>
      </c>
      <c r="F83" s="22">
        <f t="shared" si="2"/>
        <v>70</v>
      </c>
      <c r="G83" s="22">
        <f t="shared" si="2"/>
        <v>157</v>
      </c>
      <c r="H83" s="22">
        <f t="shared" si="2"/>
        <v>295</v>
      </c>
      <c r="I83" s="22">
        <f t="shared" si="2"/>
        <v>1029</v>
      </c>
      <c r="J83" s="22">
        <f t="shared" si="2"/>
        <v>12653</v>
      </c>
      <c r="K83" s="22">
        <f t="shared" si="2"/>
        <v>36</v>
      </c>
      <c r="L83" s="22">
        <f t="shared" si="2"/>
        <v>8</v>
      </c>
      <c r="M83" s="22">
        <f t="shared" si="2"/>
        <v>27</v>
      </c>
      <c r="N83" s="37"/>
    </row>
    <row r="84" spans="1:14" s="34" customFormat="1" x14ac:dyDescent="0.25">
      <c r="A84" s="21" t="s">
        <v>105</v>
      </c>
      <c r="B84" s="22"/>
      <c r="C84" s="22">
        <f>SUM(C80:C82)</f>
        <v>2455</v>
      </c>
      <c r="D84" s="22">
        <f t="shared" ref="D84:M84" si="3">SUM(D80:D82)</f>
        <v>56</v>
      </c>
      <c r="E84" s="22">
        <f t="shared" si="3"/>
        <v>1769</v>
      </c>
      <c r="F84" s="22">
        <f t="shared" si="3"/>
        <v>14</v>
      </c>
      <c r="G84" s="22">
        <f t="shared" si="3"/>
        <v>49</v>
      </c>
      <c r="H84" s="22">
        <f t="shared" si="3"/>
        <v>199</v>
      </c>
      <c r="I84" s="22">
        <f t="shared" si="3"/>
        <v>254</v>
      </c>
      <c r="J84" s="22">
        <f t="shared" si="3"/>
        <v>4796</v>
      </c>
      <c r="K84" s="22">
        <f t="shared" si="3"/>
        <v>21</v>
      </c>
      <c r="L84" s="22">
        <f t="shared" si="3"/>
        <v>3</v>
      </c>
      <c r="M84" s="22">
        <f t="shared" si="3"/>
        <v>14</v>
      </c>
      <c r="N84" s="37"/>
    </row>
    <row r="85" spans="1:14" s="34" customFormat="1" x14ac:dyDescent="0.25">
      <c r="A85" s="21" t="s">
        <v>106</v>
      </c>
      <c r="B85" s="22">
        <f>SUM(B2:B82)</f>
        <v>31211</v>
      </c>
      <c r="C85" s="22">
        <f>SUM(C83:C84)</f>
        <v>8834</v>
      </c>
      <c r="D85" s="22">
        <f t="shared" ref="D85:M85" si="4">SUM(D83:D84)</f>
        <v>240</v>
      </c>
      <c r="E85" s="22">
        <f t="shared" si="4"/>
        <v>6308</v>
      </c>
      <c r="F85" s="22">
        <f t="shared" si="4"/>
        <v>84</v>
      </c>
      <c r="G85" s="22">
        <f t="shared" si="4"/>
        <v>206</v>
      </c>
      <c r="H85" s="22">
        <f t="shared" si="4"/>
        <v>494</v>
      </c>
      <c r="I85" s="22">
        <f t="shared" si="4"/>
        <v>1283</v>
      </c>
      <c r="J85" s="22">
        <f t="shared" si="4"/>
        <v>17449</v>
      </c>
      <c r="K85" s="22">
        <f t="shared" si="4"/>
        <v>57</v>
      </c>
      <c r="L85" s="22">
        <f t="shared" si="4"/>
        <v>11</v>
      </c>
      <c r="M85" s="22">
        <f t="shared" si="4"/>
        <v>41</v>
      </c>
      <c r="N85" s="37">
        <f>(M85+L85+J85)/B85</f>
        <v>0.56073179327801093</v>
      </c>
    </row>
    <row r="86" spans="1:14" s="34" customFormat="1" x14ac:dyDescent="0.25">
      <c r="A86" s="36" t="s">
        <v>107</v>
      </c>
      <c r="B86" s="22"/>
      <c r="C86" s="28">
        <f>C85/$J$85</f>
        <v>0.50627543125680552</v>
      </c>
      <c r="D86" s="28">
        <f t="shared" ref="D86:I86" si="5">D85/$J$85</f>
        <v>1.3754369877929967E-2</v>
      </c>
      <c r="E86" s="28">
        <f t="shared" si="5"/>
        <v>0.36151068829159266</v>
      </c>
      <c r="F86" s="28">
        <f t="shared" si="5"/>
        <v>4.8140294572754884E-3</v>
      </c>
      <c r="G86" s="28">
        <f t="shared" si="5"/>
        <v>1.1805834145223222E-2</v>
      </c>
      <c r="H86" s="28">
        <f t="shared" si="5"/>
        <v>2.8311077998739182E-2</v>
      </c>
      <c r="I86" s="28">
        <f t="shared" si="5"/>
        <v>7.3528568972433955E-2</v>
      </c>
      <c r="J86" s="28"/>
      <c r="K86" s="28"/>
      <c r="L86" s="28"/>
      <c r="M86" s="28"/>
      <c r="N86" s="37"/>
    </row>
    <row r="87" spans="1:14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67" fitToHeight="0" orientation="landscape" r:id="rId1"/>
  <tableParts count="1">
    <tablePart r:id="rId2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1B886C-5266-4968-8C6D-FC71288023B0}">
  <sheetPr codeName="Sheet29">
    <pageSetUpPr fitToPage="1"/>
  </sheetPr>
  <dimension ref="A1:O80"/>
  <sheetViews>
    <sheetView workbookViewId="0">
      <pane xSplit="1" ySplit="1" topLeftCell="B44" activePane="bottomRight" state="frozen"/>
      <selection pane="topRight" activeCell="C1" sqref="C1"/>
      <selection pane="bottomLeft" activeCell="A2" sqref="A2"/>
      <selection pane="bottomRight" activeCell="B78" sqref="B78"/>
    </sheetView>
  </sheetViews>
  <sheetFormatPr defaultColWidth="0" defaultRowHeight="15" zeroHeight="1" x14ac:dyDescent="0.25"/>
  <cols>
    <col min="1" max="1" width="35.7109375" style="30" customWidth="1"/>
    <col min="2" max="2" width="8.7109375" style="67" customWidth="1"/>
    <col min="3" max="7" width="11.7109375" style="72" customWidth="1"/>
    <col min="8" max="8" width="8.7109375" style="72" customWidth="1"/>
    <col min="9" max="11" width="4.28515625" style="72" customWidth="1"/>
    <col min="12" max="12" width="8.7109375" style="47" customWidth="1"/>
    <col min="13" max="13" width="1.7109375" style="33" customWidth="1"/>
    <col min="14" max="14" width="9.140625" style="33" hidden="1" customWidth="1"/>
    <col min="15" max="15" width="0" style="33" hidden="1" customWidth="1"/>
    <col min="16" max="16384" width="9.140625" style="33" hidden="1"/>
  </cols>
  <sheetData>
    <row r="1" spans="1:12" ht="50.1" customHeight="1" thickBot="1" x14ac:dyDescent="0.3">
      <c r="A1" s="49" t="s">
        <v>0</v>
      </c>
      <c r="B1" s="61" t="s">
        <v>1</v>
      </c>
      <c r="C1" s="62" t="s">
        <v>2262</v>
      </c>
      <c r="D1" s="62" t="s">
        <v>2263</v>
      </c>
      <c r="E1" s="62" t="s">
        <v>2264</v>
      </c>
      <c r="F1" s="62" t="s">
        <v>2265</v>
      </c>
      <c r="G1" s="62" t="s">
        <v>2266</v>
      </c>
      <c r="H1" s="62" t="s">
        <v>8</v>
      </c>
      <c r="I1" s="62" t="s">
        <v>9</v>
      </c>
      <c r="J1" s="62" t="s">
        <v>10</v>
      </c>
      <c r="K1" s="62" t="s">
        <v>11</v>
      </c>
      <c r="L1" s="32" t="s">
        <v>12</v>
      </c>
    </row>
    <row r="2" spans="1:12" s="34" customFormat="1" ht="15.75" thickTop="1" x14ac:dyDescent="0.25">
      <c r="A2" s="21" t="s">
        <v>2267</v>
      </c>
      <c r="B2" s="7">
        <v>416</v>
      </c>
      <c r="C2" s="70">
        <v>40</v>
      </c>
      <c r="D2" s="70">
        <v>2</v>
      </c>
      <c r="E2" s="70">
        <v>65</v>
      </c>
      <c r="F2" s="70">
        <v>29</v>
      </c>
      <c r="G2" s="70">
        <v>2</v>
      </c>
      <c r="H2" s="58">
        <v>138</v>
      </c>
      <c r="I2" s="70">
        <v>0</v>
      </c>
      <c r="J2" s="70">
        <v>1</v>
      </c>
      <c r="K2" s="70">
        <v>0</v>
      </c>
      <c r="L2" s="37">
        <f t="shared" ref="L2:L65" si="0">(K2+J2+H2)/B2</f>
        <v>0.33413461538461536</v>
      </c>
    </row>
    <row r="3" spans="1:12" s="34" customFormat="1" x14ac:dyDescent="0.25">
      <c r="A3" s="21" t="s">
        <v>2268</v>
      </c>
      <c r="B3" s="7">
        <v>368</v>
      </c>
      <c r="C3" s="70">
        <v>38</v>
      </c>
      <c r="D3" s="70">
        <v>2</v>
      </c>
      <c r="E3" s="70">
        <v>71</v>
      </c>
      <c r="F3" s="70">
        <v>18</v>
      </c>
      <c r="G3" s="70">
        <v>3</v>
      </c>
      <c r="H3" s="58">
        <v>132</v>
      </c>
      <c r="I3" s="70">
        <v>0</v>
      </c>
      <c r="J3" s="70">
        <v>1</v>
      </c>
      <c r="K3" s="70">
        <v>0</v>
      </c>
      <c r="L3" s="37">
        <f t="shared" si="0"/>
        <v>0.36141304347826086</v>
      </c>
    </row>
    <row r="4" spans="1:12" s="34" customFormat="1" x14ac:dyDescent="0.25">
      <c r="A4" s="21" t="s">
        <v>2269</v>
      </c>
      <c r="B4" s="7">
        <v>373</v>
      </c>
      <c r="C4" s="70">
        <v>27</v>
      </c>
      <c r="D4" s="70">
        <v>2</v>
      </c>
      <c r="E4" s="70">
        <v>57</v>
      </c>
      <c r="F4" s="70">
        <v>21</v>
      </c>
      <c r="G4" s="70">
        <v>4</v>
      </c>
      <c r="H4" s="58">
        <v>111</v>
      </c>
      <c r="I4" s="70">
        <v>0</v>
      </c>
      <c r="J4" s="70">
        <v>0</v>
      </c>
      <c r="K4" s="70">
        <v>0</v>
      </c>
      <c r="L4" s="37">
        <f t="shared" si="0"/>
        <v>0.2975871313672922</v>
      </c>
    </row>
    <row r="5" spans="1:12" s="34" customFormat="1" x14ac:dyDescent="0.25">
      <c r="A5" s="21" t="s">
        <v>2270</v>
      </c>
      <c r="B5" s="65">
        <v>901</v>
      </c>
      <c r="C5" s="70">
        <v>67</v>
      </c>
      <c r="D5" s="70">
        <v>4</v>
      </c>
      <c r="E5" s="70">
        <v>88</v>
      </c>
      <c r="F5" s="70">
        <v>16</v>
      </c>
      <c r="G5" s="70">
        <v>1</v>
      </c>
      <c r="H5" s="58">
        <v>176</v>
      </c>
      <c r="I5" s="70">
        <v>0</v>
      </c>
      <c r="J5" s="70">
        <v>0</v>
      </c>
      <c r="K5" s="70">
        <v>0</v>
      </c>
      <c r="L5" s="37">
        <f t="shared" si="0"/>
        <v>0.19533851276359601</v>
      </c>
    </row>
    <row r="6" spans="1:12" s="34" customFormat="1" x14ac:dyDescent="0.25">
      <c r="A6" s="21" t="s">
        <v>2271</v>
      </c>
      <c r="B6" s="7">
        <v>356</v>
      </c>
      <c r="C6" s="70">
        <v>54</v>
      </c>
      <c r="D6" s="70">
        <v>2</v>
      </c>
      <c r="E6" s="70">
        <v>91</v>
      </c>
      <c r="F6" s="70">
        <v>15</v>
      </c>
      <c r="G6" s="70">
        <v>2</v>
      </c>
      <c r="H6" s="58">
        <v>164</v>
      </c>
      <c r="I6" s="70">
        <v>0</v>
      </c>
      <c r="J6" s="70">
        <v>0</v>
      </c>
      <c r="K6" s="70">
        <v>2</v>
      </c>
      <c r="L6" s="37">
        <f t="shared" si="0"/>
        <v>0.46629213483146065</v>
      </c>
    </row>
    <row r="7" spans="1:12" s="34" customFormat="1" x14ac:dyDescent="0.25">
      <c r="A7" s="21" t="s">
        <v>2272</v>
      </c>
      <c r="B7" s="7">
        <v>365</v>
      </c>
      <c r="C7" s="70">
        <v>40</v>
      </c>
      <c r="D7" s="70">
        <v>2</v>
      </c>
      <c r="E7" s="70">
        <v>72</v>
      </c>
      <c r="F7" s="70">
        <v>25</v>
      </c>
      <c r="G7" s="70">
        <v>5</v>
      </c>
      <c r="H7" s="58">
        <v>144</v>
      </c>
      <c r="I7" s="70">
        <v>0</v>
      </c>
      <c r="J7" s="70">
        <v>0</v>
      </c>
      <c r="K7" s="70">
        <v>3</v>
      </c>
      <c r="L7" s="37">
        <f t="shared" si="0"/>
        <v>0.40273972602739727</v>
      </c>
    </row>
    <row r="8" spans="1:12" s="34" customFormat="1" x14ac:dyDescent="0.25">
      <c r="A8" s="21" t="s">
        <v>2273</v>
      </c>
      <c r="B8" s="7">
        <v>448</v>
      </c>
      <c r="C8" s="70">
        <v>71</v>
      </c>
      <c r="D8" s="70">
        <v>4</v>
      </c>
      <c r="E8" s="70">
        <v>88</v>
      </c>
      <c r="F8" s="70">
        <v>29</v>
      </c>
      <c r="G8" s="70">
        <v>2</v>
      </c>
      <c r="H8" s="58">
        <v>194</v>
      </c>
      <c r="I8" s="70">
        <v>0</v>
      </c>
      <c r="J8" s="70">
        <v>1</v>
      </c>
      <c r="K8" s="70">
        <v>0</v>
      </c>
      <c r="L8" s="37">
        <f t="shared" si="0"/>
        <v>0.43526785714285715</v>
      </c>
    </row>
    <row r="9" spans="1:12" s="34" customFormat="1" x14ac:dyDescent="0.25">
      <c r="A9" s="21" t="s">
        <v>2274</v>
      </c>
      <c r="B9" s="7">
        <v>491</v>
      </c>
      <c r="C9" s="70">
        <v>55</v>
      </c>
      <c r="D9" s="70">
        <v>5</v>
      </c>
      <c r="E9" s="70">
        <v>97</v>
      </c>
      <c r="F9" s="70">
        <v>52</v>
      </c>
      <c r="G9" s="70">
        <v>1</v>
      </c>
      <c r="H9" s="58">
        <v>210</v>
      </c>
      <c r="I9" s="70">
        <v>0</v>
      </c>
      <c r="J9" s="70">
        <v>0</v>
      </c>
      <c r="K9" s="70">
        <v>0</v>
      </c>
      <c r="L9" s="37">
        <f t="shared" si="0"/>
        <v>0.42769857433808556</v>
      </c>
    </row>
    <row r="10" spans="1:12" s="34" customFormat="1" x14ac:dyDescent="0.25">
      <c r="A10" s="21" t="s">
        <v>2275</v>
      </c>
      <c r="B10" s="7">
        <v>399</v>
      </c>
      <c r="C10" s="70">
        <v>30</v>
      </c>
      <c r="D10" s="70">
        <v>4</v>
      </c>
      <c r="E10" s="70">
        <v>76</v>
      </c>
      <c r="F10" s="70">
        <v>13</v>
      </c>
      <c r="G10" s="70">
        <v>1</v>
      </c>
      <c r="H10" s="58">
        <v>124</v>
      </c>
      <c r="I10" s="70">
        <v>0</v>
      </c>
      <c r="J10" s="70">
        <v>0</v>
      </c>
      <c r="K10" s="70">
        <v>0</v>
      </c>
      <c r="L10" s="37">
        <f t="shared" si="0"/>
        <v>0.31077694235588971</v>
      </c>
    </row>
    <row r="11" spans="1:12" s="34" customFormat="1" x14ac:dyDescent="0.25">
      <c r="A11" s="21" t="s">
        <v>2276</v>
      </c>
      <c r="B11" s="7">
        <v>435</v>
      </c>
      <c r="C11" s="70">
        <v>66</v>
      </c>
      <c r="D11" s="70">
        <v>5</v>
      </c>
      <c r="E11" s="70">
        <v>89</v>
      </c>
      <c r="F11" s="70">
        <v>16</v>
      </c>
      <c r="G11" s="70">
        <v>9</v>
      </c>
      <c r="H11" s="58">
        <v>185</v>
      </c>
      <c r="I11" s="70">
        <v>0</v>
      </c>
      <c r="J11" s="70">
        <v>0</v>
      </c>
      <c r="K11" s="70">
        <v>0</v>
      </c>
      <c r="L11" s="37">
        <f t="shared" si="0"/>
        <v>0.42528735632183906</v>
      </c>
    </row>
    <row r="12" spans="1:12" s="34" customFormat="1" x14ac:dyDescent="0.25">
      <c r="A12" s="21" t="s">
        <v>2277</v>
      </c>
      <c r="B12" s="7">
        <v>335</v>
      </c>
      <c r="C12" s="70">
        <v>39</v>
      </c>
      <c r="D12" s="70">
        <v>0</v>
      </c>
      <c r="E12" s="70">
        <v>61</v>
      </c>
      <c r="F12" s="70">
        <v>27</v>
      </c>
      <c r="G12" s="70">
        <v>4</v>
      </c>
      <c r="H12" s="58">
        <v>131</v>
      </c>
      <c r="I12" s="70">
        <v>1</v>
      </c>
      <c r="J12" s="70">
        <v>0</v>
      </c>
      <c r="K12" s="70">
        <v>0</v>
      </c>
      <c r="L12" s="37">
        <f t="shared" si="0"/>
        <v>0.39104477611940297</v>
      </c>
    </row>
    <row r="13" spans="1:12" s="34" customFormat="1" x14ac:dyDescent="0.25">
      <c r="A13" s="21" t="s">
        <v>2278</v>
      </c>
      <c r="B13" s="7">
        <v>484</v>
      </c>
      <c r="C13" s="70">
        <v>42</v>
      </c>
      <c r="D13" s="70">
        <v>1</v>
      </c>
      <c r="E13" s="70">
        <v>109</v>
      </c>
      <c r="F13" s="70">
        <v>30</v>
      </c>
      <c r="G13" s="70">
        <v>11</v>
      </c>
      <c r="H13" s="58">
        <v>193</v>
      </c>
      <c r="I13" s="70">
        <v>0</v>
      </c>
      <c r="J13" s="70">
        <v>0</v>
      </c>
      <c r="K13" s="70">
        <v>1</v>
      </c>
      <c r="L13" s="37">
        <f t="shared" si="0"/>
        <v>0.40082644628099173</v>
      </c>
    </row>
    <row r="14" spans="1:12" s="34" customFormat="1" x14ac:dyDescent="0.25">
      <c r="A14" s="21" t="s">
        <v>2279</v>
      </c>
      <c r="B14" s="7">
        <v>416</v>
      </c>
      <c r="C14" s="70">
        <v>69</v>
      </c>
      <c r="D14" s="70">
        <v>3</v>
      </c>
      <c r="E14" s="70">
        <v>104</v>
      </c>
      <c r="F14" s="70">
        <v>24</v>
      </c>
      <c r="G14" s="70">
        <v>2</v>
      </c>
      <c r="H14" s="58">
        <v>202</v>
      </c>
      <c r="I14" s="70">
        <v>0</v>
      </c>
      <c r="J14" s="70">
        <v>0</v>
      </c>
      <c r="K14" s="70">
        <v>1</v>
      </c>
      <c r="L14" s="37">
        <f t="shared" si="0"/>
        <v>0.48798076923076922</v>
      </c>
    </row>
    <row r="15" spans="1:12" s="34" customFormat="1" x14ac:dyDescent="0.25">
      <c r="A15" s="21" t="s">
        <v>2280</v>
      </c>
      <c r="B15" s="7">
        <v>381</v>
      </c>
      <c r="C15" s="70">
        <v>45</v>
      </c>
      <c r="D15" s="70">
        <v>2</v>
      </c>
      <c r="E15" s="70">
        <v>78</v>
      </c>
      <c r="F15" s="70">
        <v>36</v>
      </c>
      <c r="G15" s="70">
        <v>2</v>
      </c>
      <c r="H15" s="58">
        <v>163</v>
      </c>
      <c r="I15" s="70">
        <v>0</v>
      </c>
      <c r="J15" s="70">
        <v>0</v>
      </c>
      <c r="K15" s="70">
        <v>0</v>
      </c>
      <c r="L15" s="37">
        <f t="shared" si="0"/>
        <v>0.42782152230971127</v>
      </c>
    </row>
    <row r="16" spans="1:12" s="34" customFormat="1" x14ac:dyDescent="0.25">
      <c r="A16" s="21" t="s">
        <v>2281</v>
      </c>
      <c r="B16" s="7">
        <v>297</v>
      </c>
      <c r="C16" s="70">
        <v>29</v>
      </c>
      <c r="D16" s="70">
        <v>3</v>
      </c>
      <c r="E16" s="70">
        <v>36</v>
      </c>
      <c r="F16" s="70">
        <v>12</v>
      </c>
      <c r="G16" s="70">
        <v>0</v>
      </c>
      <c r="H16" s="58">
        <v>80</v>
      </c>
      <c r="I16" s="70">
        <v>0</v>
      </c>
      <c r="J16" s="70">
        <v>0</v>
      </c>
      <c r="K16" s="70">
        <v>0</v>
      </c>
      <c r="L16" s="37">
        <f t="shared" si="0"/>
        <v>0.26936026936026936</v>
      </c>
    </row>
    <row r="17" spans="1:12" s="34" customFormat="1" x14ac:dyDescent="0.25">
      <c r="A17" s="21" t="s">
        <v>2282</v>
      </c>
      <c r="B17" s="7">
        <v>406</v>
      </c>
      <c r="C17" s="70">
        <v>74</v>
      </c>
      <c r="D17" s="70">
        <v>2</v>
      </c>
      <c r="E17" s="70">
        <v>91</v>
      </c>
      <c r="F17" s="70">
        <v>20</v>
      </c>
      <c r="G17" s="70">
        <v>1</v>
      </c>
      <c r="H17" s="58">
        <v>188</v>
      </c>
      <c r="I17" s="70">
        <v>0</v>
      </c>
      <c r="J17" s="70">
        <v>0</v>
      </c>
      <c r="K17" s="70">
        <v>0</v>
      </c>
      <c r="L17" s="37">
        <f t="shared" si="0"/>
        <v>0.46305418719211822</v>
      </c>
    </row>
    <row r="18" spans="1:12" s="34" customFormat="1" x14ac:dyDescent="0.25">
      <c r="A18" s="21" t="s">
        <v>2283</v>
      </c>
      <c r="B18" s="7">
        <v>277</v>
      </c>
      <c r="C18" s="70">
        <v>20</v>
      </c>
      <c r="D18" s="70">
        <v>2</v>
      </c>
      <c r="E18" s="70">
        <v>66</v>
      </c>
      <c r="F18" s="70">
        <v>7</v>
      </c>
      <c r="G18" s="70">
        <v>2</v>
      </c>
      <c r="H18" s="58">
        <v>97</v>
      </c>
      <c r="I18" s="70">
        <v>0</v>
      </c>
      <c r="J18" s="70">
        <v>0</v>
      </c>
      <c r="K18" s="70">
        <v>1</v>
      </c>
      <c r="L18" s="37">
        <f t="shared" si="0"/>
        <v>0.35379061371841153</v>
      </c>
    </row>
    <row r="19" spans="1:12" s="34" customFormat="1" x14ac:dyDescent="0.25">
      <c r="A19" s="21" t="s">
        <v>2284</v>
      </c>
      <c r="B19" s="7">
        <v>400</v>
      </c>
      <c r="C19" s="70">
        <v>63</v>
      </c>
      <c r="D19" s="70">
        <v>4</v>
      </c>
      <c r="E19" s="70">
        <v>94</v>
      </c>
      <c r="F19" s="70">
        <v>23</v>
      </c>
      <c r="G19" s="70">
        <v>2</v>
      </c>
      <c r="H19" s="58">
        <v>186</v>
      </c>
      <c r="I19" s="70">
        <v>0</v>
      </c>
      <c r="J19" s="70">
        <v>0</v>
      </c>
      <c r="K19" s="70">
        <v>0</v>
      </c>
      <c r="L19" s="37">
        <f t="shared" si="0"/>
        <v>0.46500000000000002</v>
      </c>
    </row>
    <row r="20" spans="1:12" s="34" customFormat="1" x14ac:dyDescent="0.25">
      <c r="A20" s="21" t="s">
        <v>2285</v>
      </c>
      <c r="B20" s="7">
        <v>361</v>
      </c>
      <c r="C20" s="70">
        <v>65</v>
      </c>
      <c r="D20" s="70">
        <v>5</v>
      </c>
      <c r="E20" s="70">
        <v>55</v>
      </c>
      <c r="F20" s="70">
        <v>18</v>
      </c>
      <c r="G20" s="70">
        <v>2</v>
      </c>
      <c r="H20" s="58">
        <v>145</v>
      </c>
      <c r="I20" s="70">
        <v>0</v>
      </c>
      <c r="J20" s="70">
        <v>0</v>
      </c>
      <c r="K20" s="70">
        <v>0</v>
      </c>
      <c r="L20" s="37">
        <f t="shared" si="0"/>
        <v>0.40166204986149584</v>
      </c>
    </row>
    <row r="21" spans="1:12" s="34" customFormat="1" x14ac:dyDescent="0.25">
      <c r="A21" s="21" t="s">
        <v>2286</v>
      </c>
      <c r="B21" s="7">
        <v>356</v>
      </c>
      <c r="C21" s="70">
        <v>65</v>
      </c>
      <c r="D21" s="70">
        <v>1</v>
      </c>
      <c r="E21" s="70">
        <v>86</v>
      </c>
      <c r="F21" s="70">
        <v>26</v>
      </c>
      <c r="G21" s="70">
        <v>2</v>
      </c>
      <c r="H21" s="58">
        <v>180</v>
      </c>
      <c r="I21" s="70">
        <v>0</v>
      </c>
      <c r="J21" s="70">
        <v>0</v>
      </c>
      <c r="K21" s="70">
        <v>0</v>
      </c>
      <c r="L21" s="37">
        <f t="shared" si="0"/>
        <v>0.5056179775280899</v>
      </c>
    </row>
    <row r="22" spans="1:12" s="34" customFormat="1" x14ac:dyDescent="0.25">
      <c r="A22" s="21" t="s">
        <v>2287</v>
      </c>
      <c r="B22" s="7">
        <v>255</v>
      </c>
      <c r="C22" s="70">
        <v>49</v>
      </c>
      <c r="D22" s="70">
        <v>3</v>
      </c>
      <c r="E22" s="70">
        <v>37</v>
      </c>
      <c r="F22" s="70">
        <v>18</v>
      </c>
      <c r="G22" s="70">
        <v>6</v>
      </c>
      <c r="H22" s="58">
        <v>113</v>
      </c>
      <c r="I22" s="70">
        <v>0</v>
      </c>
      <c r="J22" s="70">
        <v>0</v>
      </c>
      <c r="K22" s="70">
        <v>0</v>
      </c>
      <c r="L22" s="37">
        <f t="shared" si="0"/>
        <v>0.44313725490196076</v>
      </c>
    </row>
    <row r="23" spans="1:12" s="34" customFormat="1" x14ac:dyDescent="0.25">
      <c r="A23" s="21" t="s">
        <v>2288</v>
      </c>
      <c r="B23" s="7">
        <v>434</v>
      </c>
      <c r="C23" s="70">
        <v>31</v>
      </c>
      <c r="D23" s="70">
        <v>2</v>
      </c>
      <c r="E23" s="70">
        <v>58</v>
      </c>
      <c r="F23" s="70">
        <v>18</v>
      </c>
      <c r="G23" s="70">
        <v>4</v>
      </c>
      <c r="H23" s="58">
        <v>113</v>
      </c>
      <c r="I23" s="70">
        <v>0</v>
      </c>
      <c r="J23" s="70">
        <v>0</v>
      </c>
      <c r="K23" s="70">
        <v>0</v>
      </c>
      <c r="L23" s="37">
        <f t="shared" si="0"/>
        <v>0.26036866359447003</v>
      </c>
    </row>
    <row r="24" spans="1:12" s="34" customFormat="1" x14ac:dyDescent="0.25">
      <c r="A24" s="21" t="s">
        <v>2289</v>
      </c>
      <c r="B24" s="7">
        <v>422</v>
      </c>
      <c r="C24" s="70">
        <v>64</v>
      </c>
      <c r="D24" s="70">
        <v>4</v>
      </c>
      <c r="E24" s="70">
        <v>76</v>
      </c>
      <c r="F24" s="70">
        <v>13</v>
      </c>
      <c r="G24" s="70">
        <v>6</v>
      </c>
      <c r="H24" s="58">
        <v>163</v>
      </c>
      <c r="I24" s="70">
        <v>0</v>
      </c>
      <c r="J24" s="70">
        <v>0</v>
      </c>
      <c r="K24" s="70">
        <v>0</v>
      </c>
      <c r="L24" s="37">
        <f t="shared" si="0"/>
        <v>0.38625592417061611</v>
      </c>
    </row>
    <row r="25" spans="1:12" s="34" customFormat="1" x14ac:dyDescent="0.25">
      <c r="A25" s="21" t="s">
        <v>2290</v>
      </c>
      <c r="B25" s="7">
        <v>400</v>
      </c>
      <c r="C25" s="70">
        <v>47</v>
      </c>
      <c r="D25" s="70">
        <v>2</v>
      </c>
      <c r="E25" s="70">
        <v>69</v>
      </c>
      <c r="F25" s="70">
        <v>6</v>
      </c>
      <c r="G25" s="70">
        <v>1</v>
      </c>
      <c r="H25" s="58">
        <v>125</v>
      </c>
      <c r="I25" s="70">
        <v>0</v>
      </c>
      <c r="J25" s="70">
        <v>0</v>
      </c>
      <c r="K25" s="70">
        <v>0</v>
      </c>
      <c r="L25" s="37">
        <f t="shared" si="0"/>
        <v>0.3125</v>
      </c>
    </row>
    <row r="26" spans="1:12" s="34" customFormat="1" x14ac:dyDescent="0.25">
      <c r="A26" s="21" t="s">
        <v>2291</v>
      </c>
      <c r="B26" s="7">
        <v>393</v>
      </c>
      <c r="C26" s="70">
        <v>46</v>
      </c>
      <c r="D26" s="70">
        <v>2</v>
      </c>
      <c r="E26" s="70">
        <v>81</v>
      </c>
      <c r="F26" s="70">
        <v>28</v>
      </c>
      <c r="G26" s="70">
        <v>3</v>
      </c>
      <c r="H26" s="58">
        <v>160</v>
      </c>
      <c r="I26" s="70">
        <v>0</v>
      </c>
      <c r="J26" s="70">
        <v>0</v>
      </c>
      <c r="K26" s="70">
        <v>0</v>
      </c>
      <c r="L26" s="37">
        <f t="shared" si="0"/>
        <v>0.40712468193384221</v>
      </c>
    </row>
    <row r="27" spans="1:12" s="34" customFormat="1" x14ac:dyDescent="0.25">
      <c r="A27" s="21" t="s">
        <v>2292</v>
      </c>
      <c r="B27" s="7">
        <v>426</v>
      </c>
      <c r="C27" s="70">
        <v>60</v>
      </c>
      <c r="D27" s="70">
        <v>0</v>
      </c>
      <c r="E27" s="70">
        <v>100</v>
      </c>
      <c r="F27" s="70">
        <v>24</v>
      </c>
      <c r="G27" s="70">
        <v>1</v>
      </c>
      <c r="H27" s="58">
        <v>185</v>
      </c>
      <c r="I27" s="70">
        <v>3</v>
      </c>
      <c r="J27" s="70">
        <v>0</v>
      </c>
      <c r="K27" s="70">
        <v>0</v>
      </c>
      <c r="L27" s="37">
        <f t="shared" si="0"/>
        <v>0.43427230046948356</v>
      </c>
    </row>
    <row r="28" spans="1:12" s="34" customFormat="1" x14ac:dyDescent="0.25">
      <c r="A28" s="21" t="s">
        <v>2293</v>
      </c>
      <c r="B28" s="7">
        <v>415</v>
      </c>
      <c r="C28" s="70">
        <v>39</v>
      </c>
      <c r="D28" s="70">
        <v>2</v>
      </c>
      <c r="E28" s="70">
        <v>78</v>
      </c>
      <c r="F28" s="70">
        <v>33</v>
      </c>
      <c r="G28" s="70">
        <v>7</v>
      </c>
      <c r="H28" s="58">
        <v>159</v>
      </c>
      <c r="I28" s="70">
        <v>1</v>
      </c>
      <c r="J28" s="70">
        <v>0</v>
      </c>
      <c r="K28" s="70">
        <v>2</v>
      </c>
      <c r="L28" s="37">
        <f t="shared" si="0"/>
        <v>0.38795180722891565</v>
      </c>
    </row>
    <row r="29" spans="1:12" s="34" customFormat="1" x14ac:dyDescent="0.25">
      <c r="A29" s="21" t="s">
        <v>2294</v>
      </c>
      <c r="B29" s="7">
        <v>540</v>
      </c>
      <c r="C29" s="70">
        <v>64</v>
      </c>
      <c r="D29" s="70">
        <v>1</v>
      </c>
      <c r="E29" s="70">
        <v>110</v>
      </c>
      <c r="F29" s="70">
        <v>49</v>
      </c>
      <c r="G29" s="70">
        <v>3</v>
      </c>
      <c r="H29" s="58">
        <v>227</v>
      </c>
      <c r="I29" s="70">
        <v>0</v>
      </c>
      <c r="J29" s="70">
        <v>0</v>
      </c>
      <c r="K29" s="70">
        <v>0</v>
      </c>
      <c r="L29" s="37">
        <f t="shared" si="0"/>
        <v>0.42037037037037039</v>
      </c>
    </row>
    <row r="30" spans="1:12" s="34" customFormat="1" x14ac:dyDescent="0.25">
      <c r="A30" s="21" t="s">
        <v>2295</v>
      </c>
      <c r="B30" s="7">
        <v>366</v>
      </c>
      <c r="C30" s="70">
        <v>44</v>
      </c>
      <c r="D30" s="70">
        <v>1</v>
      </c>
      <c r="E30" s="70">
        <v>73</v>
      </c>
      <c r="F30" s="70">
        <v>33</v>
      </c>
      <c r="G30" s="70">
        <v>0</v>
      </c>
      <c r="H30" s="58">
        <v>151</v>
      </c>
      <c r="I30" s="70">
        <v>1</v>
      </c>
      <c r="J30" s="70">
        <v>0</v>
      </c>
      <c r="K30" s="70">
        <v>0</v>
      </c>
      <c r="L30" s="37">
        <f t="shared" si="0"/>
        <v>0.41256830601092898</v>
      </c>
    </row>
    <row r="31" spans="1:12" s="34" customFormat="1" x14ac:dyDescent="0.25">
      <c r="A31" s="21" t="s">
        <v>2296</v>
      </c>
      <c r="B31" s="7">
        <v>449</v>
      </c>
      <c r="C31" s="70">
        <v>93</v>
      </c>
      <c r="D31" s="70">
        <v>1</v>
      </c>
      <c r="E31" s="70">
        <v>90</v>
      </c>
      <c r="F31" s="70">
        <v>31</v>
      </c>
      <c r="G31" s="70">
        <v>1</v>
      </c>
      <c r="H31" s="58">
        <v>216</v>
      </c>
      <c r="I31" s="70">
        <v>0</v>
      </c>
      <c r="J31" s="70">
        <v>1</v>
      </c>
      <c r="K31" s="70">
        <v>0</v>
      </c>
      <c r="L31" s="37">
        <f t="shared" si="0"/>
        <v>0.48329621380846327</v>
      </c>
    </row>
    <row r="32" spans="1:12" s="34" customFormat="1" x14ac:dyDescent="0.25">
      <c r="A32" s="21" t="s">
        <v>2297</v>
      </c>
      <c r="B32" s="7">
        <v>672</v>
      </c>
      <c r="C32" s="70">
        <v>114</v>
      </c>
      <c r="D32" s="70">
        <v>5</v>
      </c>
      <c r="E32" s="70">
        <v>120</v>
      </c>
      <c r="F32" s="70">
        <v>68</v>
      </c>
      <c r="G32" s="70">
        <v>1</v>
      </c>
      <c r="H32" s="58">
        <v>308</v>
      </c>
      <c r="I32" s="70">
        <v>0</v>
      </c>
      <c r="J32" s="70">
        <v>0</v>
      </c>
      <c r="K32" s="70">
        <v>0</v>
      </c>
      <c r="L32" s="37">
        <f t="shared" si="0"/>
        <v>0.45833333333333331</v>
      </c>
    </row>
    <row r="33" spans="1:12" s="34" customFormat="1" x14ac:dyDescent="0.25">
      <c r="A33" s="21" t="s">
        <v>2298</v>
      </c>
      <c r="B33" s="7">
        <v>400</v>
      </c>
      <c r="C33" s="70">
        <v>77</v>
      </c>
      <c r="D33" s="70">
        <v>3</v>
      </c>
      <c r="E33" s="70">
        <v>83</v>
      </c>
      <c r="F33" s="70">
        <v>33</v>
      </c>
      <c r="G33" s="70">
        <v>3</v>
      </c>
      <c r="H33" s="58">
        <v>199</v>
      </c>
      <c r="I33" s="70">
        <v>0</v>
      </c>
      <c r="J33" s="70">
        <v>0</v>
      </c>
      <c r="K33" s="70">
        <v>0</v>
      </c>
      <c r="L33" s="37">
        <f t="shared" si="0"/>
        <v>0.4975</v>
      </c>
    </row>
    <row r="34" spans="1:12" s="34" customFormat="1" x14ac:dyDescent="0.25">
      <c r="A34" s="21" t="s">
        <v>2299</v>
      </c>
      <c r="B34" s="7">
        <v>467</v>
      </c>
      <c r="C34" s="70">
        <v>82</v>
      </c>
      <c r="D34" s="70">
        <v>2</v>
      </c>
      <c r="E34" s="70">
        <v>91</v>
      </c>
      <c r="F34" s="70">
        <v>25</v>
      </c>
      <c r="G34" s="70">
        <v>3</v>
      </c>
      <c r="H34" s="58">
        <v>203</v>
      </c>
      <c r="I34" s="70">
        <v>0</v>
      </c>
      <c r="J34" s="70">
        <v>0</v>
      </c>
      <c r="K34" s="70">
        <v>0</v>
      </c>
      <c r="L34" s="37">
        <f t="shared" si="0"/>
        <v>0.43468950749464669</v>
      </c>
    </row>
    <row r="35" spans="1:12" s="34" customFormat="1" x14ac:dyDescent="0.25">
      <c r="A35" s="21" t="s">
        <v>2300</v>
      </c>
      <c r="B35" s="7">
        <v>432</v>
      </c>
      <c r="C35" s="70">
        <v>86</v>
      </c>
      <c r="D35" s="70">
        <v>8</v>
      </c>
      <c r="E35" s="70">
        <v>82</v>
      </c>
      <c r="F35" s="70">
        <v>38</v>
      </c>
      <c r="G35" s="70">
        <v>0</v>
      </c>
      <c r="H35" s="58">
        <v>214</v>
      </c>
      <c r="I35" s="70">
        <v>0</v>
      </c>
      <c r="J35" s="70">
        <v>0</v>
      </c>
      <c r="K35" s="70">
        <v>0</v>
      </c>
      <c r="L35" s="37">
        <f t="shared" si="0"/>
        <v>0.49537037037037035</v>
      </c>
    </row>
    <row r="36" spans="1:12" s="34" customFormat="1" x14ac:dyDescent="0.25">
      <c r="A36" s="21" t="s">
        <v>2301</v>
      </c>
      <c r="B36" s="7">
        <v>512</v>
      </c>
      <c r="C36" s="70">
        <v>88</v>
      </c>
      <c r="D36" s="70">
        <v>1</v>
      </c>
      <c r="E36" s="70">
        <v>106</v>
      </c>
      <c r="F36" s="70">
        <v>36</v>
      </c>
      <c r="G36" s="70">
        <v>5</v>
      </c>
      <c r="H36" s="58">
        <v>236</v>
      </c>
      <c r="I36" s="70">
        <v>0</v>
      </c>
      <c r="J36" s="70">
        <v>1</v>
      </c>
      <c r="K36" s="70">
        <v>0</v>
      </c>
      <c r="L36" s="37">
        <f t="shared" si="0"/>
        <v>0.462890625</v>
      </c>
    </row>
    <row r="37" spans="1:12" s="34" customFormat="1" x14ac:dyDescent="0.25">
      <c r="A37" s="21" t="s">
        <v>2302</v>
      </c>
      <c r="B37" s="7">
        <v>487</v>
      </c>
      <c r="C37" s="70">
        <v>49</v>
      </c>
      <c r="D37" s="70">
        <v>4</v>
      </c>
      <c r="E37" s="70">
        <v>95</v>
      </c>
      <c r="F37" s="70">
        <v>34</v>
      </c>
      <c r="G37" s="70">
        <v>2</v>
      </c>
      <c r="H37" s="58">
        <v>184</v>
      </c>
      <c r="I37" s="70">
        <v>2</v>
      </c>
      <c r="J37" s="70">
        <v>1</v>
      </c>
      <c r="K37" s="70">
        <v>0</v>
      </c>
      <c r="L37" s="37">
        <f t="shared" si="0"/>
        <v>0.37987679671457908</v>
      </c>
    </row>
    <row r="38" spans="1:12" s="34" customFormat="1" x14ac:dyDescent="0.25">
      <c r="A38" s="21" t="s">
        <v>2303</v>
      </c>
      <c r="B38" s="7">
        <v>384</v>
      </c>
      <c r="C38" s="70">
        <v>72</v>
      </c>
      <c r="D38" s="70">
        <v>3</v>
      </c>
      <c r="E38" s="70">
        <v>98</v>
      </c>
      <c r="F38" s="70">
        <v>39</v>
      </c>
      <c r="G38" s="70">
        <v>5</v>
      </c>
      <c r="H38" s="58">
        <v>217</v>
      </c>
      <c r="I38" s="70">
        <v>0</v>
      </c>
      <c r="J38" s="70">
        <v>0</v>
      </c>
      <c r="K38" s="70">
        <v>1</v>
      </c>
      <c r="L38" s="37">
        <f t="shared" si="0"/>
        <v>0.56770833333333337</v>
      </c>
    </row>
    <row r="39" spans="1:12" s="34" customFormat="1" x14ac:dyDescent="0.25">
      <c r="A39" s="21" t="s">
        <v>2304</v>
      </c>
      <c r="B39" s="7">
        <v>374</v>
      </c>
      <c r="C39" s="70">
        <v>45</v>
      </c>
      <c r="D39" s="70">
        <v>7</v>
      </c>
      <c r="E39" s="70">
        <v>87</v>
      </c>
      <c r="F39" s="70">
        <v>22</v>
      </c>
      <c r="G39" s="70">
        <v>3</v>
      </c>
      <c r="H39" s="58">
        <v>164</v>
      </c>
      <c r="I39" s="70">
        <v>0</v>
      </c>
      <c r="J39" s="70">
        <v>0</v>
      </c>
      <c r="K39" s="70">
        <v>0</v>
      </c>
      <c r="L39" s="37">
        <f t="shared" si="0"/>
        <v>0.43850267379679142</v>
      </c>
    </row>
    <row r="40" spans="1:12" s="34" customFormat="1" x14ac:dyDescent="0.25">
      <c r="A40" s="21" t="s">
        <v>2305</v>
      </c>
      <c r="B40" s="7">
        <v>359</v>
      </c>
      <c r="C40" s="70">
        <v>55</v>
      </c>
      <c r="D40" s="70">
        <v>5</v>
      </c>
      <c r="E40" s="70">
        <v>86</v>
      </c>
      <c r="F40" s="70">
        <v>22</v>
      </c>
      <c r="G40" s="70">
        <v>3</v>
      </c>
      <c r="H40" s="58">
        <v>171</v>
      </c>
      <c r="I40" s="70">
        <v>1</v>
      </c>
      <c r="J40" s="70">
        <v>0</v>
      </c>
      <c r="K40" s="70">
        <v>2</v>
      </c>
      <c r="L40" s="37">
        <f t="shared" si="0"/>
        <v>0.48189415041782729</v>
      </c>
    </row>
    <row r="41" spans="1:12" s="34" customFormat="1" x14ac:dyDescent="0.25">
      <c r="A41" s="21" t="s">
        <v>2306</v>
      </c>
      <c r="B41" s="7">
        <v>383</v>
      </c>
      <c r="C41" s="70">
        <v>52</v>
      </c>
      <c r="D41" s="70">
        <v>3</v>
      </c>
      <c r="E41" s="70">
        <v>80</v>
      </c>
      <c r="F41" s="70">
        <v>19</v>
      </c>
      <c r="G41" s="70">
        <v>1</v>
      </c>
      <c r="H41" s="58">
        <v>155</v>
      </c>
      <c r="I41" s="70">
        <v>1</v>
      </c>
      <c r="J41" s="70">
        <v>0</v>
      </c>
      <c r="K41" s="70">
        <v>0</v>
      </c>
      <c r="L41" s="37">
        <f t="shared" si="0"/>
        <v>0.40469973890339428</v>
      </c>
    </row>
    <row r="42" spans="1:12" s="34" customFormat="1" x14ac:dyDescent="0.25">
      <c r="A42" s="21" t="s">
        <v>2307</v>
      </c>
      <c r="B42" s="7">
        <v>429</v>
      </c>
      <c r="C42" s="70">
        <v>88</v>
      </c>
      <c r="D42" s="70">
        <v>2</v>
      </c>
      <c r="E42" s="70">
        <v>94</v>
      </c>
      <c r="F42" s="70">
        <v>31</v>
      </c>
      <c r="G42" s="70">
        <v>1</v>
      </c>
      <c r="H42" s="58">
        <v>216</v>
      </c>
      <c r="I42" s="70">
        <v>0</v>
      </c>
      <c r="J42" s="70">
        <v>0</v>
      </c>
      <c r="K42" s="70">
        <v>1</v>
      </c>
      <c r="L42" s="37">
        <f t="shared" si="0"/>
        <v>0.5058275058275058</v>
      </c>
    </row>
    <row r="43" spans="1:12" s="34" customFormat="1" x14ac:dyDescent="0.25">
      <c r="A43" s="21" t="s">
        <v>2308</v>
      </c>
      <c r="B43" s="7">
        <v>539</v>
      </c>
      <c r="C43" s="70">
        <v>83</v>
      </c>
      <c r="D43" s="70">
        <v>3</v>
      </c>
      <c r="E43" s="70">
        <v>123</v>
      </c>
      <c r="F43" s="70">
        <v>41</v>
      </c>
      <c r="G43" s="70">
        <v>14</v>
      </c>
      <c r="H43" s="58">
        <v>264</v>
      </c>
      <c r="I43" s="70">
        <v>2</v>
      </c>
      <c r="J43" s="70">
        <v>0</v>
      </c>
      <c r="K43" s="70">
        <v>0</v>
      </c>
      <c r="L43" s="37">
        <f t="shared" si="0"/>
        <v>0.48979591836734693</v>
      </c>
    </row>
    <row r="44" spans="1:12" s="34" customFormat="1" x14ac:dyDescent="0.25">
      <c r="A44" s="21" t="s">
        <v>2309</v>
      </c>
      <c r="B44" s="7">
        <v>547</v>
      </c>
      <c r="C44" s="70">
        <v>115</v>
      </c>
      <c r="D44" s="70">
        <v>4</v>
      </c>
      <c r="E44" s="70">
        <v>113</v>
      </c>
      <c r="F44" s="70">
        <v>62</v>
      </c>
      <c r="G44" s="70">
        <v>3</v>
      </c>
      <c r="H44" s="58">
        <v>297</v>
      </c>
      <c r="I44" s="70">
        <v>0</v>
      </c>
      <c r="J44" s="70">
        <v>0</v>
      </c>
      <c r="K44" s="70">
        <v>0</v>
      </c>
      <c r="L44" s="37">
        <f t="shared" si="0"/>
        <v>0.54296160877513711</v>
      </c>
    </row>
    <row r="45" spans="1:12" s="34" customFormat="1" x14ac:dyDescent="0.25">
      <c r="A45" s="21" t="s">
        <v>2310</v>
      </c>
      <c r="B45" s="7">
        <v>541</v>
      </c>
      <c r="C45" s="70">
        <v>107</v>
      </c>
      <c r="D45" s="70">
        <v>0</v>
      </c>
      <c r="E45" s="70">
        <v>126</v>
      </c>
      <c r="F45" s="70">
        <v>24</v>
      </c>
      <c r="G45" s="70">
        <v>3</v>
      </c>
      <c r="H45" s="58">
        <v>260</v>
      </c>
      <c r="I45" s="70">
        <v>0</v>
      </c>
      <c r="J45" s="70">
        <v>0</v>
      </c>
      <c r="K45" s="70">
        <v>1</v>
      </c>
      <c r="L45" s="37">
        <f t="shared" si="0"/>
        <v>0.48243992606284658</v>
      </c>
    </row>
    <row r="46" spans="1:12" s="34" customFormat="1" x14ac:dyDescent="0.25">
      <c r="A46" s="21" t="s">
        <v>2311</v>
      </c>
      <c r="B46" s="7">
        <v>424</v>
      </c>
      <c r="C46" s="70">
        <v>85</v>
      </c>
      <c r="D46" s="70">
        <v>6</v>
      </c>
      <c r="E46" s="70">
        <v>94</v>
      </c>
      <c r="F46" s="70">
        <v>23</v>
      </c>
      <c r="G46" s="70">
        <v>1</v>
      </c>
      <c r="H46" s="58">
        <v>209</v>
      </c>
      <c r="I46" s="70">
        <v>1</v>
      </c>
      <c r="J46" s="70">
        <v>0</v>
      </c>
      <c r="K46" s="70">
        <v>0</v>
      </c>
      <c r="L46" s="37">
        <f t="shared" si="0"/>
        <v>0.49292452830188677</v>
      </c>
    </row>
    <row r="47" spans="1:12" s="34" customFormat="1" x14ac:dyDescent="0.25">
      <c r="A47" s="21" t="s">
        <v>2312</v>
      </c>
      <c r="B47" s="7">
        <v>402</v>
      </c>
      <c r="C47" s="70">
        <v>81</v>
      </c>
      <c r="D47" s="70">
        <v>0</v>
      </c>
      <c r="E47" s="70">
        <v>90</v>
      </c>
      <c r="F47" s="70">
        <v>20</v>
      </c>
      <c r="G47" s="70">
        <v>4</v>
      </c>
      <c r="H47" s="58">
        <v>195</v>
      </c>
      <c r="I47" s="70">
        <v>2</v>
      </c>
      <c r="J47" s="70">
        <v>0</v>
      </c>
      <c r="K47" s="70">
        <v>0</v>
      </c>
      <c r="L47" s="37">
        <f t="shared" si="0"/>
        <v>0.48507462686567165</v>
      </c>
    </row>
    <row r="48" spans="1:12" s="34" customFormat="1" x14ac:dyDescent="0.25">
      <c r="A48" s="21" t="s">
        <v>2313</v>
      </c>
      <c r="B48" s="7">
        <v>388</v>
      </c>
      <c r="C48" s="70">
        <v>75</v>
      </c>
      <c r="D48" s="70">
        <v>2</v>
      </c>
      <c r="E48" s="70">
        <v>74</v>
      </c>
      <c r="F48" s="70">
        <v>34</v>
      </c>
      <c r="G48" s="70">
        <v>4</v>
      </c>
      <c r="H48" s="58">
        <v>189</v>
      </c>
      <c r="I48" s="70">
        <v>0</v>
      </c>
      <c r="J48" s="70">
        <v>0</v>
      </c>
      <c r="K48" s="70">
        <v>3</v>
      </c>
      <c r="L48" s="37">
        <f t="shared" si="0"/>
        <v>0.49484536082474229</v>
      </c>
    </row>
    <row r="49" spans="1:12" s="34" customFormat="1" x14ac:dyDescent="0.25">
      <c r="A49" s="21" t="s">
        <v>2314</v>
      </c>
      <c r="B49" s="7">
        <v>786</v>
      </c>
      <c r="C49" s="70">
        <v>144</v>
      </c>
      <c r="D49" s="70">
        <v>3</v>
      </c>
      <c r="E49" s="70">
        <v>152</v>
      </c>
      <c r="F49" s="70">
        <v>52</v>
      </c>
      <c r="G49" s="70">
        <v>4</v>
      </c>
      <c r="H49" s="58">
        <v>355</v>
      </c>
      <c r="I49" s="70">
        <v>0</v>
      </c>
      <c r="J49" s="70">
        <v>1</v>
      </c>
      <c r="K49" s="70">
        <v>2</v>
      </c>
      <c r="L49" s="37">
        <f t="shared" si="0"/>
        <v>0.45547073791348602</v>
      </c>
    </row>
    <row r="50" spans="1:12" s="34" customFormat="1" x14ac:dyDescent="0.25">
      <c r="A50" s="21" t="s">
        <v>2315</v>
      </c>
      <c r="B50" s="7">
        <v>514</v>
      </c>
      <c r="C50" s="70">
        <v>86</v>
      </c>
      <c r="D50" s="70">
        <v>1</v>
      </c>
      <c r="E50" s="70">
        <v>102</v>
      </c>
      <c r="F50" s="70">
        <v>33</v>
      </c>
      <c r="G50" s="70">
        <v>2</v>
      </c>
      <c r="H50" s="58">
        <v>224</v>
      </c>
      <c r="I50" s="70">
        <v>0</v>
      </c>
      <c r="J50" s="70">
        <v>0</v>
      </c>
      <c r="K50" s="70">
        <v>2</v>
      </c>
      <c r="L50" s="37">
        <f t="shared" si="0"/>
        <v>0.43968871595330739</v>
      </c>
    </row>
    <row r="51" spans="1:12" s="34" customFormat="1" x14ac:dyDescent="0.25">
      <c r="A51" s="21" t="s">
        <v>2316</v>
      </c>
      <c r="B51" s="7">
        <v>530</v>
      </c>
      <c r="C51" s="70">
        <v>86</v>
      </c>
      <c r="D51" s="70">
        <v>8</v>
      </c>
      <c r="E51" s="70">
        <v>101</v>
      </c>
      <c r="F51" s="70">
        <v>34</v>
      </c>
      <c r="G51" s="70">
        <v>4</v>
      </c>
      <c r="H51" s="58">
        <v>233</v>
      </c>
      <c r="I51" s="70">
        <v>0</v>
      </c>
      <c r="J51" s="70">
        <v>0</v>
      </c>
      <c r="K51" s="70">
        <v>0</v>
      </c>
      <c r="L51" s="37">
        <f t="shared" si="0"/>
        <v>0.43962264150943398</v>
      </c>
    </row>
    <row r="52" spans="1:12" s="34" customFormat="1" x14ac:dyDescent="0.25">
      <c r="A52" s="21" t="s">
        <v>2317</v>
      </c>
      <c r="B52" s="65">
        <v>625</v>
      </c>
      <c r="C52" s="70">
        <v>111</v>
      </c>
      <c r="D52" s="70">
        <v>4</v>
      </c>
      <c r="E52" s="70">
        <v>140</v>
      </c>
      <c r="F52" s="70">
        <v>38</v>
      </c>
      <c r="G52" s="70">
        <v>3</v>
      </c>
      <c r="H52" s="58">
        <v>296</v>
      </c>
      <c r="I52" s="70">
        <v>0</v>
      </c>
      <c r="J52" s="70">
        <v>1</v>
      </c>
      <c r="K52" s="70">
        <v>0</v>
      </c>
      <c r="L52" s="37">
        <f t="shared" si="0"/>
        <v>0.47520000000000001</v>
      </c>
    </row>
    <row r="53" spans="1:12" s="34" customFormat="1" x14ac:dyDescent="0.25">
      <c r="A53" s="21" t="s">
        <v>2318</v>
      </c>
      <c r="B53" s="65">
        <v>521</v>
      </c>
      <c r="C53" s="70">
        <v>74</v>
      </c>
      <c r="D53" s="70">
        <v>2</v>
      </c>
      <c r="E53" s="70">
        <v>95</v>
      </c>
      <c r="F53" s="70">
        <v>21</v>
      </c>
      <c r="G53" s="70">
        <v>9</v>
      </c>
      <c r="H53" s="58">
        <v>201</v>
      </c>
      <c r="I53" s="70">
        <v>0</v>
      </c>
      <c r="J53" s="70">
        <v>0</v>
      </c>
      <c r="K53" s="70">
        <v>0</v>
      </c>
      <c r="L53" s="37">
        <f t="shared" si="0"/>
        <v>0.38579654510556621</v>
      </c>
    </row>
    <row r="54" spans="1:12" s="34" customFormat="1" x14ac:dyDescent="0.25">
      <c r="A54" s="21" t="s">
        <v>2319</v>
      </c>
      <c r="B54" s="65">
        <v>476</v>
      </c>
      <c r="C54" s="70">
        <v>71</v>
      </c>
      <c r="D54" s="70">
        <v>3</v>
      </c>
      <c r="E54" s="70">
        <v>99</v>
      </c>
      <c r="F54" s="70">
        <v>22</v>
      </c>
      <c r="G54" s="70">
        <v>1</v>
      </c>
      <c r="H54" s="58">
        <v>196</v>
      </c>
      <c r="I54" s="70">
        <v>0</v>
      </c>
      <c r="J54" s="70">
        <v>1</v>
      </c>
      <c r="K54" s="70">
        <v>0</v>
      </c>
      <c r="L54" s="37">
        <f t="shared" si="0"/>
        <v>0.41386554621848737</v>
      </c>
    </row>
    <row r="55" spans="1:12" s="34" customFormat="1" x14ac:dyDescent="0.25">
      <c r="A55" s="21" t="s">
        <v>2320</v>
      </c>
      <c r="B55" s="7">
        <v>544</v>
      </c>
      <c r="C55" s="70">
        <v>82</v>
      </c>
      <c r="D55" s="70">
        <v>5</v>
      </c>
      <c r="E55" s="70">
        <v>124</v>
      </c>
      <c r="F55" s="70">
        <v>33</v>
      </c>
      <c r="G55" s="70">
        <v>5</v>
      </c>
      <c r="H55" s="58">
        <v>249</v>
      </c>
      <c r="I55" s="70">
        <v>0</v>
      </c>
      <c r="J55" s="70">
        <v>0</v>
      </c>
      <c r="K55" s="70">
        <v>0</v>
      </c>
      <c r="L55" s="37">
        <f t="shared" si="0"/>
        <v>0.4577205882352941</v>
      </c>
    </row>
    <row r="56" spans="1:12" s="34" customFormat="1" x14ac:dyDescent="0.25">
      <c r="A56" s="21" t="s">
        <v>2321</v>
      </c>
      <c r="B56" s="7">
        <v>465</v>
      </c>
      <c r="C56" s="70">
        <v>97</v>
      </c>
      <c r="D56" s="70">
        <v>5</v>
      </c>
      <c r="E56" s="70">
        <v>116</v>
      </c>
      <c r="F56" s="70">
        <v>37</v>
      </c>
      <c r="G56" s="70">
        <v>5</v>
      </c>
      <c r="H56" s="58">
        <v>260</v>
      </c>
      <c r="I56" s="70">
        <v>1</v>
      </c>
      <c r="J56" s="70">
        <v>0</v>
      </c>
      <c r="K56" s="70">
        <v>0</v>
      </c>
      <c r="L56" s="37">
        <f t="shared" si="0"/>
        <v>0.55913978494623651</v>
      </c>
    </row>
    <row r="57" spans="1:12" s="34" customFormat="1" x14ac:dyDescent="0.25">
      <c r="A57" s="21" t="s">
        <v>2322</v>
      </c>
      <c r="B57" s="7">
        <v>440</v>
      </c>
      <c r="C57" s="70">
        <v>73</v>
      </c>
      <c r="D57" s="70">
        <v>4</v>
      </c>
      <c r="E57" s="70">
        <v>130</v>
      </c>
      <c r="F57" s="70">
        <v>22</v>
      </c>
      <c r="G57" s="70">
        <v>3</v>
      </c>
      <c r="H57" s="58">
        <v>232</v>
      </c>
      <c r="I57" s="70">
        <v>1</v>
      </c>
      <c r="J57" s="70">
        <v>0</v>
      </c>
      <c r="K57" s="70">
        <v>0</v>
      </c>
      <c r="L57" s="37">
        <f t="shared" si="0"/>
        <v>0.52727272727272723</v>
      </c>
    </row>
    <row r="58" spans="1:12" s="34" customFormat="1" x14ac:dyDescent="0.25">
      <c r="A58" s="21" t="s">
        <v>2323</v>
      </c>
      <c r="B58" s="7">
        <v>526</v>
      </c>
      <c r="C58" s="70">
        <v>108</v>
      </c>
      <c r="D58" s="70">
        <v>4</v>
      </c>
      <c r="E58" s="70">
        <v>101</v>
      </c>
      <c r="F58" s="70">
        <v>37</v>
      </c>
      <c r="G58" s="70">
        <v>4</v>
      </c>
      <c r="H58" s="58">
        <v>254</v>
      </c>
      <c r="I58" s="70">
        <v>0</v>
      </c>
      <c r="J58" s="70">
        <v>1</v>
      </c>
      <c r="K58" s="70">
        <v>0</v>
      </c>
      <c r="L58" s="37">
        <f t="shared" si="0"/>
        <v>0.48479087452471481</v>
      </c>
    </row>
    <row r="59" spans="1:12" s="34" customFormat="1" x14ac:dyDescent="0.25">
      <c r="A59" s="21" t="s">
        <v>2324</v>
      </c>
      <c r="B59" s="7">
        <v>442</v>
      </c>
      <c r="C59" s="70">
        <v>71</v>
      </c>
      <c r="D59" s="70">
        <v>1</v>
      </c>
      <c r="E59" s="70">
        <v>96</v>
      </c>
      <c r="F59" s="70">
        <v>24</v>
      </c>
      <c r="G59" s="70">
        <v>6</v>
      </c>
      <c r="H59" s="58">
        <v>198</v>
      </c>
      <c r="I59" s="70">
        <v>2</v>
      </c>
      <c r="J59" s="70">
        <v>0</v>
      </c>
      <c r="K59" s="70">
        <v>0</v>
      </c>
      <c r="L59" s="37">
        <f t="shared" si="0"/>
        <v>0.44796380090497739</v>
      </c>
    </row>
    <row r="60" spans="1:12" s="34" customFormat="1" x14ac:dyDescent="0.25">
      <c r="A60" s="21" t="s">
        <v>2325</v>
      </c>
      <c r="B60" s="7">
        <v>417</v>
      </c>
      <c r="C60" s="70">
        <v>86</v>
      </c>
      <c r="D60" s="70">
        <v>2</v>
      </c>
      <c r="E60" s="70">
        <v>87</v>
      </c>
      <c r="F60" s="70">
        <v>29</v>
      </c>
      <c r="G60" s="70">
        <v>1</v>
      </c>
      <c r="H60" s="58">
        <v>205</v>
      </c>
      <c r="I60" s="70">
        <v>1</v>
      </c>
      <c r="J60" s="70">
        <v>0</v>
      </c>
      <c r="K60" s="70">
        <v>0</v>
      </c>
      <c r="L60" s="37">
        <f t="shared" si="0"/>
        <v>0.49160671462829736</v>
      </c>
    </row>
    <row r="61" spans="1:12" s="34" customFormat="1" x14ac:dyDescent="0.25">
      <c r="A61" s="21" t="s">
        <v>2326</v>
      </c>
      <c r="B61" s="7">
        <v>458</v>
      </c>
      <c r="C61" s="70">
        <v>83</v>
      </c>
      <c r="D61" s="70">
        <v>3</v>
      </c>
      <c r="E61" s="70">
        <v>78</v>
      </c>
      <c r="F61" s="70">
        <v>31</v>
      </c>
      <c r="G61" s="70">
        <v>2</v>
      </c>
      <c r="H61" s="58">
        <v>197</v>
      </c>
      <c r="I61" s="70">
        <v>0</v>
      </c>
      <c r="J61" s="70">
        <v>0</v>
      </c>
      <c r="K61" s="70">
        <v>1</v>
      </c>
      <c r="L61" s="37">
        <f t="shared" si="0"/>
        <v>0.43231441048034935</v>
      </c>
    </row>
    <row r="62" spans="1:12" s="34" customFormat="1" x14ac:dyDescent="0.25">
      <c r="A62" s="21" t="s">
        <v>2327</v>
      </c>
      <c r="B62" s="7">
        <v>515</v>
      </c>
      <c r="C62" s="70">
        <v>103</v>
      </c>
      <c r="D62" s="70">
        <v>5</v>
      </c>
      <c r="E62" s="70">
        <v>102</v>
      </c>
      <c r="F62" s="70">
        <v>31</v>
      </c>
      <c r="G62" s="70">
        <v>1</v>
      </c>
      <c r="H62" s="58">
        <v>242</v>
      </c>
      <c r="I62" s="70">
        <v>1</v>
      </c>
      <c r="J62" s="70">
        <v>1</v>
      </c>
      <c r="K62" s="70">
        <v>0</v>
      </c>
      <c r="L62" s="37">
        <f t="shared" si="0"/>
        <v>0.47184466019417476</v>
      </c>
    </row>
    <row r="63" spans="1:12" s="34" customFormat="1" x14ac:dyDescent="0.25">
      <c r="A63" s="21" t="s">
        <v>2328</v>
      </c>
      <c r="B63" s="7">
        <v>343</v>
      </c>
      <c r="C63" s="70">
        <v>40</v>
      </c>
      <c r="D63" s="70">
        <v>1</v>
      </c>
      <c r="E63" s="70">
        <v>54</v>
      </c>
      <c r="F63" s="70">
        <v>14</v>
      </c>
      <c r="G63" s="70">
        <v>1</v>
      </c>
      <c r="H63" s="58">
        <v>110</v>
      </c>
      <c r="I63" s="70">
        <v>1</v>
      </c>
      <c r="J63" s="70">
        <v>0</v>
      </c>
      <c r="K63" s="70">
        <v>0</v>
      </c>
      <c r="L63" s="37">
        <f t="shared" si="0"/>
        <v>0.32069970845481049</v>
      </c>
    </row>
    <row r="64" spans="1:12" s="34" customFormat="1" x14ac:dyDescent="0.25">
      <c r="A64" s="21" t="s">
        <v>2329</v>
      </c>
      <c r="B64" s="7">
        <v>445</v>
      </c>
      <c r="C64" s="70">
        <v>79</v>
      </c>
      <c r="D64" s="70">
        <v>6</v>
      </c>
      <c r="E64" s="70">
        <v>95</v>
      </c>
      <c r="F64" s="70">
        <v>32</v>
      </c>
      <c r="G64" s="70">
        <v>0</v>
      </c>
      <c r="H64" s="58">
        <v>212</v>
      </c>
      <c r="I64" s="70">
        <v>0</v>
      </c>
      <c r="J64" s="70">
        <v>0</v>
      </c>
      <c r="K64" s="70">
        <v>0</v>
      </c>
      <c r="L64" s="37">
        <f t="shared" si="0"/>
        <v>0.47640449438202248</v>
      </c>
    </row>
    <row r="65" spans="1:12" s="34" customFormat="1" x14ac:dyDescent="0.25">
      <c r="A65" s="21" t="s">
        <v>2330</v>
      </c>
      <c r="B65" s="65">
        <v>404</v>
      </c>
      <c r="C65" s="70">
        <v>51</v>
      </c>
      <c r="D65" s="70">
        <v>1</v>
      </c>
      <c r="E65" s="70">
        <v>81</v>
      </c>
      <c r="F65" s="70">
        <v>20</v>
      </c>
      <c r="G65" s="70">
        <v>0</v>
      </c>
      <c r="H65" s="58">
        <v>153</v>
      </c>
      <c r="I65" s="70">
        <v>0</v>
      </c>
      <c r="J65" s="70">
        <v>0</v>
      </c>
      <c r="K65" s="70">
        <v>0</v>
      </c>
      <c r="L65" s="37">
        <f t="shared" si="0"/>
        <v>0.37871287128712872</v>
      </c>
    </row>
    <row r="66" spans="1:12" s="34" customFormat="1" x14ac:dyDescent="0.25">
      <c r="A66" s="21" t="s">
        <v>2331</v>
      </c>
      <c r="B66" s="65">
        <v>774</v>
      </c>
      <c r="C66" s="70">
        <v>91</v>
      </c>
      <c r="D66" s="70">
        <v>4</v>
      </c>
      <c r="E66" s="70">
        <v>121</v>
      </c>
      <c r="F66" s="70">
        <v>31</v>
      </c>
      <c r="G66" s="70">
        <v>6</v>
      </c>
      <c r="H66" s="58">
        <v>253</v>
      </c>
      <c r="I66" s="70">
        <v>0</v>
      </c>
      <c r="J66" s="70">
        <v>0</v>
      </c>
      <c r="K66" s="70">
        <v>2</v>
      </c>
      <c r="L66" s="37">
        <f t="shared" ref="L66:L69" si="1">(K66+J66+H66)/B66</f>
        <v>0.32945736434108525</v>
      </c>
    </row>
    <row r="67" spans="1:12" s="34" customFormat="1" x14ac:dyDescent="0.25">
      <c r="A67" s="21" t="s">
        <v>2332</v>
      </c>
      <c r="B67" s="65">
        <v>606</v>
      </c>
      <c r="C67" s="70">
        <v>91</v>
      </c>
      <c r="D67" s="70">
        <v>4</v>
      </c>
      <c r="E67" s="70">
        <v>69</v>
      </c>
      <c r="F67" s="70">
        <v>36</v>
      </c>
      <c r="G67" s="70">
        <v>3</v>
      </c>
      <c r="H67" s="58">
        <v>203</v>
      </c>
      <c r="I67" s="70">
        <v>1</v>
      </c>
      <c r="J67" s="70">
        <v>0</v>
      </c>
      <c r="K67" s="70">
        <v>2</v>
      </c>
      <c r="L67" s="37">
        <f t="shared" si="1"/>
        <v>0.33828382838283827</v>
      </c>
    </row>
    <row r="68" spans="1:12" s="34" customFormat="1" x14ac:dyDescent="0.25">
      <c r="A68" s="21" t="s">
        <v>2333</v>
      </c>
      <c r="B68" s="65">
        <v>689</v>
      </c>
      <c r="C68" s="70">
        <v>80</v>
      </c>
      <c r="D68" s="70">
        <v>3</v>
      </c>
      <c r="E68" s="70">
        <v>121</v>
      </c>
      <c r="F68" s="70">
        <v>53</v>
      </c>
      <c r="G68" s="70">
        <v>1</v>
      </c>
      <c r="H68" s="58">
        <v>258</v>
      </c>
      <c r="I68" s="70">
        <v>1</v>
      </c>
      <c r="J68" s="70">
        <v>0</v>
      </c>
      <c r="K68" s="70">
        <v>0</v>
      </c>
      <c r="L68" s="37">
        <f t="shared" si="1"/>
        <v>0.37445573294629897</v>
      </c>
    </row>
    <row r="69" spans="1:12" s="34" customFormat="1" x14ac:dyDescent="0.25">
      <c r="A69" s="21" t="s">
        <v>2334</v>
      </c>
      <c r="B69" s="65">
        <v>1328</v>
      </c>
      <c r="C69" s="70">
        <v>203</v>
      </c>
      <c r="D69" s="70">
        <v>5</v>
      </c>
      <c r="E69" s="70">
        <v>226</v>
      </c>
      <c r="F69" s="70">
        <v>113</v>
      </c>
      <c r="G69" s="70">
        <v>5</v>
      </c>
      <c r="H69" s="70">
        <v>552</v>
      </c>
      <c r="I69" s="70">
        <v>5</v>
      </c>
      <c r="J69" s="70">
        <v>0</v>
      </c>
      <c r="K69" s="70">
        <v>3</v>
      </c>
      <c r="L69" s="37">
        <f t="shared" si="1"/>
        <v>0.41792168674698793</v>
      </c>
    </row>
    <row r="70" spans="1:12" s="34" customFormat="1" x14ac:dyDescent="0.25">
      <c r="A70" s="21" t="s">
        <v>2335</v>
      </c>
      <c r="B70" s="65">
        <v>0</v>
      </c>
      <c r="C70" s="70">
        <v>63</v>
      </c>
      <c r="D70" s="70">
        <v>0</v>
      </c>
      <c r="E70" s="70">
        <v>50</v>
      </c>
      <c r="F70" s="70">
        <v>15</v>
      </c>
      <c r="G70" s="70">
        <v>2</v>
      </c>
      <c r="H70" s="58">
        <v>130</v>
      </c>
      <c r="I70" s="70">
        <v>0</v>
      </c>
      <c r="J70" s="70">
        <v>0</v>
      </c>
      <c r="K70" s="70">
        <v>57</v>
      </c>
      <c r="L70" s="37"/>
    </row>
    <row r="71" spans="1:12" s="34" customFormat="1" x14ac:dyDescent="0.25">
      <c r="A71" s="21" t="s">
        <v>2336</v>
      </c>
      <c r="B71" s="65">
        <v>0</v>
      </c>
      <c r="C71" s="70">
        <v>66</v>
      </c>
      <c r="D71" s="70">
        <v>6</v>
      </c>
      <c r="E71" s="70">
        <v>98</v>
      </c>
      <c r="F71" s="70">
        <v>10</v>
      </c>
      <c r="G71" s="70">
        <v>6</v>
      </c>
      <c r="H71" s="58">
        <v>186</v>
      </c>
      <c r="I71" s="70">
        <v>0</v>
      </c>
      <c r="J71" s="70">
        <v>0</v>
      </c>
      <c r="K71" s="70">
        <v>3</v>
      </c>
      <c r="L71" s="37"/>
    </row>
    <row r="72" spans="1:12" s="34" customFormat="1" x14ac:dyDescent="0.25">
      <c r="A72" s="21" t="s">
        <v>2337</v>
      </c>
      <c r="B72" s="65">
        <v>0</v>
      </c>
      <c r="C72" s="70">
        <v>1608</v>
      </c>
      <c r="D72" s="70">
        <v>36</v>
      </c>
      <c r="E72" s="70">
        <v>1764</v>
      </c>
      <c r="F72" s="70">
        <v>882</v>
      </c>
      <c r="G72" s="70">
        <v>45</v>
      </c>
      <c r="H72" s="58">
        <v>4335</v>
      </c>
      <c r="I72" s="70">
        <v>20</v>
      </c>
      <c r="J72" s="70">
        <v>0</v>
      </c>
      <c r="K72" s="70">
        <v>10</v>
      </c>
      <c r="L72" s="37"/>
    </row>
    <row r="73" spans="1:12" s="34" customFormat="1" x14ac:dyDescent="0.25">
      <c r="A73" s="21" t="s">
        <v>102</v>
      </c>
      <c r="B73" s="65">
        <v>0</v>
      </c>
      <c r="C73" s="70">
        <v>560</v>
      </c>
      <c r="D73" s="70">
        <v>31</v>
      </c>
      <c r="E73" s="70">
        <v>882</v>
      </c>
      <c r="F73" s="70">
        <v>188</v>
      </c>
      <c r="G73" s="70">
        <v>21</v>
      </c>
      <c r="H73" s="58">
        <v>1682</v>
      </c>
      <c r="I73" s="70">
        <v>5</v>
      </c>
      <c r="J73" s="70">
        <v>3</v>
      </c>
      <c r="K73" s="70">
        <v>7</v>
      </c>
      <c r="L73" s="37"/>
    </row>
    <row r="74" spans="1:12" s="34" customFormat="1" x14ac:dyDescent="0.25">
      <c r="A74" s="21" t="s">
        <v>103</v>
      </c>
      <c r="B74" s="66">
        <v>0</v>
      </c>
      <c r="C74" s="71">
        <v>331</v>
      </c>
      <c r="D74" s="71">
        <v>13</v>
      </c>
      <c r="E74" s="71">
        <v>373</v>
      </c>
      <c r="F74" s="71">
        <v>94</v>
      </c>
      <c r="G74" s="71">
        <v>8</v>
      </c>
      <c r="H74" s="63">
        <v>819</v>
      </c>
      <c r="I74" s="71">
        <v>6</v>
      </c>
      <c r="J74" s="71">
        <v>0</v>
      </c>
      <c r="K74" s="71">
        <v>0</v>
      </c>
      <c r="L74" s="37"/>
    </row>
    <row r="75" spans="1:12" s="34" customFormat="1" x14ac:dyDescent="0.25">
      <c r="A75" s="21" t="s">
        <v>104</v>
      </c>
      <c r="B75" s="65"/>
      <c r="C75" s="70">
        <f>SUM(C2:C71)</f>
        <v>4929</v>
      </c>
      <c r="D75" s="70">
        <f t="shared" ref="D75:K75" si="2">SUM(D2:D71)</f>
        <v>211</v>
      </c>
      <c r="E75" s="70">
        <f t="shared" si="2"/>
        <v>6426</v>
      </c>
      <c r="F75" s="70">
        <f t="shared" si="2"/>
        <v>2049</v>
      </c>
      <c r="G75" s="70">
        <f t="shared" si="2"/>
        <v>220</v>
      </c>
      <c r="H75" s="70">
        <f t="shared" si="2"/>
        <v>13835</v>
      </c>
      <c r="I75" s="70">
        <f t="shared" si="2"/>
        <v>29</v>
      </c>
      <c r="J75" s="70">
        <f t="shared" si="2"/>
        <v>11</v>
      </c>
      <c r="K75" s="70">
        <f t="shared" si="2"/>
        <v>90</v>
      </c>
      <c r="L75" s="70"/>
    </row>
    <row r="76" spans="1:12" s="34" customFormat="1" x14ac:dyDescent="0.25">
      <c r="A76" s="21" t="s">
        <v>105</v>
      </c>
      <c r="B76" s="65"/>
      <c r="C76" s="70">
        <f>SUM(C72:C74)</f>
        <v>2499</v>
      </c>
      <c r="D76" s="70">
        <f t="shared" ref="D76:K76" si="3">SUM(D72:D74)</f>
        <v>80</v>
      </c>
      <c r="E76" s="70">
        <f t="shared" si="3"/>
        <v>3019</v>
      </c>
      <c r="F76" s="70">
        <f t="shared" si="3"/>
        <v>1164</v>
      </c>
      <c r="G76" s="70">
        <f t="shared" si="3"/>
        <v>74</v>
      </c>
      <c r="H76" s="70">
        <f t="shared" si="3"/>
        <v>6836</v>
      </c>
      <c r="I76" s="70">
        <f t="shared" si="3"/>
        <v>31</v>
      </c>
      <c r="J76" s="70">
        <f t="shared" si="3"/>
        <v>3</v>
      </c>
      <c r="K76" s="70">
        <f t="shared" si="3"/>
        <v>17</v>
      </c>
      <c r="L76" s="70"/>
    </row>
    <row r="77" spans="1:12" s="34" customFormat="1" x14ac:dyDescent="0.25">
      <c r="A77" s="21" t="s">
        <v>106</v>
      </c>
      <c r="B77" s="65">
        <f>SUM(Table129[NAMES
ON LIST])</f>
        <v>31953</v>
      </c>
      <c r="C77" s="70">
        <f>SUM(C75:C76)</f>
        <v>7428</v>
      </c>
      <c r="D77" s="70">
        <f t="shared" ref="D77:K77" si="4">SUM(D75:D76)</f>
        <v>291</v>
      </c>
      <c r="E77" s="70">
        <f t="shared" si="4"/>
        <v>9445</v>
      </c>
      <c r="F77" s="70">
        <f t="shared" si="4"/>
        <v>3213</v>
      </c>
      <c r="G77" s="70">
        <f t="shared" si="4"/>
        <v>294</v>
      </c>
      <c r="H77" s="70">
        <f t="shared" si="4"/>
        <v>20671</v>
      </c>
      <c r="I77" s="70">
        <f t="shared" si="4"/>
        <v>60</v>
      </c>
      <c r="J77" s="70">
        <f t="shared" si="4"/>
        <v>14</v>
      </c>
      <c r="K77" s="70">
        <f t="shared" si="4"/>
        <v>107</v>
      </c>
      <c r="L77" s="37">
        <f>(K77+J77+H77)/B77</f>
        <v>0.65070572403217231</v>
      </c>
    </row>
    <row r="78" spans="1:12" s="37" customFormat="1" x14ac:dyDescent="0.25">
      <c r="A78" s="36" t="s">
        <v>107</v>
      </c>
      <c r="B78" s="48"/>
      <c r="C78" s="37">
        <f>C77/$H$77</f>
        <v>0.35934400851434378</v>
      </c>
      <c r="D78" s="37">
        <f t="shared" ref="D78:G78" si="5">D77/$H$77</f>
        <v>1.4077693386870494E-2</v>
      </c>
      <c r="E78" s="37">
        <f t="shared" si="5"/>
        <v>0.45692032315804748</v>
      </c>
      <c r="F78" s="37">
        <f t="shared" si="5"/>
        <v>0.15543515069420927</v>
      </c>
      <c r="G78" s="37">
        <f t="shared" si="5"/>
        <v>1.4222824246528954E-2</v>
      </c>
    </row>
    <row r="79" spans="1:12" x14ac:dyDescent="0.25"/>
    <row r="80" spans="1:12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98" fitToHeight="0" orientation="landscape" r:id="rId1"/>
  <tableParts count="1">
    <tablePart r:id="rId2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4102C-ACE7-4E7E-AA44-CCE1FDA18D9A}">
  <sheetPr codeName="Sheet30">
    <pageSetUpPr fitToPage="1"/>
  </sheetPr>
  <dimension ref="A1:P108"/>
  <sheetViews>
    <sheetView workbookViewId="0">
      <pane xSplit="1" ySplit="1" topLeftCell="B72" activePane="bottomRight" state="frozen"/>
      <selection pane="topRight" activeCell="B1" sqref="B1"/>
      <selection pane="bottomLeft" activeCell="A2" sqref="A2"/>
      <selection pane="bottomRight" activeCell="B100" sqref="B100"/>
    </sheetView>
  </sheetViews>
  <sheetFormatPr defaultColWidth="0" defaultRowHeight="15" zeroHeight="1" x14ac:dyDescent="0.25"/>
  <cols>
    <col min="1" max="1" width="35.7109375" style="33" customWidth="1"/>
    <col min="2" max="2" width="8.7109375" style="67" customWidth="1"/>
    <col min="3" max="8" width="11.7109375" style="67" customWidth="1"/>
    <col min="9" max="9" width="8.7109375" style="67" customWidth="1"/>
    <col min="10" max="12" width="3.7109375" style="67" customWidth="1"/>
    <col min="13" max="13" width="8.7109375" style="47" customWidth="1"/>
    <col min="14" max="14" width="1.7109375" style="33" customWidth="1"/>
    <col min="15" max="15" width="9.140625" style="33" hidden="1" customWidth="1"/>
    <col min="16" max="16" width="0" style="33" hidden="1" customWidth="1"/>
    <col min="17" max="16384" width="9.140625" style="33" hidden="1"/>
  </cols>
  <sheetData>
    <row r="1" spans="1:13" ht="50.1" customHeight="1" thickBot="1" x14ac:dyDescent="0.3">
      <c r="A1" s="49" t="s">
        <v>0</v>
      </c>
      <c r="B1" s="2" t="s">
        <v>1</v>
      </c>
      <c r="C1" s="2" t="s">
        <v>2338</v>
      </c>
      <c r="D1" s="2" t="s">
        <v>2339</v>
      </c>
      <c r="E1" s="2" t="s">
        <v>2340</v>
      </c>
      <c r="F1" s="2" t="s">
        <v>2341</v>
      </c>
      <c r="G1" s="2" t="s">
        <v>2342</v>
      </c>
      <c r="H1" s="2" t="s">
        <v>2343</v>
      </c>
      <c r="I1" s="2" t="s">
        <v>8</v>
      </c>
      <c r="J1" s="2" t="s">
        <v>9</v>
      </c>
      <c r="K1" s="2" t="s">
        <v>10</v>
      </c>
      <c r="L1" s="2" t="s">
        <v>11</v>
      </c>
      <c r="M1" s="32" t="s">
        <v>12</v>
      </c>
    </row>
    <row r="2" spans="1:13" s="34" customFormat="1" ht="15.75" thickTop="1" x14ac:dyDescent="0.25">
      <c r="A2" s="21" t="s">
        <v>2344</v>
      </c>
      <c r="B2" s="7">
        <v>361</v>
      </c>
      <c r="C2" s="65">
        <v>3</v>
      </c>
      <c r="D2" s="65">
        <v>0</v>
      </c>
      <c r="E2" s="65">
        <v>46</v>
      </c>
      <c r="F2" s="65">
        <v>0</v>
      </c>
      <c r="G2" s="65">
        <v>19</v>
      </c>
      <c r="H2" s="65">
        <v>77</v>
      </c>
      <c r="I2" s="55">
        <v>145</v>
      </c>
      <c r="J2" s="65">
        <v>0</v>
      </c>
      <c r="K2" s="65">
        <v>0</v>
      </c>
      <c r="L2" s="65">
        <v>1</v>
      </c>
      <c r="M2" s="37">
        <f t="shared" ref="M2:M65" si="0">(L2+K2+I2)/B2</f>
        <v>0.40443213296398894</v>
      </c>
    </row>
    <row r="3" spans="1:13" s="34" customFormat="1" x14ac:dyDescent="0.25">
      <c r="A3" s="21" t="s">
        <v>2345</v>
      </c>
      <c r="B3" s="7">
        <v>436</v>
      </c>
      <c r="C3" s="65">
        <v>4</v>
      </c>
      <c r="D3" s="65">
        <v>1</v>
      </c>
      <c r="E3" s="65">
        <v>41</v>
      </c>
      <c r="F3" s="65">
        <v>1</v>
      </c>
      <c r="G3" s="65">
        <v>9</v>
      </c>
      <c r="H3" s="65">
        <v>78</v>
      </c>
      <c r="I3" s="55">
        <v>134</v>
      </c>
      <c r="J3" s="65">
        <v>0</v>
      </c>
      <c r="K3" s="65">
        <v>1</v>
      </c>
      <c r="L3" s="65">
        <v>0</v>
      </c>
      <c r="M3" s="37">
        <f t="shared" si="0"/>
        <v>0.30963302752293576</v>
      </c>
    </row>
    <row r="4" spans="1:13" s="34" customFormat="1" x14ac:dyDescent="0.25">
      <c r="A4" s="21" t="s">
        <v>2346</v>
      </c>
      <c r="B4" s="7">
        <v>390</v>
      </c>
      <c r="C4" s="65">
        <v>5</v>
      </c>
      <c r="D4" s="65">
        <v>2</v>
      </c>
      <c r="E4" s="65">
        <v>30</v>
      </c>
      <c r="F4" s="65">
        <v>1</v>
      </c>
      <c r="G4" s="65">
        <v>12</v>
      </c>
      <c r="H4" s="65">
        <v>51</v>
      </c>
      <c r="I4" s="55">
        <v>101</v>
      </c>
      <c r="J4" s="65">
        <v>0</v>
      </c>
      <c r="K4" s="65">
        <v>1</v>
      </c>
      <c r="L4" s="65">
        <v>1</v>
      </c>
      <c r="M4" s="37">
        <f t="shared" si="0"/>
        <v>0.26410256410256411</v>
      </c>
    </row>
    <row r="5" spans="1:13" s="34" customFormat="1" x14ac:dyDescent="0.25">
      <c r="A5" s="21" t="s">
        <v>2347</v>
      </c>
      <c r="B5" s="7">
        <v>428</v>
      </c>
      <c r="C5" s="65">
        <v>2</v>
      </c>
      <c r="D5" s="65">
        <v>1</v>
      </c>
      <c r="E5" s="65">
        <v>26</v>
      </c>
      <c r="F5" s="65">
        <v>0</v>
      </c>
      <c r="G5" s="65">
        <v>9</v>
      </c>
      <c r="H5" s="65">
        <v>52</v>
      </c>
      <c r="I5" s="55">
        <v>90</v>
      </c>
      <c r="J5" s="65">
        <v>1</v>
      </c>
      <c r="K5" s="65">
        <v>1</v>
      </c>
      <c r="L5" s="65">
        <v>1</v>
      </c>
      <c r="M5" s="37">
        <f t="shared" si="0"/>
        <v>0.21495327102803738</v>
      </c>
    </row>
    <row r="6" spans="1:13" s="34" customFormat="1" x14ac:dyDescent="0.25">
      <c r="A6" s="21" t="s">
        <v>2348</v>
      </c>
      <c r="B6" s="7">
        <v>391</v>
      </c>
      <c r="C6" s="65">
        <v>1</v>
      </c>
      <c r="D6" s="65">
        <v>0</v>
      </c>
      <c r="E6" s="65">
        <v>34</v>
      </c>
      <c r="F6" s="65">
        <v>1</v>
      </c>
      <c r="G6" s="65">
        <v>8</v>
      </c>
      <c r="H6" s="65">
        <v>56</v>
      </c>
      <c r="I6" s="55">
        <v>100</v>
      </c>
      <c r="J6" s="65">
        <v>0</v>
      </c>
      <c r="K6" s="65">
        <v>0</v>
      </c>
      <c r="L6" s="65">
        <v>1</v>
      </c>
      <c r="M6" s="37">
        <f t="shared" si="0"/>
        <v>0.25831202046035806</v>
      </c>
    </row>
    <row r="7" spans="1:13" s="34" customFormat="1" x14ac:dyDescent="0.25">
      <c r="A7" s="21" t="s">
        <v>2349</v>
      </c>
      <c r="B7" s="7">
        <v>443</v>
      </c>
      <c r="C7" s="65">
        <v>4</v>
      </c>
      <c r="D7" s="65">
        <v>1</v>
      </c>
      <c r="E7" s="65">
        <v>51</v>
      </c>
      <c r="F7" s="65">
        <v>0</v>
      </c>
      <c r="G7" s="65">
        <v>15</v>
      </c>
      <c r="H7" s="65">
        <v>96</v>
      </c>
      <c r="I7" s="55">
        <v>167</v>
      </c>
      <c r="J7" s="65">
        <v>5</v>
      </c>
      <c r="K7" s="65">
        <v>0</v>
      </c>
      <c r="L7" s="65">
        <v>1</v>
      </c>
      <c r="M7" s="37">
        <f t="shared" si="0"/>
        <v>0.37923250564334088</v>
      </c>
    </row>
    <row r="8" spans="1:13" s="34" customFormat="1" x14ac:dyDescent="0.25">
      <c r="A8" s="21" t="s">
        <v>2350</v>
      </c>
      <c r="B8" s="7">
        <v>324</v>
      </c>
      <c r="C8" s="65">
        <v>5</v>
      </c>
      <c r="D8" s="65">
        <v>0</v>
      </c>
      <c r="E8" s="65">
        <v>36</v>
      </c>
      <c r="F8" s="65">
        <v>2</v>
      </c>
      <c r="G8" s="65">
        <v>6</v>
      </c>
      <c r="H8" s="65">
        <v>63</v>
      </c>
      <c r="I8" s="55">
        <v>112</v>
      </c>
      <c r="J8" s="65">
        <v>0</v>
      </c>
      <c r="K8" s="65">
        <v>0</v>
      </c>
      <c r="L8" s="65">
        <v>0</v>
      </c>
      <c r="M8" s="37">
        <f t="shared" si="0"/>
        <v>0.34567901234567899</v>
      </c>
    </row>
    <row r="9" spans="1:13" s="34" customFormat="1" x14ac:dyDescent="0.25">
      <c r="A9" s="21" t="s">
        <v>2351</v>
      </c>
      <c r="B9" s="7">
        <v>427</v>
      </c>
      <c r="C9" s="65">
        <v>1</v>
      </c>
      <c r="D9" s="65">
        <v>0</v>
      </c>
      <c r="E9" s="65">
        <v>47</v>
      </c>
      <c r="F9" s="65">
        <v>3</v>
      </c>
      <c r="G9" s="65">
        <v>20</v>
      </c>
      <c r="H9" s="65">
        <v>86</v>
      </c>
      <c r="I9" s="55">
        <v>157</v>
      </c>
      <c r="J9" s="65">
        <v>2</v>
      </c>
      <c r="K9" s="65">
        <v>0</v>
      </c>
      <c r="L9" s="65">
        <v>1</v>
      </c>
      <c r="M9" s="37">
        <f t="shared" si="0"/>
        <v>0.37002341920374709</v>
      </c>
    </row>
    <row r="10" spans="1:13" s="34" customFormat="1" x14ac:dyDescent="0.25">
      <c r="A10" s="21" t="s">
        <v>2352</v>
      </c>
      <c r="B10" s="65">
        <v>444</v>
      </c>
      <c r="C10" s="65">
        <v>8</v>
      </c>
      <c r="D10" s="65">
        <v>1</v>
      </c>
      <c r="E10" s="65">
        <v>30</v>
      </c>
      <c r="F10" s="65">
        <v>2</v>
      </c>
      <c r="G10" s="65">
        <v>14</v>
      </c>
      <c r="H10" s="65">
        <v>75</v>
      </c>
      <c r="I10" s="55">
        <v>130</v>
      </c>
      <c r="J10" s="65">
        <v>0</v>
      </c>
      <c r="K10" s="65">
        <v>0</v>
      </c>
      <c r="L10" s="65">
        <v>0</v>
      </c>
      <c r="M10" s="37">
        <f t="shared" si="0"/>
        <v>0.2927927927927928</v>
      </c>
    </row>
    <row r="11" spans="1:13" s="34" customFormat="1" x14ac:dyDescent="0.25">
      <c r="A11" s="21" t="s">
        <v>2353</v>
      </c>
      <c r="B11" s="65">
        <v>351</v>
      </c>
      <c r="C11" s="65">
        <v>3</v>
      </c>
      <c r="D11" s="65">
        <v>1</v>
      </c>
      <c r="E11" s="65">
        <v>13</v>
      </c>
      <c r="F11" s="65">
        <v>3</v>
      </c>
      <c r="G11" s="65">
        <v>10</v>
      </c>
      <c r="H11" s="65">
        <v>28</v>
      </c>
      <c r="I11" s="55">
        <v>58</v>
      </c>
      <c r="J11" s="65">
        <v>0</v>
      </c>
      <c r="K11" s="65">
        <v>0</v>
      </c>
      <c r="L11" s="65">
        <v>0</v>
      </c>
      <c r="M11" s="37">
        <f t="shared" si="0"/>
        <v>0.16524216524216523</v>
      </c>
    </row>
    <row r="12" spans="1:13" s="34" customFormat="1" x14ac:dyDescent="0.25">
      <c r="A12" s="21" t="s">
        <v>2354</v>
      </c>
      <c r="B12" s="65">
        <v>288</v>
      </c>
      <c r="C12" s="65">
        <v>1</v>
      </c>
      <c r="D12" s="65">
        <v>0</v>
      </c>
      <c r="E12" s="65">
        <v>27</v>
      </c>
      <c r="F12" s="65">
        <v>0</v>
      </c>
      <c r="G12" s="65">
        <v>10</v>
      </c>
      <c r="H12" s="65">
        <v>94</v>
      </c>
      <c r="I12" s="55">
        <v>132</v>
      </c>
      <c r="J12" s="65">
        <v>1</v>
      </c>
      <c r="K12" s="65">
        <v>0</v>
      </c>
      <c r="L12" s="65">
        <v>0</v>
      </c>
      <c r="M12" s="37">
        <f t="shared" si="0"/>
        <v>0.45833333333333331</v>
      </c>
    </row>
    <row r="13" spans="1:13" s="34" customFormat="1" x14ac:dyDescent="0.25">
      <c r="A13" s="21" t="s">
        <v>2355</v>
      </c>
      <c r="B13" s="65">
        <v>388</v>
      </c>
      <c r="C13" s="65">
        <v>5</v>
      </c>
      <c r="D13" s="65">
        <v>0</v>
      </c>
      <c r="E13" s="65">
        <v>44</v>
      </c>
      <c r="F13" s="65">
        <v>2</v>
      </c>
      <c r="G13" s="65">
        <v>9</v>
      </c>
      <c r="H13" s="65">
        <v>61</v>
      </c>
      <c r="I13" s="55">
        <v>121</v>
      </c>
      <c r="J13" s="65">
        <v>0</v>
      </c>
      <c r="K13" s="65">
        <v>0</v>
      </c>
      <c r="L13" s="65">
        <v>0</v>
      </c>
      <c r="M13" s="37">
        <f t="shared" si="0"/>
        <v>0.31185567010309279</v>
      </c>
    </row>
    <row r="14" spans="1:13" s="34" customFormat="1" ht="30" x14ac:dyDescent="0.25">
      <c r="A14" s="6" t="s">
        <v>2356</v>
      </c>
      <c r="B14" s="65">
        <v>490</v>
      </c>
      <c r="C14" s="65">
        <v>7</v>
      </c>
      <c r="D14" s="65">
        <v>0</v>
      </c>
      <c r="E14" s="65">
        <v>34</v>
      </c>
      <c r="F14" s="65">
        <v>3</v>
      </c>
      <c r="G14" s="65">
        <v>17</v>
      </c>
      <c r="H14" s="65">
        <v>91</v>
      </c>
      <c r="I14" s="55">
        <v>152</v>
      </c>
      <c r="J14" s="65">
        <v>1</v>
      </c>
      <c r="K14" s="65">
        <v>0</v>
      </c>
      <c r="L14" s="65">
        <v>0</v>
      </c>
      <c r="M14" s="37">
        <f t="shared" si="0"/>
        <v>0.31020408163265306</v>
      </c>
    </row>
    <row r="15" spans="1:13" s="34" customFormat="1" x14ac:dyDescent="0.25">
      <c r="A15" s="21" t="s">
        <v>2357</v>
      </c>
      <c r="B15" s="7">
        <v>450</v>
      </c>
      <c r="C15" s="65">
        <v>1</v>
      </c>
      <c r="D15" s="65">
        <v>1</v>
      </c>
      <c r="E15" s="65">
        <v>28</v>
      </c>
      <c r="F15" s="65">
        <v>1</v>
      </c>
      <c r="G15" s="65">
        <v>8</v>
      </c>
      <c r="H15" s="65">
        <v>82</v>
      </c>
      <c r="I15" s="55">
        <v>121</v>
      </c>
      <c r="J15" s="65">
        <v>3</v>
      </c>
      <c r="K15" s="65">
        <v>0</v>
      </c>
      <c r="L15" s="65">
        <v>0</v>
      </c>
      <c r="M15" s="37">
        <f t="shared" si="0"/>
        <v>0.2688888888888889</v>
      </c>
    </row>
    <row r="16" spans="1:13" s="34" customFormat="1" x14ac:dyDescent="0.25">
      <c r="A16" s="21" t="s">
        <v>2358</v>
      </c>
      <c r="B16" s="7">
        <v>485</v>
      </c>
      <c r="C16" s="65">
        <v>6</v>
      </c>
      <c r="D16" s="65">
        <v>0</v>
      </c>
      <c r="E16" s="65">
        <v>33</v>
      </c>
      <c r="F16" s="65">
        <v>2</v>
      </c>
      <c r="G16" s="65">
        <v>19</v>
      </c>
      <c r="H16" s="65">
        <v>121</v>
      </c>
      <c r="I16" s="55">
        <v>181</v>
      </c>
      <c r="J16" s="65">
        <v>1</v>
      </c>
      <c r="K16" s="65">
        <v>0</v>
      </c>
      <c r="L16" s="65">
        <v>0</v>
      </c>
      <c r="M16" s="37">
        <f t="shared" si="0"/>
        <v>0.3731958762886598</v>
      </c>
    </row>
    <row r="17" spans="1:13" s="34" customFormat="1" x14ac:dyDescent="0.25">
      <c r="A17" s="21" t="s">
        <v>2359</v>
      </c>
      <c r="B17" s="7">
        <v>417</v>
      </c>
      <c r="C17" s="65">
        <v>2</v>
      </c>
      <c r="D17" s="65">
        <v>0</v>
      </c>
      <c r="E17" s="65">
        <v>30</v>
      </c>
      <c r="F17" s="65">
        <v>0</v>
      </c>
      <c r="G17" s="65">
        <v>9</v>
      </c>
      <c r="H17" s="65">
        <v>94</v>
      </c>
      <c r="I17" s="55">
        <v>135</v>
      </c>
      <c r="J17" s="65">
        <v>0</v>
      </c>
      <c r="K17" s="65">
        <v>1</v>
      </c>
      <c r="L17" s="65">
        <v>0</v>
      </c>
      <c r="M17" s="37">
        <f t="shared" si="0"/>
        <v>0.32613908872901681</v>
      </c>
    </row>
    <row r="18" spans="1:13" s="34" customFormat="1" x14ac:dyDescent="0.25">
      <c r="A18" s="21" t="s">
        <v>2360</v>
      </c>
      <c r="B18" s="7">
        <v>461</v>
      </c>
      <c r="C18" s="65">
        <v>6</v>
      </c>
      <c r="D18" s="65">
        <v>0</v>
      </c>
      <c r="E18" s="65">
        <v>62</v>
      </c>
      <c r="F18" s="65">
        <v>2</v>
      </c>
      <c r="G18" s="65">
        <v>14</v>
      </c>
      <c r="H18" s="65">
        <v>110</v>
      </c>
      <c r="I18" s="55">
        <v>194</v>
      </c>
      <c r="J18" s="65">
        <v>1</v>
      </c>
      <c r="K18" s="65">
        <v>0</v>
      </c>
      <c r="L18" s="65">
        <v>0</v>
      </c>
      <c r="M18" s="37">
        <f t="shared" si="0"/>
        <v>0.42082429501084601</v>
      </c>
    </row>
    <row r="19" spans="1:13" s="34" customFormat="1" x14ac:dyDescent="0.25">
      <c r="A19" s="21" t="s">
        <v>2361</v>
      </c>
      <c r="B19" s="7">
        <v>443</v>
      </c>
      <c r="C19" s="65">
        <v>3</v>
      </c>
      <c r="D19" s="65">
        <v>3</v>
      </c>
      <c r="E19" s="65">
        <v>23</v>
      </c>
      <c r="F19" s="65">
        <v>1</v>
      </c>
      <c r="G19" s="65">
        <v>13</v>
      </c>
      <c r="H19" s="65">
        <v>94</v>
      </c>
      <c r="I19" s="55">
        <v>137</v>
      </c>
      <c r="J19" s="65">
        <v>0</v>
      </c>
      <c r="K19" s="65">
        <v>0</v>
      </c>
      <c r="L19" s="65">
        <v>0</v>
      </c>
      <c r="M19" s="37">
        <f t="shared" si="0"/>
        <v>0.30925507900677202</v>
      </c>
    </row>
    <row r="20" spans="1:13" s="34" customFormat="1" x14ac:dyDescent="0.25">
      <c r="A20" s="21" t="s">
        <v>2362</v>
      </c>
      <c r="B20" s="7">
        <v>555</v>
      </c>
      <c r="C20" s="65">
        <v>1</v>
      </c>
      <c r="D20" s="65">
        <v>0</v>
      </c>
      <c r="E20" s="65">
        <v>61</v>
      </c>
      <c r="F20" s="65">
        <v>5</v>
      </c>
      <c r="G20" s="65">
        <v>22</v>
      </c>
      <c r="H20" s="65">
        <v>143</v>
      </c>
      <c r="I20" s="55">
        <v>232</v>
      </c>
      <c r="J20" s="65">
        <v>0</v>
      </c>
      <c r="K20" s="65">
        <v>0</v>
      </c>
      <c r="L20" s="65">
        <v>1</v>
      </c>
      <c r="M20" s="37">
        <f t="shared" si="0"/>
        <v>0.41981981981981981</v>
      </c>
    </row>
    <row r="21" spans="1:13" s="34" customFormat="1" x14ac:dyDescent="0.25">
      <c r="A21" s="21" t="s">
        <v>2363</v>
      </c>
      <c r="B21" s="7">
        <v>386</v>
      </c>
      <c r="C21" s="65">
        <v>2</v>
      </c>
      <c r="D21" s="65">
        <v>0</v>
      </c>
      <c r="E21" s="65">
        <v>41</v>
      </c>
      <c r="F21" s="65">
        <v>1</v>
      </c>
      <c r="G21" s="65">
        <v>23</v>
      </c>
      <c r="H21" s="65">
        <v>129</v>
      </c>
      <c r="I21" s="55">
        <v>196</v>
      </c>
      <c r="J21" s="65">
        <v>0</v>
      </c>
      <c r="K21" s="65">
        <v>0</v>
      </c>
      <c r="L21" s="65">
        <v>2</v>
      </c>
      <c r="M21" s="37">
        <f t="shared" si="0"/>
        <v>0.51295336787564771</v>
      </c>
    </row>
    <row r="22" spans="1:13" s="34" customFormat="1" x14ac:dyDescent="0.25">
      <c r="A22" s="21" t="s">
        <v>2364</v>
      </c>
      <c r="B22" s="65">
        <v>489</v>
      </c>
      <c r="C22" s="65">
        <v>3</v>
      </c>
      <c r="D22" s="65">
        <v>1</v>
      </c>
      <c r="E22" s="65">
        <v>29</v>
      </c>
      <c r="F22" s="65">
        <v>2</v>
      </c>
      <c r="G22" s="65">
        <v>13</v>
      </c>
      <c r="H22" s="65">
        <v>81</v>
      </c>
      <c r="I22" s="55">
        <v>129</v>
      </c>
      <c r="J22" s="65">
        <v>0</v>
      </c>
      <c r="K22" s="65">
        <v>1</v>
      </c>
      <c r="L22" s="65">
        <v>1</v>
      </c>
      <c r="M22" s="37">
        <f t="shared" si="0"/>
        <v>0.26789366053169733</v>
      </c>
    </row>
    <row r="23" spans="1:13" s="34" customFormat="1" x14ac:dyDescent="0.25">
      <c r="A23" s="21" t="s">
        <v>2365</v>
      </c>
      <c r="B23" s="65">
        <v>472</v>
      </c>
      <c r="C23" s="65">
        <v>2</v>
      </c>
      <c r="D23" s="65">
        <v>3</v>
      </c>
      <c r="E23" s="65">
        <v>24</v>
      </c>
      <c r="F23" s="65">
        <v>2</v>
      </c>
      <c r="G23" s="65">
        <v>11</v>
      </c>
      <c r="H23" s="65">
        <v>61</v>
      </c>
      <c r="I23" s="55">
        <v>103</v>
      </c>
      <c r="J23" s="65">
        <v>7</v>
      </c>
      <c r="K23" s="65">
        <v>0</v>
      </c>
      <c r="L23" s="65">
        <v>2</v>
      </c>
      <c r="M23" s="37">
        <f t="shared" si="0"/>
        <v>0.22245762711864406</v>
      </c>
    </row>
    <row r="24" spans="1:13" s="34" customFormat="1" x14ac:dyDescent="0.25">
      <c r="A24" s="21" t="s">
        <v>2366</v>
      </c>
      <c r="B24" s="65">
        <v>398</v>
      </c>
      <c r="C24" s="65">
        <v>2</v>
      </c>
      <c r="D24" s="65">
        <v>0</v>
      </c>
      <c r="E24" s="65">
        <v>34</v>
      </c>
      <c r="F24" s="65">
        <v>3</v>
      </c>
      <c r="G24" s="65">
        <v>27</v>
      </c>
      <c r="H24" s="65">
        <v>117</v>
      </c>
      <c r="I24" s="55">
        <v>183</v>
      </c>
      <c r="J24" s="65">
        <v>0</v>
      </c>
      <c r="K24" s="65">
        <v>0</v>
      </c>
      <c r="L24" s="65">
        <v>0</v>
      </c>
      <c r="M24" s="37">
        <f t="shared" si="0"/>
        <v>0.45979899497487436</v>
      </c>
    </row>
    <row r="25" spans="1:13" s="34" customFormat="1" x14ac:dyDescent="0.25">
      <c r="A25" s="21" t="s">
        <v>2367</v>
      </c>
      <c r="B25" s="7">
        <v>421</v>
      </c>
      <c r="C25" s="65">
        <v>1</v>
      </c>
      <c r="D25" s="65">
        <v>1</v>
      </c>
      <c r="E25" s="65">
        <v>12</v>
      </c>
      <c r="F25" s="65">
        <v>2</v>
      </c>
      <c r="G25" s="65">
        <v>9</v>
      </c>
      <c r="H25" s="65">
        <v>68</v>
      </c>
      <c r="I25" s="55">
        <v>93</v>
      </c>
      <c r="J25" s="65">
        <v>0</v>
      </c>
      <c r="K25" s="65">
        <v>0</v>
      </c>
      <c r="L25" s="65">
        <v>0</v>
      </c>
      <c r="M25" s="37">
        <f t="shared" si="0"/>
        <v>0.22090261282660331</v>
      </c>
    </row>
    <row r="26" spans="1:13" s="34" customFormat="1" x14ac:dyDescent="0.25">
      <c r="A26" s="21" t="s">
        <v>2368</v>
      </c>
      <c r="B26" s="7">
        <v>389</v>
      </c>
      <c r="C26" s="65">
        <v>4</v>
      </c>
      <c r="D26" s="65">
        <v>2</v>
      </c>
      <c r="E26" s="65">
        <v>18</v>
      </c>
      <c r="F26" s="65">
        <v>0</v>
      </c>
      <c r="G26" s="65">
        <v>19</v>
      </c>
      <c r="H26" s="65">
        <v>70</v>
      </c>
      <c r="I26" s="55">
        <v>113</v>
      </c>
      <c r="J26" s="65">
        <v>0</v>
      </c>
      <c r="K26" s="65">
        <v>1</v>
      </c>
      <c r="L26" s="65">
        <v>0</v>
      </c>
      <c r="M26" s="37">
        <f t="shared" si="0"/>
        <v>0.29305912596401029</v>
      </c>
    </row>
    <row r="27" spans="1:13" s="34" customFormat="1" x14ac:dyDescent="0.25">
      <c r="A27" s="21" t="s">
        <v>2369</v>
      </c>
      <c r="B27" s="7">
        <v>324</v>
      </c>
      <c r="C27" s="65">
        <v>2</v>
      </c>
      <c r="D27" s="65">
        <v>0</v>
      </c>
      <c r="E27" s="65">
        <v>10</v>
      </c>
      <c r="F27" s="65">
        <v>0</v>
      </c>
      <c r="G27" s="65">
        <v>11</v>
      </c>
      <c r="H27" s="65">
        <v>58</v>
      </c>
      <c r="I27" s="55">
        <v>81</v>
      </c>
      <c r="J27" s="65">
        <v>0</v>
      </c>
      <c r="K27" s="65">
        <v>0</v>
      </c>
      <c r="L27" s="65">
        <v>1</v>
      </c>
      <c r="M27" s="37">
        <f t="shared" si="0"/>
        <v>0.25308641975308643</v>
      </c>
    </row>
    <row r="28" spans="1:13" s="34" customFormat="1" x14ac:dyDescent="0.25">
      <c r="A28" s="21" t="s">
        <v>2370</v>
      </c>
      <c r="B28" s="65">
        <v>645</v>
      </c>
      <c r="C28" s="65">
        <v>1</v>
      </c>
      <c r="D28" s="65">
        <v>0</v>
      </c>
      <c r="E28" s="65">
        <v>15</v>
      </c>
      <c r="F28" s="65">
        <v>0</v>
      </c>
      <c r="G28" s="65">
        <v>7</v>
      </c>
      <c r="H28" s="65">
        <v>61</v>
      </c>
      <c r="I28" s="55">
        <v>84</v>
      </c>
      <c r="J28" s="65">
        <v>0</v>
      </c>
      <c r="K28" s="65">
        <v>0</v>
      </c>
      <c r="L28" s="65">
        <v>1</v>
      </c>
      <c r="M28" s="37">
        <f t="shared" si="0"/>
        <v>0.13178294573643412</v>
      </c>
    </row>
    <row r="29" spans="1:13" s="34" customFormat="1" x14ac:dyDescent="0.25">
      <c r="A29" s="21" t="s">
        <v>2371</v>
      </c>
      <c r="B29" s="7">
        <v>541</v>
      </c>
      <c r="C29" s="65">
        <v>1</v>
      </c>
      <c r="D29" s="65">
        <v>0</v>
      </c>
      <c r="E29" s="65">
        <v>51</v>
      </c>
      <c r="F29" s="65">
        <v>1</v>
      </c>
      <c r="G29" s="65">
        <v>20</v>
      </c>
      <c r="H29" s="65">
        <v>108</v>
      </c>
      <c r="I29" s="55">
        <v>181</v>
      </c>
      <c r="J29" s="65">
        <v>0</v>
      </c>
      <c r="K29" s="65">
        <v>1</v>
      </c>
      <c r="L29" s="65">
        <v>0</v>
      </c>
      <c r="M29" s="37">
        <f t="shared" si="0"/>
        <v>0.33641404805914971</v>
      </c>
    </row>
    <row r="30" spans="1:13" s="34" customFormat="1" x14ac:dyDescent="0.25">
      <c r="A30" s="21" t="s">
        <v>2372</v>
      </c>
      <c r="B30" s="7">
        <v>641</v>
      </c>
      <c r="C30" s="65">
        <v>0</v>
      </c>
      <c r="D30" s="65">
        <v>0</v>
      </c>
      <c r="E30" s="65">
        <v>45</v>
      </c>
      <c r="F30" s="65">
        <v>0</v>
      </c>
      <c r="G30" s="65">
        <v>30</v>
      </c>
      <c r="H30" s="65">
        <v>145</v>
      </c>
      <c r="I30" s="55">
        <v>220</v>
      </c>
      <c r="J30" s="65">
        <v>0</v>
      </c>
      <c r="K30" s="65">
        <v>0</v>
      </c>
      <c r="L30" s="65">
        <v>0</v>
      </c>
      <c r="M30" s="37">
        <f t="shared" si="0"/>
        <v>0.34321372854914195</v>
      </c>
    </row>
    <row r="31" spans="1:13" s="34" customFormat="1" x14ac:dyDescent="0.25">
      <c r="A31" s="21" t="s">
        <v>2373</v>
      </c>
      <c r="B31" s="7">
        <v>405</v>
      </c>
      <c r="C31" s="65">
        <v>1</v>
      </c>
      <c r="D31" s="65">
        <v>0</v>
      </c>
      <c r="E31" s="65">
        <v>38</v>
      </c>
      <c r="F31" s="65">
        <v>2</v>
      </c>
      <c r="G31" s="65">
        <v>9</v>
      </c>
      <c r="H31" s="65">
        <v>84</v>
      </c>
      <c r="I31" s="55">
        <v>134</v>
      </c>
      <c r="J31" s="65">
        <v>2</v>
      </c>
      <c r="K31" s="65">
        <v>0</v>
      </c>
      <c r="L31" s="65">
        <v>1</v>
      </c>
      <c r="M31" s="37">
        <f t="shared" si="0"/>
        <v>0.33333333333333331</v>
      </c>
    </row>
    <row r="32" spans="1:13" s="34" customFormat="1" x14ac:dyDescent="0.25">
      <c r="A32" s="21" t="s">
        <v>2374</v>
      </c>
      <c r="B32" s="7">
        <v>413</v>
      </c>
      <c r="C32" s="65">
        <v>1</v>
      </c>
      <c r="D32" s="65">
        <v>0</v>
      </c>
      <c r="E32" s="65">
        <v>16</v>
      </c>
      <c r="F32" s="65">
        <v>1</v>
      </c>
      <c r="G32" s="65">
        <v>16</v>
      </c>
      <c r="H32" s="65">
        <v>65</v>
      </c>
      <c r="I32" s="55">
        <v>99</v>
      </c>
      <c r="J32" s="65">
        <v>0</v>
      </c>
      <c r="K32" s="65">
        <v>0</v>
      </c>
      <c r="L32" s="65">
        <v>0</v>
      </c>
      <c r="M32" s="37">
        <f t="shared" si="0"/>
        <v>0.23970944309927361</v>
      </c>
    </row>
    <row r="33" spans="1:13" s="34" customFormat="1" x14ac:dyDescent="0.25">
      <c r="A33" s="21" t="s">
        <v>2375</v>
      </c>
      <c r="B33" s="7">
        <v>594</v>
      </c>
      <c r="C33" s="65">
        <v>2</v>
      </c>
      <c r="D33" s="65">
        <v>2</v>
      </c>
      <c r="E33" s="65">
        <v>23</v>
      </c>
      <c r="F33" s="65">
        <v>1</v>
      </c>
      <c r="G33" s="65">
        <v>19</v>
      </c>
      <c r="H33" s="65">
        <v>79</v>
      </c>
      <c r="I33" s="55">
        <v>126</v>
      </c>
      <c r="J33" s="65">
        <v>0</v>
      </c>
      <c r="K33" s="65">
        <v>0</v>
      </c>
      <c r="L33" s="65">
        <v>0</v>
      </c>
      <c r="M33" s="37">
        <f t="shared" si="0"/>
        <v>0.21212121212121213</v>
      </c>
    </row>
    <row r="34" spans="1:13" s="34" customFormat="1" x14ac:dyDescent="0.25">
      <c r="A34" s="21" t="s">
        <v>2376</v>
      </c>
      <c r="B34" s="7">
        <v>464</v>
      </c>
      <c r="C34" s="65">
        <v>2</v>
      </c>
      <c r="D34" s="65">
        <v>0</v>
      </c>
      <c r="E34" s="65">
        <v>41</v>
      </c>
      <c r="F34" s="65">
        <v>1</v>
      </c>
      <c r="G34" s="65">
        <v>24</v>
      </c>
      <c r="H34" s="65">
        <v>102</v>
      </c>
      <c r="I34" s="55">
        <v>170</v>
      </c>
      <c r="J34" s="65">
        <v>1</v>
      </c>
      <c r="K34" s="65">
        <v>0</v>
      </c>
      <c r="L34" s="65">
        <v>0</v>
      </c>
      <c r="M34" s="37">
        <f t="shared" si="0"/>
        <v>0.36637931034482757</v>
      </c>
    </row>
    <row r="35" spans="1:13" s="34" customFormat="1" x14ac:dyDescent="0.25">
      <c r="A35" s="21" t="s">
        <v>2377</v>
      </c>
      <c r="B35" s="65">
        <v>758</v>
      </c>
      <c r="C35" s="65">
        <v>1</v>
      </c>
      <c r="D35" s="65">
        <v>1</v>
      </c>
      <c r="E35" s="65">
        <v>32</v>
      </c>
      <c r="F35" s="65">
        <v>2</v>
      </c>
      <c r="G35" s="65">
        <v>17</v>
      </c>
      <c r="H35" s="65">
        <v>117</v>
      </c>
      <c r="I35" s="55">
        <v>170</v>
      </c>
      <c r="J35" s="65">
        <v>0</v>
      </c>
      <c r="K35" s="65">
        <v>0</v>
      </c>
      <c r="L35" s="65">
        <v>0</v>
      </c>
      <c r="M35" s="37">
        <f t="shared" si="0"/>
        <v>0.22427440633245382</v>
      </c>
    </row>
    <row r="36" spans="1:13" s="34" customFormat="1" x14ac:dyDescent="0.25">
      <c r="A36" s="21" t="s">
        <v>2378</v>
      </c>
      <c r="B36" s="65">
        <v>544</v>
      </c>
      <c r="C36" s="65">
        <v>5</v>
      </c>
      <c r="D36" s="65">
        <v>0</v>
      </c>
      <c r="E36" s="65">
        <v>53</v>
      </c>
      <c r="F36" s="65">
        <v>1</v>
      </c>
      <c r="G36" s="65">
        <v>19</v>
      </c>
      <c r="H36" s="65">
        <v>134</v>
      </c>
      <c r="I36" s="55">
        <v>212</v>
      </c>
      <c r="J36" s="65">
        <v>0</v>
      </c>
      <c r="K36" s="65">
        <v>0</v>
      </c>
      <c r="L36" s="65">
        <v>1</v>
      </c>
      <c r="M36" s="37">
        <f t="shared" si="0"/>
        <v>0.39154411764705882</v>
      </c>
    </row>
    <row r="37" spans="1:13" s="34" customFormat="1" x14ac:dyDescent="0.25">
      <c r="A37" s="21" t="s">
        <v>2379</v>
      </c>
      <c r="B37" s="65">
        <v>430</v>
      </c>
      <c r="C37" s="65">
        <v>2</v>
      </c>
      <c r="D37" s="65">
        <v>1</v>
      </c>
      <c r="E37" s="65">
        <v>22</v>
      </c>
      <c r="F37" s="65">
        <v>0</v>
      </c>
      <c r="G37" s="65">
        <v>16</v>
      </c>
      <c r="H37" s="65">
        <v>110</v>
      </c>
      <c r="I37" s="55">
        <v>151</v>
      </c>
      <c r="J37" s="65">
        <v>1</v>
      </c>
      <c r="K37" s="65">
        <v>0</v>
      </c>
      <c r="L37" s="65">
        <v>0</v>
      </c>
      <c r="M37" s="37">
        <f t="shared" si="0"/>
        <v>0.35116279069767442</v>
      </c>
    </row>
    <row r="38" spans="1:13" s="34" customFormat="1" x14ac:dyDescent="0.25">
      <c r="A38" s="21" t="s">
        <v>2380</v>
      </c>
      <c r="B38" s="7">
        <v>468</v>
      </c>
      <c r="C38" s="65">
        <v>2</v>
      </c>
      <c r="D38" s="65">
        <v>1</v>
      </c>
      <c r="E38" s="65">
        <v>28</v>
      </c>
      <c r="F38" s="65">
        <v>1</v>
      </c>
      <c r="G38" s="65">
        <v>16</v>
      </c>
      <c r="H38" s="65">
        <v>107</v>
      </c>
      <c r="I38" s="55">
        <v>155</v>
      </c>
      <c r="J38" s="65">
        <v>1</v>
      </c>
      <c r="K38" s="65">
        <v>0</v>
      </c>
      <c r="L38" s="65">
        <v>0</v>
      </c>
      <c r="M38" s="37">
        <f t="shared" si="0"/>
        <v>0.33119658119658119</v>
      </c>
    </row>
    <row r="39" spans="1:13" s="34" customFormat="1" x14ac:dyDescent="0.25">
      <c r="A39" s="21" t="s">
        <v>2381</v>
      </c>
      <c r="B39" s="7">
        <v>403</v>
      </c>
      <c r="C39" s="65">
        <v>2</v>
      </c>
      <c r="D39" s="65">
        <v>2</v>
      </c>
      <c r="E39" s="65">
        <v>24</v>
      </c>
      <c r="F39" s="65">
        <v>1</v>
      </c>
      <c r="G39" s="65">
        <v>19</v>
      </c>
      <c r="H39" s="65">
        <v>97</v>
      </c>
      <c r="I39" s="55">
        <v>145</v>
      </c>
      <c r="J39" s="65">
        <v>1</v>
      </c>
      <c r="K39" s="65">
        <v>0</v>
      </c>
      <c r="L39" s="65">
        <v>0</v>
      </c>
      <c r="M39" s="37">
        <f t="shared" si="0"/>
        <v>0.35980148883374691</v>
      </c>
    </row>
    <row r="40" spans="1:13" s="34" customFormat="1" x14ac:dyDescent="0.25">
      <c r="A40" s="21" t="s">
        <v>2382</v>
      </c>
      <c r="B40" s="7">
        <v>530</v>
      </c>
      <c r="C40" s="65">
        <v>2</v>
      </c>
      <c r="D40" s="65">
        <v>0</v>
      </c>
      <c r="E40" s="65">
        <v>35</v>
      </c>
      <c r="F40" s="65">
        <v>2</v>
      </c>
      <c r="G40" s="65">
        <v>17</v>
      </c>
      <c r="H40" s="65">
        <v>116</v>
      </c>
      <c r="I40" s="55">
        <v>172</v>
      </c>
      <c r="J40" s="65">
        <v>1</v>
      </c>
      <c r="K40" s="65">
        <v>0</v>
      </c>
      <c r="L40" s="65">
        <v>0</v>
      </c>
      <c r="M40" s="37">
        <f t="shared" si="0"/>
        <v>0.32452830188679244</v>
      </c>
    </row>
    <row r="41" spans="1:13" s="34" customFormat="1" x14ac:dyDescent="0.25">
      <c r="A41" s="21" t="s">
        <v>2383</v>
      </c>
      <c r="B41" s="7">
        <v>502</v>
      </c>
      <c r="C41" s="65">
        <v>1</v>
      </c>
      <c r="D41" s="65">
        <v>1</v>
      </c>
      <c r="E41" s="65">
        <v>35</v>
      </c>
      <c r="F41" s="65">
        <v>1</v>
      </c>
      <c r="G41" s="65">
        <v>16</v>
      </c>
      <c r="H41" s="65">
        <v>111</v>
      </c>
      <c r="I41" s="55">
        <v>165</v>
      </c>
      <c r="J41" s="65">
        <v>0</v>
      </c>
      <c r="K41" s="65">
        <v>0</v>
      </c>
      <c r="L41" s="65">
        <v>0</v>
      </c>
      <c r="M41" s="37">
        <f t="shared" si="0"/>
        <v>0.32868525896414341</v>
      </c>
    </row>
    <row r="42" spans="1:13" s="34" customFormat="1" x14ac:dyDescent="0.25">
      <c r="A42" s="21" t="s">
        <v>2384</v>
      </c>
      <c r="B42" s="7">
        <v>335</v>
      </c>
      <c r="C42" s="65">
        <v>3</v>
      </c>
      <c r="D42" s="65">
        <v>1</v>
      </c>
      <c r="E42" s="65">
        <v>17</v>
      </c>
      <c r="F42" s="65">
        <v>2</v>
      </c>
      <c r="G42" s="65">
        <v>7</v>
      </c>
      <c r="H42" s="65">
        <v>89</v>
      </c>
      <c r="I42" s="55">
        <v>119</v>
      </c>
      <c r="J42" s="65">
        <v>1</v>
      </c>
      <c r="K42" s="65">
        <v>0</v>
      </c>
      <c r="L42" s="65">
        <v>0</v>
      </c>
      <c r="M42" s="37">
        <f t="shared" si="0"/>
        <v>0.35522388059701493</v>
      </c>
    </row>
    <row r="43" spans="1:13" s="34" customFormat="1" x14ac:dyDescent="0.25">
      <c r="A43" s="21" t="s">
        <v>2385</v>
      </c>
      <c r="B43" s="7">
        <v>243</v>
      </c>
      <c r="C43" s="65">
        <v>0</v>
      </c>
      <c r="D43" s="65">
        <v>1</v>
      </c>
      <c r="E43" s="65">
        <v>22</v>
      </c>
      <c r="F43" s="65">
        <v>1</v>
      </c>
      <c r="G43" s="65">
        <v>7</v>
      </c>
      <c r="H43" s="65">
        <v>80</v>
      </c>
      <c r="I43" s="55">
        <v>111</v>
      </c>
      <c r="J43" s="65">
        <v>1</v>
      </c>
      <c r="K43" s="65">
        <v>1</v>
      </c>
      <c r="L43" s="65">
        <v>0</v>
      </c>
      <c r="M43" s="37">
        <f t="shared" si="0"/>
        <v>0.46090534979423869</v>
      </c>
    </row>
    <row r="44" spans="1:13" s="34" customFormat="1" x14ac:dyDescent="0.25">
      <c r="A44" s="21" t="s">
        <v>2386</v>
      </c>
      <c r="B44" s="7">
        <v>283</v>
      </c>
      <c r="C44" s="65">
        <v>1</v>
      </c>
      <c r="D44" s="65">
        <v>0</v>
      </c>
      <c r="E44" s="65">
        <v>23</v>
      </c>
      <c r="F44" s="65">
        <v>1</v>
      </c>
      <c r="G44" s="65">
        <v>15</v>
      </c>
      <c r="H44" s="65">
        <v>79</v>
      </c>
      <c r="I44" s="55">
        <v>119</v>
      </c>
      <c r="J44" s="65">
        <v>0</v>
      </c>
      <c r="K44" s="65">
        <v>0</v>
      </c>
      <c r="L44" s="65">
        <v>0</v>
      </c>
      <c r="M44" s="37">
        <f t="shared" si="0"/>
        <v>0.4204946996466431</v>
      </c>
    </row>
    <row r="45" spans="1:13" s="34" customFormat="1" x14ac:dyDescent="0.25">
      <c r="A45" s="21" t="s">
        <v>2387</v>
      </c>
      <c r="B45" s="7">
        <v>363</v>
      </c>
      <c r="C45" s="65">
        <v>4</v>
      </c>
      <c r="D45" s="65">
        <v>0</v>
      </c>
      <c r="E45" s="65">
        <v>27</v>
      </c>
      <c r="F45" s="65">
        <v>1</v>
      </c>
      <c r="G45" s="65">
        <v>21</v>
      </c>
      <c r="H45" s="65">
        <v>101</v>
      </c>
      <c r="I45" s="55">
        <v>154</v>
      </c>
      <c r="J45" s="65">
        <v>0</v>
      </c>
      <c r="K45" s="65">
        <v>0</v>
      </c>
      <c r="L45" s="65">
        <v>1</v>
      </c>
      <c r="M45" s="37">
        <f t="shared" si="0"/>
        <v>0.42699724517906334</v>
      </c>
    </row>
    <row r="46" spans="1:13" s="34" customFormat="1" x14ac:dyDescent="0.25">
      <c r="A46" s="21" t="s">
        <v>2388</v>
      </c>
      <c r="B46" s="65">
        <v>801</v>
      </c>
      <c r="C46" s="65">
        <v>1</v>
      </c>
      <c r="D46" s="65">
        <v>1</v>
      </c>
      <c r="E46" s="65">
        <v>46</v>
      </c>
      <c r="F46" s="65">
        <v>1</v>
      </c>
      <c r="G46" s="65">
        <v>13</v>
      </c>
      <c r="H46" s="65">
        <v>145</v>
      </c>
      <c r="I46" s="55">
        <v>207</v>
      </c>
      <c r="J46" s="65">
        <v>1</v>
      </c>
      <c r="K46" s="65">
        <v>0</v>
      </c>
      <c r="L46" s="65">
        <v>1</v>
      </c>
      <c r="M46" s="37">
        <f t="shared" si="0"/>
        <v>0.2596754057428215</v>
      </c>
    </row>
    <row r="47" spans="1:13" s="34" customFormat="1" x14ac:dyDescent="0.25">
      <c r="A47" s="21" t="s">
        <v>2389</v>
      </c>
      <c r="B47" s="7">
        <v>422</v>
      </c>
      <c r="C47" s="65">
        <v>2</v>
      </c>
      <c r="D47" s="65">
        <v>0</v>
      </c>
      <c r="E47" s="65">
        <v>30</v>
      </c>
      <c r="F47" s="65">
        <v>0</v>
      </c>
      <c r="G47" s="65">
        <v>17</v>
      </c>
      <c r="H47" s="65">
        <v>118</v>
      </c>
      <c r="I47" s="55">
        <v>167</v>
      </c>
      <c r="J47" s="65">
        <v>0</v>
      </c>
      <c r="K47" s="65">
        <v>0</v>
      </c>
      <c r="L47" s="65">
        <v>0</v>
      </c>
      <c r="M47" s="37">
        <f t="shared" si="0"/>
        <v>0.39573459715639808</v>
      </c>
    </row>
    <row r="48" spans="1:13" s="34" customFormat="1" x14ac:dyDescent="0.25">
      <c r="A48" s="21" t="s">
        <v>2390</v>
      </c>
      <c r="B48" s="7">
        <v>512</v>
      </c>
      <c r="C48" s="65">
        <v>2</v>
      </c>
      <c r="D48" s="65">
        <v>0</v>
      </c>
      <c r="E48" s="65">
        <v>48</v>
      </c>
      <c r="F48" s="65">
        <v>0</v>
      </c>
      <c r="G48" s="65">
        <v>20</v>
      </c>
      <c r="H48" s="65">
        <v>134</v>
      </c>
      <c r="I48" s="55">
        <v>204</v>
      </c>
      <c r="J48" s="65">
        <v>0</v>
      </c>
      <c r="K48" s="65">
        <v>0</v>
      </c>
      <c r="L48" s="65">
        <v>1</v>
      </c>
      <c r="M48" s="37">
        <f t="shared" si="0"/>
        <v>0.400390625</v>
      </c>
    </row>
    <row r="49" spans="1:13" s="34" customFormat="1" x14ac:dyDescent="0.25">
      <c r="A49" s="21" t="s">
        <v>2391</v>
      </c>
      <c r="B49" s="7">
        <v>456</v>
      </c>
      <c r="C49" s="65">
        <v>3</v>
      </c>
      <c r="D49" s="65">
        <v>1</v>
      </c>
      <c r="E49" s="65">
        <v>45</v>
      </c>
      <c r="F49" s="65">
        <v>3</v>
      </c>
      <c r="G49" s="65">
        <v>11</v>
      </c>
      <c r="H49" s="65">
        <v>110</v>
      </c>
      <c r="I49" s="55">
        <v>173</v>
      </c>
      <c r="J49" s="65">
        <v>1</v>
      </c>
      <c r="K49" s="65">
        <v>0</v>
      </c>
      <c r="L49" s="65">
        <v>0</v>
      </c>
      <c r="M49" s="37">
        <f t="shared" si="0"/>
        <v>0.37938596491228072</v>
      </c>
    </row>
    <row r="50" spans="1:13" s="34" customFormat="1" x14ac:dyDescent="0.25">
      <c r="A50" s="21" t="s">
        <v>2392</v>
      </c>
      <c r="B50" s="7">
        <v>486</v>
      </c>
      <c r="C50" s="65">
        <v>2</v>
      </c>
      <c r="D50" s="65">
        <v>0</v>
      </c>
      <c r="E50" s="65">
        <v>26</v>
      </c>
      <c r="F50" s="65">
        <v>2</v>
      </c>
      <c r="G50" s="65">
        <v>21</v>
      </c>
      <c r="H50" s="65">
        <v>152</v>
      </c>
      <c r="I50" s="55">
        <v>203</v>
      </c>
      <c r="J50" s="65">
        <v>1</v>
      </c>
      <c r="K50" s="65">
        <v>0</v>
      </c>
      <c r="L50" s="65">
        <v>0</v>
      </c>
      <c r="M50" s="37">
        <f t="shared" si="0"/>
        <v>0.41769547325102879</v>
      </c>
    </row>
    <row r="51" spans="1:13" s="34" customFormat="1" x14ac:dyDescent="0.25">
      <c r="A51" s="21" t="s">
        <v>2393</v>
      </c>
      <c r="B51" s="65">
        <v>464</v>
      </c>
      <c r="C51" s="65">
        <v>5</v>
      </c>
      <c r="D51" s="65">
        <v>1</v>
      </c>
      <c r="E51" s="65">
        <v>32</v>
      </c>
      <c r="F51" s="65">
        <v>2</v>
      </c>
      <c r="G51" s="65">
        <v>18</v>
      </c>
      <c r="H51" s="65">
        <v>121</v>
      </c>
      <c r="I51" s="55">
        <v>179</v>
      </c>
      <c r="J51" s="65">
        <v>0</v>
      </c>
      <c r="K51" s="65">
        <v>0</v>
      </c>
      <c r="L51" s="65">
        <v>1</v>
      </c>
      <c r="M51" s="37">
        <f t="shared" si="0"/>
        <v>0.38793103448275862</v>
      </c>
    </row>
    <row r="52" spans="1:13" s="34" customFormat="1" x14ac:dyDescent="0.25">
      <c r="A52" s="21" t="s">
        <v>2394</v>
      </c>
      <c r="B52" s="65">
        <v>443</v>
      </c>
      <c r="C52" s="65">
        <v>4</v>
      </c>
      <c r="D52" s="65">
        <v>3</v>
      </c>
      <c r="E52" s="65">
        <v>54</v>
      </c>
      <c r="F52" s="65">
        <v>1</v>
      </c>
      <c r="G52" s="65">
        <v>20</v>
      </c>
      <c r="H52" s="65">
        <v>111</v>
      </c>
      <c r="I52" s="55">
        <v>193</v>
      </c>
      <c r="J52" s="65">
        <v>1</v>
      </c>
      <c r="K52" s="65">
        <v>0</v>
      </c>
      <c r="L52" s="65">
        <v>0</v>
      </c>
      <c r="M52" s="37">
        <f t="shared" si="0"/>
        <v>0.43566591422121898</v>
      </c>
    </row>
    <row r="53" spans="1:13" s="34" customFormat="1" x14ac:dyDescent="0.25">
      <c r="A53" s="21" t="s">
        <v>2395</v>
      </c>
      <c r="B53" s="65">
        <v>315</v>
      </c>
      <c r="C53" s="65">
        <v>0</v>
      </c>
      <c r="D53" s="65">
        <v>0</v>
      </c>
      <c r="E53" s="65">
        <v>35</v>
      </c>
      <c r="F53" s="65">
        <v>0</v>
      </c>
      <c r="G53" s="65">
        <v>10</v>
      </c>
      <c r="H53" s="65">
        <v>77</v>
      </c>
      <c r="I53" s="55">
        <v>122</v>
      </c>
      <c r="J53" s="65">
        <v>2</v>
      </c>
      <c r="K53" s="65">
        <v>0</v>
      </c>
      <c r="L53" s="65">
        <v>0</v>
      </c>
      <c r="M53" s="37">
        <f t="shared" si="0"/>
        <v>0.38730158730158731</v>
      </c>
    </row>
    <row r="54" spans="1:13" s="34" customFormat="1" x14ac:dyDescent="0.25">
      <c r="A54" s="21" t="s">
        <v>2396</v>
      </c>
      <c r="B54" s="65">
        <v>330</v>
      </c>
      <c r="C54" s="65">
        <v>3</v>
      </c>
      <c r="D54" s="65">
        <v>0</v>
      </c>
      <c r="E54" s="65">
        <v>28</v>
      </c>
      <c r="F54" s="65">
        <v>0</v>
      </c>
      <c r="G54" s="65">
        <v>10</v>
      </c>
      <c r="H54" s="65">
        <v>79</v>
      </c>
      <c r="I54" s="55">
        <v>120</v>
      </c>
      <c r="J54" s="65">
        <v>0</v>
      </c>
      <c r="K54" s="65">
        <v>1</v>
      </c>
      <c r="L54" s="65">
        <v>0</v>
      </c>
      <c r="M54" s="37">
        <f t="shared" si="0"/>
        <v>0.36666666666666664</v>
      </c>
    </row>
    <row r="55" spans="1:13" s="34" customFormat="1" x14ac:dyDescent="0.25">
      <c r="A55" s="21" t="s">
        <v>2397</v>
      </c>
      <c r="B55" s="7">
        <v>287</v>
      </c>
      <c r="C55" s="65">
        <v>0</v>
      </c>
      <c r="D55" s="65">
        <v>0</v>
      </c>
      <c r="E55" s="65">
        <v>37</v>
      </c>
      <c r="F55" s="65">
        <v>0</v>
      </c>
      <c r="G55" s="65">
        <v>14</v>
      </c>
      <c r="H55" s="65">
        <v>57</v>
      </c>
      <c r="I55" s="55">
        <v>108</v>
      </c>
      <c r="J55" s="65">
        <v>0</v>
      </c>
      <c r="K55" s="65">
        <v>0</v>
      </c>
      <c r="L55" s="65">
        <v>0</v>
      </c>
      <c r="M55" s="37">
        <f t="shared" si="0"/>
        <v>0.37630662020905925</v>
      </c>
    </row>
    <row r="56" spans="1:13" s="34" customFormat="1" x14ac:dyDescent="0.25">
      <c r="A56" s="21" t="s">
        <v>2398</v>
      </c>
      <c r="B56" s="7">
        <v>287</v>
      </c>
      <c r="C56" s="65">
        <v>1</v>
      </c>
      <c r="D56" s="65">
        <v>0</v>
      </c>
      <c r="E56" s="65">
        <v>35</v>
      </c>
      <c r="F56" s="65">
        <v>0</v>
      </c>
      <c r="G56" s="65">
        <v>14</v>
      </c>
      <c r="H56" s="65">
        <v>76</v>
      </c>
      <c r="I56" s="55">
        <v>126</v>
      </c>
      <c r="J56" s="65">
        <v>0</v>
      </c>
      <c r="K56" s="65">
        <v>1</v>
      </c>
      <c r="L56" s="65">
        <v>0</v>
      </c>
      <c r="M56" s="37">
        <f t="shared" si="0"/>
        <v>0.4425087108013937</v>
      </c>
    </row>
    <row r="57" spans="1:13" s="34" customFormat="1" x14ac:dyDescent="0.25">
      <c r="A57" s="21" t="s">
        <v>2399</v>
      </c>
      <c r="B57" s="7">
        <v>403</v>
      </c>
      <c r="C57" s="65">
        <v>3</v>
      </c>
      <c r="D57" s="65">
        <v>0</v>
      </c>
      <c r="E57" s="65">
        <v>56</v>
      </c>
      <c r="F57" s="65">
        <v>1</v>
      </c>
      <c r="G57" s="65">
        <v>19</v>
      </c>
      <c r="H57" s="65">
        <v>116</v>
      </c>
      <c r="I57" s="55">
        <v>195</v>
      </c>
      <c r="J57" s="65">
        <v>0</v>
      </c>
      <c r="K57" s="65">
        <v>0</v>
      </c>
      <c r="L57" s="65">
        <v>0</v>
      </c>
      <c r="M57" s="37">
        <f t="shared" si="0"/>
        <v>0.4838709677419355</v>
      </c>
    </row>
    <row r="58" spans="1:13" s="34" customFormat="1" x14ac:dyDescent="0.25">
      <c r="A58" s="21" t="s">
        <v>2400</v>
      </c>
      <c r="B58" s="7">
        <v>386</v>
      </c>
      <c r="C58" s="65">
        <v>1</v>
      </c>
      <c r="D58" s="65">
        <v>1</v>
      </c>
      <c r="E58" s="65">
        <v>37</v>
      </c>
      <c r="F58" s="65">
        <v>4</v>
      </c>
      <c r="G58" s="65">
        <v>21</v>
      </c>
      <c r="H58" s="65">
        <v>86</v>
      </c>
      <c r="I58" s="55">
        <v>150</v>
      </c>
      <c r="J58" s="65">
        <v>0</v>
      </c>
      <c r="K58" s="65">
        <v>0</v>
      </c>
      <c r="L58" s="65">
        <v>1</v>
      </c>
      <c r="M58" s="37">
        <f t="shared" si="0"/>
        <v>0.39119170984455959</v>
      </c>
    </row>
    <row r="59" spans="1:13" s="34" customFormat="1" x14ac:dyDescent="0.25">
      <c r="A59" s="21" t="s">
        <v>2401</v>
      </c>
      <c r="B59" s="7">
        <v>268</v>
      </c>
      <c r="C59" s="65">
        <v>0</v>
      </c>
      <c r="D59" s="65">
        <v>1</v>
      </c>
      <c r="E59" s="65">
        <v>16</v>
      </c>
      <c r="F59" s="65">
        <v>1</v>
      </c>
      <c r="G59" s="65">
        <v>12</v>
      </c>
      <c r="H59" s="65">
        <v>89</v>
      </c>
      <c r="I59" s="55">
        <v>119</v>
      </c>
      <c r="J59" s="65">
        <v>0</v>
      </c>
      <c r="K59" s="65">
        <v>0</v>
      </c>
      <c r="L59" s="65">
        <v>0</v>
      </c>
      <c r="M59" s="37">
        <f t="shared" si="0"/>
        <v>0.44402985074626866</v>
      </c>
    </row>
    <row r="60" spans="1:13" s="34" customFormat="1" x14ac:dyDescent="0.25">
      <c r="A60" s="21" t="s">
        <v>2402</v>
      </c>
      <c r="B60" s="7">
        <v>312</v>
      </c>
      <c r="C60" s="65">
        <v>1</v>
      </c>
      <c r="D60" s="65">
        <v>0</v>
      </c>
      <c r="E60" s="65">
        <v>45</v>
      </c>
      <c r="F60" s="65">
        <v>0</v>
      </c>
      <c r="G60" s="65">
        <v>22</v>
      </c>
      <c r="H60" s="65">
        <v>100</v>
      </c>
      <c r="I60" s="55">
        <v>168</v>
      </c>
      <c r="J60" s="65">
        <v>0</v>
      </c>
      <c r="K60" s="65">
        <v>0</v>
      </c>
      <c r="L60" s="65">
        <v>0</v>
      </c>
      <c r="M60" s="37">
        <f t="shared" si="0"/>
        <v>0.53846153846153844</v>
      </c>
    </row>
    <row r="61" spans="1:13" s="34" customFormat="1" x14ac:dyDescent="0.25">
      <c r="A61" s="21" t="s">
        <v>2403</v>
      </c>
      <c r="B61" s="7">
        <v>340</v>
      </c>
      <c r="C61" s="65">
        <v>1</v>
      </c>
      <c r="D61" s="65">
        <v>1</v>
      </c>
      <c r="E61" s="65">
        <v>43</v>
      </c>
      <c r="F61" s="65">
        <v>0</v>
      </c>
      <c r="G61" s="65">
        <v>14</v>
      </c>
      <c r="H61" s="65">
        <v>112</v>
      </c>
      <c r="I61" s="55">
        <v>171</v>
      </c>
      <c r="J61" s="65">
        <v>2</v>
      </c>
      <c r="K61" s="65">
        <v>0</v>
      </c>
      <c r="L61" s="65">
        <v>0</v>
      </c>
      <c r="M61" s="37">
        <f t="shared" si="0"/>
        <v>0.50294117647058822</v>
      </c>
    </row>
    <row r="62" spans="1:13" s="34" customFormat="1" x14ac:dyDescent="0.25">
      <c r="A62" s="21" t="s">
        <v>2404</v>
      </c>
      <c r="B62" s="7">
        <v>386</v>
      </c>
      <c r="C62" s="65">
        <v>8</v>
      </c>
      <c r="D62" s="65">
        <v>0</v>
      </c>
      <c r="E62" s="65">
        <v>26</v>
      </c>
      <c r="F62" s="65">
        <v>0</v>
      </c>
      <c r="G62" s="65">
        <v>6</v>
      </c>
      <c r="H62" s="65">
        <v>78</v>
      </c>
      <c r="I62" s="55">
        <v>118</v>
      </c>
      <c r="J62" s="65">
        <v>1</v>
      </c>
      <c r="K62" s="65">
        <v>0</v>
      </c>
      <c r="L62" s="65">
        <v>2</v>
      </c>
      <c r="M62" s="37">
        <f t="shared" si="0"/>
        <v>0.31088082901554404</v>
      </c>
    </row>
    <row r="63" spans="1:13" s="34" customFormat="1" x14ac:dyDescent="0.25">
      <c r="A63" s="21" t="s">
        <v>2405</v>
      </c>
      <c r="B63" s="7">
        <v>758</v>
      </c>
      <c r="C63" s="65">
        <v>5</v>
      </c>
      <c r="D63" s="65">
        <v>1</v>
      </c>
      <c r="E63" s="65">
        <v>32</v>
      </c>
      <c r="F63" s="65">
        <v>3</v>
      </c>
      <c r="G63" s="65">
        <v>13</v>
      </c>
      <c r="H63" s="65">
        <v>100</v>
      </c>
      <c r="I63" s="55">
        <v>154</v>
      </c>
      <c r="J63" s="65">
        <v>1</v>
      </c>
      <c r="K63" s="65">
        <v>0</v>
      </c>
      <c r="L63" s="65">
        <v>2</v>
      </c>
      <c r="M63" s="37">
        <f t="shared" si="0"/>
        <v>0.20580474934036938</v>
      </c>
    </row>
    <row r="64" spans="1:13" s="34" customFormat="1" x14ac:dyDescent="0.25">
      <c r="A64" s="21" t="s">
        <v>2406</v>
      </c>
      <c r="B64" s="7">
        <v>538</v>
      </c>
      <c r="C64" s="65">
        <v>6</v>
      </c>
      <c r="D64" s="65">
        <v>2</v>
      </c>
      <c r="E64" s="65">
        <v>44</v>
      </c>
      <c r="F64" s="65">
        <v>1</v>
      </c>
      <c r="G64" s="65">
        <v>30</v>
      </c>
      <c r="H64" s="65">
        <v>195</v>
      </c>
      <c r="I64" s="55">
        <v>278</v>
      </c>
      <c r="J64" s="65">
        <v>2</v>
      </c>
      <c r="K64" s="65">
        <v>0</v>
      </c>
      <c r="L64" s="65">
        <v>2</v>
      </c>
      <c r="M64" s="37">
        <f t="shared" si="0"/>
        <v>0.5204460966542751</v>
      </c>
    </row>
    <row r="65" spans="1:13" s="34" customFormat="1" x14ac:dyDescent="0.25">
      <c r="A65" s="21" t="s">
        <v>2407</v>
      </c>
      <c r="B65" s="7">
        <v>453</v>
      </c>
      <c r="C65" s="65">
        <v>2</v>
      </c>
      <c r="D65" s="65">
        <v>1</v>
      </c>
      <c r="E65" s="65">
        <v>33</v>
      </c>
      <c r="F65" s="65">
        <v>3</v>
      </c>
      <c r="G65" s="65">
        <v>29</v>
      </c>
      <c r="H65" s="65">
        <v>139</v>
      </c>
      <c r="I65" s="55">
        <v>207</v>
      </c>
      <c r="J65" s="65">
        <v>0</v>
      </c>
      <c r="K65" s="65">
        <v>0</v>
      </c>
      <c r="L65" s="65">
        <v>2</v>
      </c>
      <c r="M65" s="37">
        <f t="shared" si="0"/>
        <v>0.46136865342163358</v>
      </c>
    </row>
    <row r="66" spans="1:13" s="34" customFormat="1" x14ac:dyDescent="0.25">
      <c r="A66" s="21" t="s">
        <v>2408</v>
      </c>
      <c r="B66" s="7">
        <v>399</v>
      </c>
      <c r="C66" s="65">
        <v>5</v>
      </c>
      <c r="D66" s="65">
        <v>0</v>
      </c>
      <c r="E66" s="65">
        <v>27</v>
      </c>
      <c r="F66" s="65">
        <v>0</v>
      </c>
      <c r="G66" s="65">
        <v>18</v>
      </c>
      <c r="H66" s="65">
        <v>144</v>
      </c>
      <c r="I66" s="55">
        <v>194</v>
      </c>
      <c r="J66" s="65">
        <v>1</v>
      </c>
      <c r="K66" s="65">
        <v>0</v>
      </c>
      <c r="L66" s="65">
        <v>0</v>
      </c>
      <c r="M66" s="37">
        <f t="shared" ref="M66:M81" si="1">(L66+K66+I66)/B66</f>
        <v>0.48621553884711777</v>
      </c>
    </row>
    <row r="67" spans="1:13" s="34" customFormat="1" x14ac:dyDescent="0.25">
      <c r="A67" s="21" t="s">
        <v>2409</v>
      </c>
      <c r="B67" s="7">
        <v>502</v>
      </c>
      <c r="C67" s="65">
        <v>3</v>
      </c>
      <c r="D67" s="65">
        <v>0</v>
      </c>
      <c r="E67" s="65">
        <v>38</v>
      </c>
      <c r="F67" s="65">
        <v>2</v>
      </c>
      <c r="G67" s="65">
        <v>12</v>
      </c>
      <c r="H67" s="65">
        <v>89</v>
      </c>
      <c r="I67" s="55">
        <v>144</v>
      </c>
      <c r="J67" s="65">
        <v>1</v>
      </c>
      <c r="K67" s="65">
        <v>0</v>
      </c>
      <c r="L67" s="65">
        <v>0</v>
      </c>
      <c r="M67" s="37">
        <f t="shared" si="1"/>
        <v>0.28685258964143429</v>
      </c>
    </row>
    <row r="68" spans="1:13" s="34" customFormat="1" x14ac:dyDescent="0.25">
      <c r="A68" s="21" t="s">
        <v>2410</v>
      </c>
      <c r="B68" s="7">
        <v>469</v>
      </c>
      <c r="C68" s="65">
        <v>3</v>
      </c>
      <c r="D68" s="65">
        <v>1</v>
      </c>
      <c r="E68" s="65">
        <v>29</v>
      </c>
      <c r="F68" s="65">
        <v>0</v>
      </c>
      <c r="G68" s="65">
        <v>12</v>
      </c>
      <c r="H68" s="65">
        <v>125</v>
      </c>
      <c r="I68" s="55">
        <v>170</v>
      </c>
      <c r="J68" s="65">
        <v>0</v>
      </c>
      <c r="K68" s="65">
        <v>0</v>
      </c>
      <c r="L68" s="65">
        <v>0</v>
      </c>
      <c r="M68" s="37">
        <f t="shared" si="1"/>
        <v>0.36247334754797439</v>
      </c>
    </row>
    <row r="69" spans="1:13" s="34" customFormat="1" x14ac:dyDescent="0.25">
      <c r="A69" s="21" t="s">
        <v>2411</v>
      </c>
      <c r="B69" s="7">
        <v>483</v>
      </c>
      <c r="C69" s="65">
        <v>2</v>
      </c>
      <c r="D69" s="65">
        <v>2</v>
      </c>
      <c r="E69" s="65">
        <v>46</v>
      </c>
      <c r="F69" s="65">
        <v>2</v>
      </c>
      <c r="G69" s="65">
        <v>32</v>
      </c>
      <c r="H69" s="65">
        <v>161</v>
      </c>
      <c r="I69" s="55">
        <v>245</v>
      </c>
      <c r="J69" s="65">
        <v>0</v>
      </c>
      <c r="K69" s="65">
        <v>0</v>
      </c>
      <c r="L69" s="65">
        <v>2</v>
      </c>
      <c r="M69" s="37">
        <f t="shared" si="1"/>
        <v>0.51138716356107661</v>
      </c>
    </row>
    <row r="70" spans="1:13" s="34" customFormat="1" x14ac:dyDescent="0.25">
      <c r="A70" s="21" t="s">
        <v>2412</v>
      </c>
      <c r="B70" s="65">
        <v>546</v>
      </c>
      <c r="C70" s="65">
        <v>6</v>
      </c>
      <c r="D70" s="65">
        <v>2</v>
      </c>
      <c r="E70" s="65">
        <v>20</v>
      </c>
      <c r="F70" s="65">
        <v>2</v>
      </c>
      <c r="G70" s="65">
        <v>13</v>
      </c>
      <c r="H70" s="65">
        <v>114</v>
      </c>
      <c r="I70" s="55">
        <v>157</v>
      </c>
      <c r="J70" s="65">
        <v>0</v>
      </c>
      <c r="K70" s="65">
        <v>0</v>
      </c>
      <c r="L70" s="65">
        <v>1</v>
      </c>
      <c r="M70" s="37">
        <f t="shared" si="1"/>
        <v>0.2893772893772894</v>
      </c>
    </row>
    <row r="71" spans="1:13" s="34" customFormat="1" x14ac:dyDescent="0.25">
      <c r="A71" s="21" t="s">
        <v>2413</v>
      </c>
      <c r="B71" s="7">
        <v>572</v>
      </c>
      <c r="C71" s="65">
        <v>2</v>
      </c>
      <c r="D71" s="65">
        <v>1</v>
      </c>
      <c r="E71" s="65">
        <v>38</v>
      </c>
      <c r="F71" s="65">
        <v>0</v>
      </c>
      <c r="G71" s="65">
        <v>14</v>
      </c>
      <c r="H71" s="65">
        <v>100</v>
      </c>
      <c r="I71" s="55">
        <v>155</v>
      </c>
      <c r="J71" s="65">
        <v>0</v>
      </c>
      <c r="K71" s="65">
        <v>0</v>
      </c>
      <c r="L71" s="65">
        <v>2</v>
      </c>
      <c r="M71" s="37">
        <f t="shared" si="1"/>
        <v>0.27447552447552448</v>
      </c>
    </row>
    <row r="72" spans="1:13" s="34" customFormat="1" x14ac:dyDescent="0.25">
      <c r="A72" s="21" t="s">
        <v>2414</v>
      </c>
      <c r="B72" s="7">
        <v>372</v>
      </c>
      <c r="C72" s="65">
        <v>1</v>
      </c>
      <c r="D72" s="65">
        <v>0</v>
      </c>
      <c r="E72" s="65">
        <v>34</v>
      </c>
      <c r="F72" s="65">
        <v>0</v>
      </c>
      <c r="G72" s="65">
        <v>13</v>
      </c>
      <c r="H72" s="65">
        <v>104</v>
      </c>
      <c r="I72" s="55">
        <v>152</v>
      </c>
      <c r="J72" s="65">
        <v>0</v>
      </c>
      <c r="K72" s="65">
        <v>0</v>
      </c>
      <c r="L72" s="65">
        <v>0</v>
      </c>
      <c r="M72" s="37">
        <f t="shared" si="1"/>
        <v>0.40860215053763443</v>
      </c>
    </row>
    <row r="73" spans="1:13" s="34" customFormat="1" x14ac:dyDescent="0.25">
      <c r="A73" s="21" t="s">
        <v>2415</v>
      </c>
      <c r="B73" s="7">
        <v>353</v>
      </c>
      <c r="C73" s="65">
        <v>1</v>
      </c>
      <c r="D73" s="65">
        <v>4</v>
      </c>
      <c r="E73" s="65">
        <v>25</v>
      </c>
      <c r="F73" s="65">
        <v>0</v>
      </c>
      <c r="G73" s="65">
        <v>13</v>
      </c>
      <c r="H73" s="65">
        <v>73</v>
      </c>
      <c r="I73" s="55">
        <v>116</v>
      </c>
      <c r="J73" s="65">
        <v>0</v>
      </c>
      <c r="K73" s="65">
        <v>0</v>
      </c>
      <c r="L73" s="65">
        <v>1</v>
      </c>
      <c r="M73" s="37">
        <f t="shared" si="1"/>
        <v>0.33144475920679889</v>
      </c>
    </row>
    <row r="74" spans="1:13" s="34" customFormat="1" x14ac:dyDescent="0.25">
      <c r="A74" s="21" t="s">
        <v>2416</v>
      </c>
      <c r="B74" s="7">
        <v>506</v>
      </c>
      <c r="C74" s="65">
        <v>0</v>
      </c>
      <c r="D74" s="65">
        <v>0</v>
      </c>
      <c r="E74" s="65">
        <v>19</v>
      </c>
      <c r="F74" s="65">
        <v>0</v>
      </c>
      <c r="G74" s="65">
        <v>9</v>
      </c>
      <c r="H74" s="65">
        <v>106</v>
      </c>
      <c r="I74" s="55">
        <v>134</v>
      </c>
      <c r="J74" s="65">
        <v>0</v>
      </c>
      <c r="K74" s="65">
        <v>0</v>
      </c>
      <c r="L74" s="65">
        <v>0</v>
      </c>
      <c r="M74" s="37">
        <f t="shared" si="1"/>
        <v>0.2648221343873518</v>
      </c>
    </row>
    <row r="75" spans="1:13" s="34" customFormat="1" x14ac:dyDescent="0.25">
      <c r="A75" s="21" t="s">
        <v>2417</v>
      </c>
      <c r="B75" s="7">
        <v>659</v>
      </c>
      <c r="C75" s="65">
        <v>2</v>
      </c>
      <c r="D75" s="65">
        <v>1</v>
      </c>
      <c r="E75" s="65">
        <v>47</v>
      </c>
      <c r="F75" s="65">
        <v>1</v>
      </c>
      <c r="G75" s="65">
        <v>26</v>
      </c>
      <c r="H75" s="65">
        <v>143</v>
      </c>
      <c r="I75" s="55">
        <v>220</v>
      </c>
      <c r="J75" s="65">
        <v>0</v>
      </c>
      <c r="K75" s="65">
        <v>0</v>
      </c>
      <c r="L75" s="65">
        <v>0</v>
      </c>
      <c r="M75" s="37">
        <f t="shared" si="1"/>
        <v>0.33383915022761762</v>
      </c>
    </row>
    <row r="76" spans="1:13" s="34" customFormat="1" x14ac:dyDescent="0.25">
      <c r="A76" s="21" t="s">
        <v>2418</v>
      </c>
      <c r="B76" s="7">
        <v>411</v>
      </c>
      <c r="C76" s="65">
        <v>1</v>
      </c>
      <c r="D76" s="65">
        <v>0</v>
      </c>
      <c r="E76" s="65">
        <v>11</v>
      </c>
      <c r="F76" s="65">
        <v>1</v>
      </c>
      <c r="G76" s="65">
        <v>16</v>
      </c>
      <c r="H76" s="65">
        <v>89</v>
      </c>
      <c r="I76" s="55">
        <v>118</v>
      </c>
      <c r="J76" s="65">
        <v>0</v>
      </c>
      <c r="K76" s="65">
        <v>0</v>
      </c>
      <c r="L76" s="65">
        <v>0</v>
      </c>
      <c r="M76" s="37">
        <f t="shared" si="1"/>
        <v>0.28710462287104621</v>
      </c>
    </row>
    <row r="77" spans="1:13" s="34" customFormat="1" x14ac:dyDescent="0.25">
      <c r="A77" s="21" t="s">
        <v>2419</v>
      </c>
      <c r="B77" s="7">
        <v>414</v>
      </c>
      <c r="C77" s="65">
        <v>6</v>
      </c>
      <c r="D77" s="65">
        <v>0</v>
      </c>
      <c r="E77" s="65">
        <v>27</v>
      </c>
      <c r="F77" s="65">
        <v>1</v>
      </c>
      <c r="G77" s="65">
        <v>12</v>
      </c>
      <c r="H77" s="65">
        <v>101</v>
      </c>
      <c r="I77" s="55">
        <v>147</v>
      </c>
      <c r="J77" s="65">
        <v>0</v>
      </c>
      <c r="K77" s="65">
        <v>0</v>
      </c>
      <c r="L77" s="65">
        <v>1</v>
      </c>
      <c r="M77" s="37">
        <f t="shared" si="1"/>
        <v>0.35748792270531399</v>
      </c>
    </row>
    <row r="78" spans="1:13" s="34" customFormat="1" x14ac:dyDescent="0.25">
      <c r="A78" s="21" t="s">
        <v>2420</v>
      </c>
      <c r="B78" s="7">
        <v>367</v>
      </c>
      <c r="C78" s="65">
        <v>5</v>
      </c>
      <c r="D78" s="65">
        <v>1</v>
      </c>
      <c r="E78" s="65">
        <v>21</v>
      </c>
      <c r="F78" s="65">
        <v>1</v>
      </c>
      <c r="G78" s="65">
        <v>13</v>
      </c>
      <c r="H78" s="65">
        <v>89</v>
      </c>
      <c r="I78" s="55">
        <v>130</v>
      </c>
      <c r="J78" s="65">
        <v>0</v>
      </c>
      <c r="K78" s="65">
        <v>0</v>
      </c>
      <c r="L78" s="65">
        <v>0</v>
      </c>
      <c r="M78" s="37">
        <f t="shared" si="1"/>
        <v>0.35422343324250682</v>
      </c>
    </row>
    <row r="79" spans="1:13" s="34" customFormat="1" x14ac:dyDescent="0.25">
      <c r="A79" s="21" t="s">
        <v>2421</v>
      </c>
      <c r="B79" s="7">
        <v>413</v>
      </c>
      <c r="C79" s="65">
        <v>3</v>
      </c>
      <c r="D79" s="65">
        <v>0</v>
      </c>
      <c r="E79" s="65">
        <v>27</v>
      </c>
      <c r="F79" s="65">
        <v>0</v>
      </c>
      <c r="G79" s="65">
        <v>14</v>
      </c>
      <c r="H79" s="65">
        <v>92</v>
      </c>
      <c r="I79" s="55">
        <v>136</v>
      </c>
      <c r="J79" s="65">
        <v>1</v>
      </c>
      <c r="K79" s="65">
        <v>0</v>
      </c>
      <c r="L79" s="65">
        <v>0</v>
      </c>
      <c r="M79" s="37">
        <f t="shared" si="1"/>
        <v>0.32929782082324455</v>
      </c>
    </row>
    <row r="80" spans="1:13" s="34" customFormat="1" x14ac:dyDescent="0.25">
      <c r="A80" s="21" t="s">
        <v>2422</v>
      </c>
      <c r="B80" s="7">
        <v>189</v>
      </c>
      <c r="C80" s="65">
        <v>2</v>
      </c>
      <c r="D80" s="65">
        <v>0</v>
      </c>
      <c r="E80" s="65">
        <v>15</v>
      </c>
      <c r="F80" s="65">
        <v>0</v>
      </c>
      <c r="G80" s="65">
        <v>3</v>
      </c>
      <c r="H80" s="65">
        <v>38</v>
      </c>
      <c r="I80" s="55">
        <v>58</v>
      </c>
      <c r="J80" s="65">
        <v>0</v>
      </c>
      <c r="K80" s="65">
        <v>0</v>
      </c>
      <c r="L80" s="65">
        <v>0</v>
      </c>
      <c r="M80" s="37">
        <f t="shared" si="1"/>
        <v>0.30687830687830686</v>
      </c>
    </row>
    <row r="81" spans="1:13" s="34" customFormat="1" x14ac:dyDescent="0.25">
      <c r="A81" s="21" t="s">
        <v>2423</v>
      </c>
      <c r="B81" s="7">
        <v>342</v>
      </c>
      <c r="C81" s="65">
        <v>1</v>
      </c>
      <c r="D81" s="65">
        <v>0</v>
      </c>
      <c r="E81" s="65">
        <v>33</v>
      </c>
      <c r="F81" s="65">
        <v>1</v>
      </c>
      <c r="G81" s="65">
        <v>36</v>
      </c>
      <c r="H81" s="65">
        <v>154</v>
      </c>
      <c r="I81" s="55">
        <v>225</v>
      </c>
      <c r="J81" s="65">
        <v>1</v>
      </c>
      <c r="K81" s="65">
        <v>0</v>
      </c>
      <c r="L81" s="65">
        <v>0</v>
      </c>
      <c r="M81" s="37">
        <f t="shared" si="1"/>
        <v>0.65789473684210531</v>
      </c>
    </row>
    <row r="82" spans="1:13" s="34" customFormat="1" x14ac:dyDescent="0.25">
      <c r="A82" s="21" t="s">
        <v>373</v>
      </c>
      <c r="B82" s="65">
        <v>0</v>
      </c>
      <c r="C82" s="65">
        <v>2</v>
      </c>
      <c r="D82" s="65">
        <v>0</v>
      </c>
      <c r="E82" s="65">
        <v>48</v>
      </c>
      <c r="F82" s="65">
        <v>0</v>
      </c>
      <c r="G82" s="65">
        <v>23</v>
      </c>
      <c r="H82" s="65">
        <v>171</v>
      </c>
      <c r="I82" s="55">
        <v>244</v>
      </c>
      <c r="J82" s="65">
        <v>1</v>
      </c>
      <c r="K82" s="65">
        <v>0</v>
      </c>
      <c r="L82" s="65">
        <v>122</v>
      </c>
      <c r="M82" s="37"/>
    </row>
    <row r="83" spans="1:13" s="34" customFormat="1" ht="30" x14ac:dyDescent="0.25">
      <c r="A83" s="6" t="s">
        <v>2424</v>
      </c>
      <c r="B83" s="65">
        <v>0</v>
      </c>
      <c r="C83" s="65">
        <v>6</v>
      </c>
      <c r="D83" s="65">
        <v>2</v>
      </c>
      <c r="E83" s="65">
        <v>42</v>
      </c>
      <c r="F83" s="65">
        <v>5</v>
      </c>
      <c r="G83" s="65">
        <v>8</v>
      </c>
      <c r="H83" s="65">
        <v>40</v>
      </c>
      <c r="I83" s="55">
        <v>103</v>
      </c>
      <c r="J83" s="65">
        <v>0</v>
      </c>
      <c r="K83" s="65">
        <v>1</v>
      </c>
      <c r="L83" s="65">
        <v>1</v>
      </c>
      <c r="M83" s="37"/>
    </row>
    <row r="84" spans="1:13" s="34" customFormat="1" x14ac:dyDescent="0.25">
      <c r="A84" s="21" t="s">
        <v>2425</v>
      </c>
      <c r="B84" s="65">
        <v>0</v>
      </c>
      <c r="C84" s="65">
        <v>1</v>
      </c>
      <c r="D84" s="65">
        <v>2</v>
      </c>
      <c r="E84" s="65">
        <v>36</v>
      </c>
      <c r="F84" s="65">
        <v>0</v>
      </c>
      <c r="G84" s="65">
        <v>5</v>
      </c>
      <c r="H84" s="65">
        <v>84</v>
      </c>
      <c r="I84" s="55">
        <v>128</v>
      </c>
      <c r="J84" s="65">
        <v>3</v>
      </c>
      <c r="K84" s="65">
        <v>0</v>
      </c>
      <c r="L84" s="65">
        <v>0</v>
      </c>
      <c r="M84" s="37"/>
    </row>
    <row r="85" spans="1:13" s="34" customFormat="1" x14ac:dyDescent="0.25">
      <c r="A85" s="21" t="s">
        <v>2426</v>
      </c>
      <c r="B85" s="65">
        <v>0</v>
      </c>
      <c r="C85" s="65">
        <v>2</v>
      </c>
      <c r="D85" s="65">
        <v>0</v>
      </c>
      <c r="E85" s="65">
        <v>20</v>
      </c>
      <c r="F85" s="65">
        <v>5</v>
      </c>
      <c r="G85" s="65">
        <v>6</v>
      </c>
      <c r="H85" s="65">
        <v>29</v>
      </c>
      <c r="I85" s="55">
        <v>62</v>
      </c>
      <c r="J85" s="65">
        <v>1</v>
      </c>
      <c r="K85" s="65">
        <v>2</v>
      </c>
      <c r="L85" s="65">
        <v>1</v>
      </c>
      <c r="M85" s="37"/>
    </row>
    <row r="86" spans="1:13" s="34" customFormat="1" x14ac:dyDescent="0.25">
      <c r="A86" s="21" t="s">
        <v>2427</v>
      </c>
      <c r="B86" s="65">
        <v>0</v>
      </c>
      <c r="C86" s="65">
        <v>0</v>
      </c>
      <c r="D86" s="65">
        <v>4</v>
      </c>
      <c r="E86" s="65">
        <v>54</v>
      </c>
      <c r="F86" s="65">
        <v>6</v>
      </c>
      <c r="G86" s="65">
        <v>21</v>
      </c>
      <c r="H86" s="65">
        <v>87</v>
      </c>
      <c r="I86" s="55">
        <v>172</v>
      </c>
      <c r="J86" s="65">
        <v>0</v>
      </c>
      <c r="K86" s="65">
        <v>0</v>
      </c>
      <c r="L86" s="65">
        <v>1</v>
      </c>
      <c r="M86" s="37"/>
    </row>
    <row r="87" spans="1:13" s="34" customFormat="1" x14ac:dyDescent="0.25">
      <c r="A87" s="21" t="s">
        <v>2428</v>
      </c>
      <c r="B87" s="65">
        <v>0</v>
      </c>
      <c r="C87" s="65">
        <v>3</v>
      </c>
      <c r="D87" s="65">
        <v>0</v>
      </c>
      <c r="E87" s="65">
        <v>36</v>
      </c>
      <c r="F87" s="65">
        <v>3</v>
      </c>
      <c r="G87" s="65">
        <v>5</v>
      </c>
      <c r="H87" s="65">
        <v>35</v>
      </c>
      <c r="I87" s="55">
        <v>82</v>
      </c>
      <c r="J87" s="65">
        <v>0</v>
      </c>
      <c r="K87" s="65">
        <v>0</v>
      </c>
      <c r="L87" s="65">
        <v>0</v>
      </c>
      <c r="M87" s="37"/>
    </row>
    <row r="88" spans="1:13" s="34" customFormat="1" x14ac:dyDescent="0.25">
      <c r="A88" s="21" t="s">
        <v>2429</v>
      </c>
      <c r="B88" s="65">
        <v>0</v>
      </c>
      <c r="C88" s="65">
        <v>4</v>
      </c>
      <c r="D88" s="65">
        <v>2</v>
      </c>
      <c r="E88" s="65">
        <v>37</v>
      </c>
      <c r="F88" s="65">
        <v>1</v>
      </c>
      <c r="G88" s="65">
        <v>11</v>
      </c>
      <c r="H88" s="65">
        <v>45</v>
      </c>
      <c r="I88" s="55">
        <v>100</v>
      </c>
      <c r="J88" s="65">
        <v>2</v>
      </c>
      <c r="K88" s="65">
        <v>2</v>
      </c>
      <c r="L88" s="65">
        <v>1</v>
      </c>
      <c r="M88" s="37"/>
    </row>
    <row r="89" spans="1:13" s="34" customFormat="1" x14ac:dyDescent="0.25">
      <c r="A89" s="21" t="s">
        <v>2430</v>
      </c>
      <c r="B89" s="65">
        <v>0</v>
      </c>
      <c r="C89" s="65">
        <v>4</v>
      </c>
      <c r="D89" s="65">
        <v>1</v>
      </c>
      <c r="E89" s="65">
        <v>19</v>
      </c>
      <c r="F89" s="65">
        <v>1</v>
      </c>
      <c r="G89" s="65">
        <v>7</v>
      </c>
      <c r="H89" s="65">
        <v>79</v>
      </c>
      <c r="I89" s="55">
        <v>111</v>
      </c>
      <c r="J89" s="65">
        <v>0</v>
      </c>
      <c r="K89" s="65">
        <v>1</v>
      </c>
      <c r="L89" s="65">
        <v>0</v>
      </c>
      <c r="M89" s="37"/>
    </row>
    <row r="90" spans="1:13" s="34" customFormat="1" x14ac:dyDescent="0.25">
      <c r="A90" s="21" t="s">
        <v>2431</v>
      </c>
      <c r="B90" s="65">
        <v>0</v>
      </c>
      <c r="C90" s="65">
        <v>1</v>
      </c>
      <c r="D90" s="65">
        <v>1</v>
      </c>
      <c r="E90" s="65">
        <v>19</v>
      </c>
      <c r="F90" s="65">
        <v>1</v>
      </c>
      <c r="G90" s="65">
        <v>5</v>
      </c>
      <c r="H90" s="65">
        <v>55</v>
      </c>
      <c r="I90" s="55">
        <v>82</v>
      </c>
      <c r="J90" s="65">
        <v>0</v>
      </c>
      <c r="K90" s="65">
        <v>0</v>
      </c>
      <c r="L90" s="65">
        <v>0</v>
      </c>
      <c r="M90" s="37"/>
    </row>
    <row r="91" spans="1:13" s="34" customFormat="1" x14ac:dyDescent="0.25">
      <c r="A91" s="21" t="s">
        <v>2432</v>
      </c>
      <c r="B91" s="65">
        <v>0</v>
      </c>
      <c r="C91" s="65">
        <v>24</v>
      </c>
      <c r="D91" s="65">
        <v>8</v>
      </c>
      <c r="E91" s="65">
        <v>20</v>
      </c>
      <c r="F91" s="65">
        <v>11</v>
      </c>
      <c r="G91" s="65">
        <v>12</v>
      </c>
      <c r="H91" s="65">
        <v>64</v>
      </c>
      <c r="I91" s="55">
        <v>139</v>
      </c>
      <c r="J91" s="65">
        <v>0</v>
      </c>
      <c r="K91" s="65">
        <v>2</v>
      </c>
      <c r="L91" s="65">
        <v>5</v>
      </c>
      <c r="M91" s="37"/>
    </row>
    <row r="92" spans="1:13" s="34" customFormat="1" x14ac:dyDescent="0.25">
      <c r="A92" s="21" t="s">
        <v>2433</v>
      </c>
      <c r="B92" s="65">
        <v>0</v>
      </c>
      <c r="C92" s="65">
        <v>4</v>
      </c>
      <c r="D92" s="65">
        <v>3</v>
      </c>
      <c r="E92" s="65">
        <v>51</v>
      </c>
      <c r="F92" s="65">
        <v>3</v>
      </c>
      <c r="G92" s="65">
        <v>11</v>
      </c>
      <c r="H92" s="65">
        <v>48</v>
      </c>
      <c r="I92" s="55">
        <v>120</v>
      </c>
      <c r="J92" s="65">
        <v>0</v>
      </c>
      <c r="K92" s="65">
        <v>0</v>
      </c>
      <c r="L92" s="65">
        <v>0</v>
      </c>
      <c r="M92" s="37"/>
    </row>
    <row r="93" spans="1:13" s="34" customFormat="1" x14ac:dyDescent="0.25">
      <c r="A93" s="21" t="s">
        <v>2434</v>
      </c>
      <c r="B93" s="65">
        <v>0</v>
      </c>
      <c r="C93" s="65">
        <v>4</v>
      </c>
      <c r="D93" s="65">
        <v>2</v>
      </c>
      <c r="E93" s="65">
        <v>53</v>
      </c>
      <c r="F93" s="65">
        <v>1</v>
      </c>
      <c r="G93" s="65">
        <v>17</v>
      </c>
      <c r="H93" s="65">
        <v>85</v>
      </c>
      <c r="I93" s="55">
        <v>162</v>
      </c>
      <c r="J93" s="65">
        <v>0</v>
      </c>
      <c r="K93" s="65">
        <v>0</v>
      </c>
      <c r="L93" s="65">
        <v>2</v>
      </c>
      <c r="M93" s="37"/>
    </row>
    <row r="94" spans="1:13" s="34" customFormat="1" x14ac:dyDescent="0.25">
      <c r="A94" s="21" t="s">
        <v>2435</v>
      </c>
      <c r="B94" s="65">
        <v>0</v>
      </c>
      <c r="C94" s="65">
        <v>19</v>
      </c>
      <c r="D94" s="65">
        <v>8</v>
      </c>
      <c r="E94" s="65">
        <v>398</v>
      </c>
      <c r="F94" s="65">
        <v>14</v>
      </c>
      <c r="G94" s="65">
        <v>126</v>
      </c>
      <c r="H94" s="65">
        <v>1227</v>
      </c>
      <c r="I94" s="55">
        <v>1792</v>
      </c>
      <c r="J94" s="65">
        <v>4</v>
      </c>
      <c r="K94" s="65">
        <v>0</v>
      </c>
      <c r="L94" s="65">
        <v>2</v>
      </c>
      <c r="M94" s="37"/>
    </row>
    <row r="95" spans="1:13" s="34" customFormat="1" x14ac:dyDescent="0.25">
      <c r="A95" s="21" t="s">
        <v>102</v>
      </c>
      <c r="B95" s="65">
        <v>0</v>
      </c>
      <c r="C95" s="65">
        <v>20</v>
      </c>
      <c r="D95" s="65">
        <v>3</v>
      </c>
      <c r="E95" s="65">
        <v>353</v>
      </c>
      <c r="F95" s="65">
        <v>9</v>
      </c>
      <c r="G95" s="65">
        <v>124</v>
      </c>
      <c r="H95" s="65">
        <v>1157</v>
      </c>
      <c r="I95" s="55">
        <v>1666</v>
      </c>
      <c r="J95" s="65">
        <v>3</v>
      </c>
      <c r="K95" s="65">
        <v>0</v>
      </c>
      <c r="L95" s="65">
        <v>5</v>
      </c>
      <c r="M95" s="37"/>
    </row>
    <row r="96" spans="1:13" s="34" customFormat="1" x14ac:dyDescent="0.25">
      <c r="A96" s="21" t="s">
        <v>103</v>
      </c>
      <c r="B96" s="66">
        <v>0</v>
      </c>
      <c r="C96" s="66">
        <v>40</v>
      </c>
      <c r="D96" s="66">
        <v>6</v>
      </c>
      <c r="E96" s="66">
        <v>683</v>
      </c>
      <c r="F96" s="66">
        <v>18</v>
      </c>
      <c r="G96" s="66">
        <v>285</v>
      </c>
      <c r="H96" s="66">
        <v>2554</v>
      </c>
      <c r="I96" s="56">
        <v>3586</v>
      </c>
      <c r="J96" s="66">
        <v>15</v>
      </c>
      <c r="K96" s="66">
        <v>4</v>
      </c>
      <c r="L96" s="66">
        <v>15</v>
      </c>
      <c r="M96" s="37"/>
    </row>
    <row r="97" spans="1:13" s="34" customFormat="1" x14ac:dyDescent="0.25">
      <c r="A97" s="21" t="s">
        <v>104</v>
      </c>
      <c r="B97" s="65"/>
      <c r="C97" s="65">
        <f t="shared" ref="C97:L97" si="2">SUM(C2:C93)</f>
        <v>263</v>
      </c>
      <c r="D97" s="65">
        <f t="shared" si="2"/>
        <v>78</v>
      </c>
      <c r="E97" s="65">
        <f t="shared" si="2"/>
        <v>3051</v>
      </c>
      <c r="F97" s="65">
        <f t="shared" si="2"/>
        <v>128</v>
      </c>
      <c r="G97" s="65">
        <f t="shared" si="2"/>
        <v>1372</v>
      </c>
      <c r="H97" s="65">
        <f t="shared" si="2"/>
        <v>8660</v>
      </c>
      <c r="I97" s="65">
        <f t="shared" si="2"/>
        <v>13552</v>
      </c>
      <c r="J97" s="65">
        <f t="shared" si="2"/>
        <v>54</v>
      </c>
      <c r="K97" s="65">
        <f t="shared" si="2"/>
        <v>18</v>
      </c>
      <c r="L97" s="65">
        <f t="shared" si="2"/>
        <v>169</v>
      </c>
      <c r="M97" s="37"/>
    </row>
    <row r="98" spans="1:13" s="34" customFormat="1" x14ac:dyDescent="0.25">
      <c r="A98" s="21" t="s">
        <v>105</v>
      </c>
      <c r="B98" s="65"/>
      <c r="C98" s="65">
        <f t="shared" ref="C98:L98" si="3">SUM(C94:C96)</f>
        <v>79</v>
      </c>
      <c r="D98" s="65">
        <f t="shared" si="3"/>
        <v>17</v>
      </c>
      <c r="E98" s="65">
        <f t="shared" si="3"/>
        <v>1434</v>
      </c>
      <c r="F98" s="65">
        <f t="shared" si="3"/>
        <v>41</v>
      </c>
      <c r="G98" s="65">
        <f t="shared" si="3"/>
        <v>535</v>
      </c>
      <c r="H98" s="65">
        <f t="shared" si="3"/>
        <v>4938</v>
      </c>
      <c r="I98" s="65">
        <f t="shared" si="3"/>
        <v>7044</v>
      </c>
      <c r="J98" s="65">
        <f t="shared" si="3"/>
        <v>22</v>
      </c>
      <c r="K98" s="65">
        <f t="shared" si="3"/>
        <v>4</v>
      </c>
      <c r="L98" s="65">
        <f t="shared" si="3"/>
        <v>22</v>
      </c>
      <c r="M98" s="37"/>
    </row>
    <row r="99" spans="1:13" s="34" customFormat="1" x14ac:dyDescent="0.25">
      <c r="A99" s="21" t="s">
        <v>106</v>
      </c>
      <c r="B99" s="65">
        <f>SUM(Table130[NAMES
ON LIST])</f>
        <v>35057</v>
      </c>
      <c r="C99" s="65">
        <f>SUM(C97:C98)</f>
        <v>342</v>
      </c>
      <c r="D99" s="65">
        <f t="shared" ref="D99:L99" si="4">SUM(D97:D98)</f>
        <v>95</v>
      </c>
      <c r="E99" s="65">
        <f t="shared" si="4"/>
        <v>4485</v>
      </c>
      <c r="F99" s="65">
        <f t="shared" si="4"/>
        <v>169</v>
      </c>
      <c r="G99" s="65">
        <f t="shared" si="4"/>
        <v>1907</v>
      </c>
      <c r="H99" s="65">
        <f t="shared" si="4"/>
        <v>13598</v>
      </c>
      <c r="I99" s="65">
        <f t="shared" si="4"/>
        <v>20596</v>
      </c>
      <c r="J99" s="65">
        <f t="shared" si="4"/>
        <v>76</v>
      </c>
      <c r="K99" s="65">
        <f t="shared" si="4"/>
        <v>22</v>
      </c>
      <c r="L99" s="65">
        <f t="shared" si="4"/>
        <v>191</v>
      </c>
      <c r="M99" s="37">
        <f>(L99+K99+I99)/B99</f>
        <v>0.59357617594203727</v>
      </c>
    </row>
    <row r="100" spans="1:13" s="34" customFormat="1" x14ac:dyDescent="0.25">
      <c r="A100" s="36" t="s">
        <v>107</v>
      </c>
      <c r="B100" s="65"/>
      <c r="C100" s="37">
        <f>C99/$I$99</f>
        <v>1.6605166051660517E-2</v>
      </c>
      <c r="D100" s="37">
        <f t="shared" ref="D100:H100" si="5">D99/$I$99</f>
        <v>4.6125461254612546E-3</v>
      </c>
      <c r="E100" s="37">
        <f t="shared" si="5"/>
        <v>0.21776073023888134</v>
      </c>
      <c r="F100" s="37">
        <f t="shared" si="5"/>
        <v>8.2054767916100221E-3</v>
      </c>
      <c r="G100" s="37">
        <f t="shared" si="5"/>
        <v>9.2590794328995918E-2</v>
      </c>
      <c r="H100" s="37">
        <f t="shared" si="5"/>
        <v>0.66022528646339096</v>
      </c>
      <c r="I100" s="37"/>
      <c r="J100" s="37"/>
      <c r="K100" s="37"/>
      <c r="L100" s="37"/>
      <c r="M100" s="37"/>
    </row>
    <row r="101" spans="1:13" x14ac:dyDescent="0.25"/>
    <row r="102" spans="1:13" x14ac:dyDescent="0.25"/>
    <row r="103" spans="1:13" x14ac:dyDescent="0.25"/>
    <row r="104" spans="1:13" x14ac:dyDescent="0.25"/>
    <row r="105" spans="1:13" x14ac:dyDescent="0.25"/>
    <row r="106" spans="1:13" x14ac:dyDescent="0.25"/>
    <row r="107" spans="1:13" x14ac:dyDescent="0.25"/>
    <row r="108" spans="1:13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90" fitToHeight="0" orientation="landscape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5FCE0-C775-41B5-854F-81223E3397C5}">
  <sheetPr codeName="Sheet4">
    <pageSetUpPr fitToPage="1"/>
  </sheetPr>
  <dimension ref="A1:O95"/>
  <sheetViews>
    <sheetView zoomScaleNormal="100" workbookViewId="0">
      <pane xSplit="1" ySplit="1" topLeftCell="B72" activePane="bottomRight" state="frozen"/>
      <selection pane="topRight" activeCell="B1" sqref="B1"/>
      <selection pane="bottomLeft" activeCell="A2" sqref="A2"/>
      <selection pane="bottomRight" activeCell="G94" sqref="G94"/>
    </sheetView>
  </sheetViews>
  <sheetFormatPr defaultColWidth="0" defaultRowHeight="15" customHeight="1" zeroHeight="1" x14ac:dyDescent="0.25"/>
  <cols>
    <col min="1" max="1" width="30.7109375" style="30" customWidth="1"/>
    <col min="2" max="2" width="8.7109375" style="31" customWidth="1"/>
    <col min="3" max="8" width="11.7109375" style="5" customWidth="1"/>
    <col min="9" max="9" width="8.7109375" style="5" customWidth="1"/>
    <col min="10" max="12" width="3.7109375" style="5" customWidth="1"/>
    <col min="13" max="13" width="8.7109375" style="38" customWidth="1"/>
    <col min="14" max="14" width="1.7109375" style="33" customWidth="1"/>
    <col min="15" max="15" width="0" style="33" hidden="1" customWidth="1"/>
    <col min="16" max="16384" width="9.140625" style="33" hidden="1"/>
  </cols>
  <sheetData>
    <row r="1" spans="1:13" ht="50.1" customHeight="1" thickBot="1" x14ac:dyDescent="0.3">
      <c r="A1" s="1" t="s">
        <v>0</v>
      </c>
      <c r="B1" s="2" t="s">
        <v>1</v>
      </c>
      <c r="C1" s="3" t="s">
        <v>190</v>
      </c>
      <c r="D1" s="3" t="s">
        <v>191</v>
      </c>
      <c r="E1" s="3" t="s">
        <v>192</v>
      </c>
      <c r="F1" s="3" t="s">
        <v>193</v>
      </c>
      <c r="G1" s="3" t="s">
        <v>194</v>
      </c>
      <c r="H1" s="3" t="s">
        <v>195</v>
      </c>
      <c r="I1" s="3" t="s">
        <v>8</v>
      </c>
      <c r="J1" s="3" t="s">
        <v>9</v>
      </c>
      <c r="K1" s="3" t="s">
        <v>10</v>
      </c>
      <c r="L1" s="3" t="s">
        <v>11</v>
      </c>
      <c r="M1" s="32" t="s">
        <v>12</v>
      </c>
    </row>
    <row r="2" spans="1:13" s="34" customFormat="1" ht="15.75" thickTop="1" x14ac:dyDescent="0.25">
      <c r="A2" s="21" t="s">
        <v>196</v>
      </c>
      <c r="B2" s="7">
        <v>334</v>
      </c>
      <c r="C2" s="22">
        <v>63</v>
      </c>
      <c r="D2" s="22">
        <v>6</v>
      </c>
      <c r="E2" s="22">
        <v>13</v>
      </c>
      <c r="F2" s="22">
        <v>67</v>
      </c>
      <c r="G2" s="22">
        <v>0</v>
      </c>
      <c r="H2" s="22">
        <v>1</v>
      </c>
      <c r="I2" s="22">
        <v>150</v>
      </c>
      <c r="J2" s="22">
        <v>0</v>
      </c>
      <c r="K2" s="22">
        <v>0</v>
      </c>
      <c r="L2" s="22">
        <v>0</v>
      </c>
      <c r="M2" s="23">
        <f t="shared" ref="M2:M65" si="0">(L2+K2+I2)/B2</f>
        <v>0.44910179640718562</v>
      </c>
    </row>
    <row r="3" spans="1:13" s="34" customFormat="1" x14ac:dyDescent="0.25">
      <c r="A3" s="21" t="s">
        <v>197</v>
      </c>
      <c r="B3" s="7">
        <v>422</v>
      </c>
      <c r="C3" s="22">
        <v>68</v>
      </c>
      <c r="D3" s="22">
        <v>3</v>
      </c>
      <c r="E3" s="22">
        <v>16</v>
      </c>
      <c r="F3" s="22">
        <v>109</v>
      </c>
      <c r="G3" s="22">
        <v>3</v>
      </c>
      <c r="H3" s="22">
        <v>3</v>
      </c>
      <c r="I3" s="22">
        <v>202</v>
      </c>
      <c r="J3" s="22">
        <v>0</v>
      </c>
      <c r="K3" s="22">
        <v>0</v>
      </c>
      <c r="L3" s="22">
        <v>0</v>
      </c>
      <c r="M3" s="23">
        <f t="shared" si="0"/>
        <v>0.47867298578199052</v>
      </c>
    </row>
    <row r="4" spans="1:13" s="34" customFormat="1" x14ac:dyDescent="0.25">
      <c r="A4" s="21" t="s">
        <v>198</v>
      </c>
      <c r="B4" s="7">
        <v>434</v>
      </c>
      <c r="C4" s="22">
        <v>78</v>
      </c>
      <c r="D4" s="22">
        <v>1</v>
      </c>
      <c r="E4" s="22">
        <v>17</v>
      </c>
      <c r="F4" s="22">
        <v>127</v>
      </c>
      <c r="G4" s="22">
        <v>0</v>
      </c>
      <c r="H4" s="22">
        <v>0</v>
      </c>
      <c r="I4" s="22">
        <v>223</v>
      </c>
      <c r="J4" s="22">
        <v>1</v>
      </c>
      <c r="K4" s="22">
        <v>0</v>
      </c>
      <c r="L4" s="22">
        <v>0</v>
      </c>
      <c r="M4" s="23">
        <f t="shared" si="0"/>
        <v>0.51382488479262678</v>
      </c>
    </row>
    <row r="5" spans="1:13" s="34" customFormat="1" x14ac:dyDescent="0.25">
      <c r="A5" s="21" t="s">
        <v>199</v>
      </c>
      <c r="B5" s="7">
        <v>553</v>
      </c>
      <c r="C5" s="22">
        <v>101</v>
      </c>
      <c r="D5" s="22">
        <v>4</v>
      </c>
      <c r="E5" s="22">
        <v>24</v>
      </c>
      <c r="F5" s="22">
        <v>123</v>
      </c>
      <c r="G5" s="22">
        <v>1</v>
      </c>
      <c r="H5" s="22">
        <v>1</v>
      </c>
      <c r="I5" s="22">
        <v>254</v>
      </c>
      <c r="J5" s="22">
        <v>0</v>
      </c>
      <c r="K5" s="22">
        <v>0</v>
      </c>
      <c r="L5" s="22">
        <v>0</v>
      </c>
      <c r="M5" s="23">
        <f t="shared" si="0"/>
        <v>0.45931283905967452</v>
      </c>
    </row>
    <row r="6" spans="1:13" s="34" customFormat="1" x14ac:dyDescent="0.25">
      <c r="A6" s="21" t="s">
        <v>200</v>
      </c>
      <c r="B6" s="7">
        <v>313</v>
      </c>
      <c r="C6" s="22">
        <v>66</v>
      </c>
      <c r="D6" s="22">
        <v>1</v>
      </c>
      <c r="E6" s="22">
        <v>17</v>
      </c>
      <c r="F6" s="22">
        <v>55</v>
      </c>
      <c r="G6" s="22">
        <v>1</v>
      </c>
      <c r="H6" s="22">
        <v>2</v>
      </c>
      <c r="I6" s="22">
        <v>142</v>
      </c>
      <c r="J6" s="22">
        <v>0</v>
      </c>
      <c r="K6" s="22">
        <v>0</v>
      </c>
      <c r="L6" s="22">
        <v>0</v>
      </c>
      <c r="M6" s="23">
        <f t="shared" si="0"/>
        <v>0.45367412140575081</v>
      </c>
    </row>
    <row r="7" spans="1:13" s="34" customFormat="1" x14ac:dyDescent="0.25">
      <c r="A7" s="21" t="s">
        <v>201</v>
      </c>
      <c r="B7" s="7">
        <v>506</v>
      </c>
      <c r="C7" s="22">
        <v>61</v>
      </c>
      <c r="D7" s="22">
        <v>2</v>
      </c>
      <c r="E7" s="22">
        <v>14</v>
      </c>
      <c r="F7" s="22">
        <v>115</v>
      </c>
      <c r="G7" s="22">
        <v>2</v>
      </c>
      <c r="H7" s="22">
        <v>3</v>
      </c>
      <c r="I7" s="22">
        <v>197</v>
      </c>
      <c r="J7" s="22">
        <v>0</v>
      </c>
      <c r="K7" s="22">
        <v>0</v>
      </c>
      <c r="L7" s="22">
        <v>1</v>
      </c>
      <c r="M7" s="23">
        <f t="shared" si="0"/>
        <v>0.39130434782608697</v>
      </c>
    </row>
    <row r="8" spans="1:13" s="34" customFormat="1" x14ac:dyDescent="0.25">
      <c r="A8" s="21" t="s">
        <v>202</v>
      </c>
      <c r="B8" s="7">
        <v>491</v>
      </c>
      <c r="C8" s="22">
        <v>70</v>
      </c>
      <c r="D8" s="22">
        <v>9</v>
      </c>
      <c r="E8" s="22">
        <v>10</v>
      </c>
      <c r="F8" s="22">
        <v>74</v>
      </c>
      <c r="G8" s="22">
        <v>1</v>
      </c>
      <c r="H8" s="22">
        <v>3</v>
      </c>
      <c r="I8" s="22">
        <v>167</v>
      </c>
      <c r="J8" s="22">
        <v>0</v>
      </c>
      <c r="K8" s="22">
        <v>0</v>
      </c>
      <c r="L8" s="22">
        <v>0</v>
      </c>
      <c r="M8" s="23">
        <f t="shared" si="0"/>
        <v>0.34012219959266804</v>
      </c>
    </row>
    <row r="9" spans="1:13" s="34" customFormat="1" x14ac:dyDescent="0.25">
      <c r="A9" s="21" t="s">
        <v>203</v>
      </c>
      <c r="B9" s="7">
        <v>466</v>
      </c>
      <c r="C9" s="22">
        <v>68</v>
      </c>
      <c r="D9" s="22">
        <v>0</v>
      </c>
      <c r="E9" s="22">
        <v>16</v>
      </c>
      <c r="F9" s="22">
        <v>117</v>
      </c>
      <c r="G9" s="22">
        <v>2</v>
      </c>
      <c r="H9" s="22">
        <v>0</v>
      </c>
      <c r="I9" s="22">
        <v>203</v>
      </c>
      <c r="J9" s="22">
        <v>0</v>
      </c>
      <c r="K9" s="22">
        <v>0</v>
      </c>
      <c r="L9" s="22">
        <v>1</v>
      </c>
      <c r="M9" s="23">
        <f t="shared" si="0"/>
        <v>0.43776824034334766</v>
      </c>
    </row>
    <row r="10" spans="1:13" s="34" customFormat="1" x14ac:dyDescent="0.25">
      <c r="A10" s="21" t="s">
        <v>204</v>
      </c>
      <c r="B10" s="7">
        <v>404</v>
      </c>
      <c r="C10" s="22">
        <v>40</v>
      </c>
      <c r="D10" s="22">
        <v>1</v>
      </c>
      <c r="E10" s="22">
        <v>9</v>
      </c>
      <c r="F10" s="22">
        <v>74</v>
      </c>
      <c r="G10" s="22">
        <v>0</v>
      </c>
      <c r="H10" s="22">
        <v>0</v>
      </c>
      <c r="I10" s="22">
        <v>124</v>
      </c>
      <c r="J10" s="22">
        <v>0</v>
      </c>
      <c r="K10" s="22">
        <v>0</v>
      </c>
      <c r="L10" s="22">
        <v>0</v>
      </c>
      <c r="M10" s="23">
        <f t="shared" si="0"/>
        <v>0.30693069306930693</v>
      </c>
    </row>
    <row r="11" spans="1:13" s="34" customFormat="1" x14ac:dyDescent="0.25">
      <c r="A11" s="21" t="s">
        <v>205</v>
      </c>
      <c r="B11" s="7">
        <v>443</v>
      </c>
      <c r="C11" s="22">
        <v>72</v>
      </c>
      <c r="D11" s="22">
        <v>2</v>
      </c>
      <c r="E11" s="22">
        <v>19</v>
      </c>
      <c r="F11" s="22">
        <v>59</v>
      </c>
      <c r="G11" s="22">
        <v>0</v>
      </c>
      <c r="H11" s="22">
        <v>1</v>
      </c>
      <c r="I11" s="22">
        <v>153</v>
      </c>
      <c r="J11" s="22">
        <v>0</v>
      </c>
      <c r="K11" s="22">
        <v>0</v>
      </c>
      <c r="L11" s="22">
        <v>1</v>
      </c>
      <c r="M11" s="23">
        <f t="shared" si="0"/>
        <v>0.34762979683972911</v>
      </c>
    </row>
    <row r="12" spans="1:13" s="34" customFormat="1" x14ac:dyDescent="0.25">
      <c r="A12" s="21" t="s">
        <v>206</v>
      </c>
      <c r="B12" s="7">
        <v>404</v>
      </c>
      <c r="C12" s="22">
        <v>52</v>
      </c>
      <c r="D12" s="22">
        <v>2</v>
      </c>
      <c r="E12" s="22">
        <v>11</v>
      </c>
      <c r="F12" s="22">
        <v>84</v>
      </c>
      <c r="G12" s="22">
        <v>0</v>
      </c>
      <c r="H12" s="22">
        <v>1</v>
      </c>
      <c r="I12" s="22">
        <v>150</v>
      </c>
      <c r="J12" s="22">
        <v>0</v>
      </c>
      <c r="K12" s="22">
        <v>0</v>
      </c>
      <c r="L12" s="22">
        <v>0</v>
      </c>
      <c r="M12" s="23">
        <f t="shared" si="0"/>
        <v>0.37128712871287128</v>
      </c>
    </row>
    <row r="13" spans="1:13" s="34" customFormat="1" x14ac:dyDescent="0.25">
      <c r="A13" s="21" t="s">
        <v>207</v>
      </c>
      <c r="B13" s="7">
        <v>441</v>
      </c>
      <c r="C13" s="22">
        <v>50</v>
      </c>
      <c r="D13" s="22">
        <v>4</v>
      </c>
      <c r="E13" s="22">
        <v>8</v>
      </c>
      <c r="F13" s="22">
        <v>80</v>
      </c>
      <c r="G13" s="22">
        <v>1</v>
      </c>
      <c r="H13" s="22">
        <v>0</v>
      </c>
      <c r="I13" s="22">
        <v>143</v>
      </c>
      <c r="J13" s="22">
        <v>0</v>
      </c>
      <c r="K13" s="22">
        <v>0</v>
      </c>
      <c r="L13" s="22">
        <v>1</v>
      </c>
      <c r="M13" s="23">
        <f t="shared" si="0"/>
        <v>0.32653061224489793</v>
      </c>
    </row>
    <row r="14" spans="1:13" s="34" customFormat="1" x14ac:dyDescent="0.25">
      <c r="A14" s="21" t="s">
        <v>208</v>
      </c>
      <c r="B14" s="7">
        <v>551</v>
      </c>
      <c r="C14" s="22">
        <v>41</v>
      </c>
      <c r="D14" s="22">
        <v>1</v>
      </c>
      <c r="E14" s="22">
        <v>11</v>
      </c>
      <c r="F14" s="22">
        <v>117</v>
      </c>
      <c r="G14" s="22">
        <v>2</v>
      </c>
      <c r="H14" s="22">
        <v>0</v>
      </c>
      <c r="I14" s="22">
        <v>172</v>
      </c>
      <c r="J14" s="22">
        <v>1</v>
      </c>
      <c r="K14" s="22">
        <v>0</v>
      </c>
      <c r="L14" s="22">
        <v>0</v>
      </c>
      <c r="M14" s="23">
        <f t="shared" si="0"/>
        <v>0.31215970961887479</v>
      </c>
    </row>
    <row r="15" spans="1:13" s="34" customFormat="1" x14ac:dyDescent="0.25">
      <c r="A15" s="21" t="s">
        <v>209</v>
      </c>
      <c r="B15" s="7">
        <v>349</v>
      </c>
      <c r="C15" s="22">
        <v>25</v>
      </c>
      <c r="D15" s="22">
        <v>1</v>
      </c>
      <c r="E15" s="22">
        <v>15</v>
      </c>
      <c r="F15" s="22">
        <v>103</v>
      </c>
      <c r="G15" s="22">
        <v>0</v>
      </c>
      <c r="H15" s="22">
        <v>0</v>
      </c>
      <c r="I15" s="22">
        <v>144</v>
      </c>
      <c r="J15" s="22">
        <v>1</v>
      </c>
      <c r="K15" s="22">
        <v>0</v>
      </c>
      <c r="L15" s="22">
        <v>0</v>
      </c>
      <c r="M15" s="23">
        <f t="shared" si="0"/>
        <v>0.41260744985673353</v>
      </c>
    </row>
    <row r="16" spans="1:13" s="34" customFormat="1" x14ac:dyDescent="0.25">
      <c r="A16" s="21" t="s">
        <v>210</v>
      </c>
      <c r="B16" s="7">
        <v>204</v>
      </c>
      <c r="C16" s="22">
        <v>10</v>
      </c>
      <c r="D16" s="22">
        <v>0</v>
      </c>
      <c r="E16" s="22">
        <v>7</v>
      </c>
      <c r="F16" s="22">
        <v>56</v>
      </c>
      <c r="G16" s="22">
        <v>3</v>
      </c>
      <c r="H16" s="22">
        <v>0</v>
      </c>
      <c r="I16" s="22">
        <v>76</v>
      </c>
      <c r="J16" s="22">
        <v>0</v>
      </c>
      <c r="K16" s="22">
        <v>0</v>
      </c>
      <c r="L16" s="22">
        <v>0</v>
      </c>
      <c r="M16" s="23">
        <f t="shared" si="0"/>
        <v>0.37254901960784315</v>
      </c>
    </row>
    <row r="17" spans="1:13" s="34" customFormat="1" x14ac:dyDescent="0.25">
      <c r="A17" s="21" t="s">
        <v>211</v>
      </c>
      <c r="B17" s="7">
        <v>503</v>
      </c>
      <c r="C17" s="22">
        <v>49</v>
      </c>
      <c r="D17" s="22">
        <v>7</v>
      </c>
      <c r="E17" s="22">
        <v>15</v>
      </c>
      <c r="F17" s="22">
        <v>179</v>
      </c>
      <c r="G17" s="22">
        <v>2</v>
      </c>
      <c r="H17" s="22">
        <v>0</v>
      </c>
      <c r="I17" s="22">
        <v>252</v>
      </c>
      <c r="J17" s="22">
        <v>0</v>
      </c>
      <c r="K17" s="22">
        <v>0</v>
      </c>
      <c r="L17" s="22">
        <v>0</v>
      </c>
      <c r="M17" s="23">
        <f t="shared" si="0"/>
        <v>0.50099403578528823</v>
      </c>
    </row>
    <row r="18" spans="1:13" s="34" customFormat="1" x14ac:dyDescent="0.25">
      <c r="A18" s="21" t="s">
        <v>212</v>
      </c>
      <c r="B18" s="7">
        <v>246</v>
      </c>
      <c r="C18" s="22">
        <v>32</v>
      </c>
      <c r="D18" s="22">
        <v>1</v>
      </c>
      <c r="E18" s="22">
        <v>10</v>
      </c>
      <c r="F18" s="22">
        <v>80</v>
      </c>
      <c r="G18" s="22">
        <v>0</v>
      </c>
      <c r="H18" s="22">
        <v>1</v>
      </c>
      <c r="I18" s="22">
        <v>124</v>
      </c>
      <c r="J18" s="22">
        <v>0</v>
      </c>
      <c r="K18" s="22">
        <v>0</v>
      </c>
      <c r="L18" s="22">
        <v>0</v>
      </c>
      <c r="M18" s="23">
        <f t="shared" si="0"/>
        <v>0.50406504065040647</v>
      </c>
    </row>
    <row r="19" spans="1:13" s="34" customFormat="1" x14ac:dyDescent="0.25">
      <c r="A19" s="21" t="s">
        <v>213</v>
      </c>
      <c r="B19" s="7">
        <v>434</v>
      </c>
      <c r="C19" s="22">
        <v>72</v>
      </c>
      <c r="D19" s="22">
        <v>1</v>
      </c>
      <c r="E19" s="22">
        <v>18</v>
      </c>
      <c r="F19" s="22">
        <v>124</v>
      </c>
      <c r="G19" s="22">
        <v>1</v>
      </c>
      <c r="H19" s="22">
        <v>2</v>
      </c>
      <c r="I19" s="22">
        <v>218</v>
      </c>
      <c r="J19" s="22">
        <v>1</v>
      </c>
      <c r="K19" s="22">
        <v>0</v>
      </c>
      <c r="L19" s="22">
        <v>0</v>
      </c>
      <c r="M19" s="23">
        <f t="shared" si="0"/>
        <v>0.50230414746543783</v>
      </c>
    </row>
    <row r="20" spans="1:13" s="34" customFormat="1" x14ac:dyDescent="0.25">
      <c r="A20" s="21" t="s">
        <v>214</v>
      </c>
      <c r="B20" s="7">
        <v>435</v>
      </c>
      <c r="C20" s="22">
        <v>46</v>
      </c>
      <c r="D20" s="22">
        <v>0</v>
      </c>
      <c r="E20" s="22">
        <v>16</v>
      </c>
      <c r="F20" s="22">
        <v>131</v>
      </c>
      <c r="G20" s="22">
        <v>2</v>
      </c>
      <c r="H20" s="22">
        <v>0</v>
      </c>
      <c r="I20" s="22">
        <v>195</v>
      </c>
      <c r="J20" s="22">
        <v>1</v>
      </c>
      <c r="K20" s="22">
        <v>0</v>
      </c>
      <c r="L20" s="22">
        <v>0</v>
      </c>
      <c r="M20" s="23">
        <f t="shared" si="0"/>
        <v>0.44827586206896552</v>
      </c>
    </row>
    <row r="21" spans="1:13" s="34" customFormat="1" x14ac:dyDescent="0.25">
      <c r="A21" s="21" t="s">
        <v>215</v>
      </c>
      <c r="B21" s="7">
        <v>469</v>
      </c>
      <c r="C21" s="22">
        <v>66</v>
      </c>
      <c r="D21" s="22">
        <v>5</v>
      </c>
      <c r="E21" s="22">
        <v>18</v>
      </c>
      <c r="F21" s="22">
        <v>125</v>
      </c>
      <c r="G21" s="22">
        <v>0</v>
      </c>
      <c r="H21" s="22">
        <v>3</v>
      </c>
      <c r="I21" s="22">
        <v>217</v>
      </c>
      <c r="J21" s="22">
        <v>1</v>
      </c>
      <c r="K21" s="22">
        <v>0</v>
      </c>
      <c r="L21" s="22">
        <v>0</v>
      </c>
      <c r="M21" s="23">
        <f t="shared" si="0"/>
        <v>0.46268656716417911</v>
      </c>
    </row>
    <row r="22" spans="1:13" s="34" customFormat="1" x14ac:dyDescent="0.25">
      <c r="A22" s="21" t="s">
        <v>216</v>
      </c>
      <c r="B22" s="7">
        <v>603</v>
      </c>
      <c r="C22" s="22">
        <v>45</v>
      </c>
      <c r="D22" s="22">
        <v>3</v>
      </c>
      <c r="E22" s="22">
        <v>3</v>
      </c>
      <c r="F22" s="22">
        <v>173</v>
      </c>
      <c r="G22" s="22">
        <v>1</v>
      </c>
      <c r="H22" s="22">
        <v>2</v>
      </c>
      <c r="I22" s="22">
        <v>227</v>
      </c>
      <c r="J22" s="22">
        <v>0</v>
      </c>
      <c r="K22" s="22">
        <v>0</v>
      </c>
      <c r="L22" s="22">
        <v>0</v>
      </c>
      <c r="M22" s="23">
        <f t="shared" si="0"/>
        <v>0.37645107794361526</v>
      </c>
    </row>
    <row r="23" spans="1:13" s="34" customFormat="1" x14ac:dyDescent="0.25">
      <c r="A23" s="21" t="s">
        <v>217</v>
      </c>
      <c r="B23" s="7">
        <v>464</v>
      </c>
      <c r="C23" s="22">
        <v>50</v>
      </c>
      <c r="D23" s="22">
        <v>2</v>
      </c>
      <c r="E23" s="22">
        <v>19</v>
      </c>
      <c r="F23" s="22">
        <v>135</v>
      </c>
      <c r="G23" s="22">
        <v>0</v>
      </c>
      <c r="H23" s="22">
        <v>0</v>
      </c>
      <c r="I23" s="22">
        <v>206</v>
      </c>
      <c r="J23" s="22">
        <v>1</v>
      </c>
      <c r="K23" s="22">
        <v>0</v>
      </c>
      <c r="L23" s="22">
        <v>0</v>
      </c>
      <c r="M23" s="23">
        <f t="shared" si="0"/>
        <v>0.44396551724137934</v>
      </c>
    </row>
    <row r="24" spans="1:13" s="34" customFormat="1" x14ac:dyDescent="0.25">
      <c r="A24" s="21" t="s">
        <v>218</v>
      </c>
      <c r="B24" s="7">
        <v>241</v>
      </c>
      <c r="C24" s="22">
        <v>29</v>
      </c>
      <c r="D24" s="22">
        <v>2</v>
      </c>
      <c r="E24" s="22">
        <v>8</v>
      </c>
      <c r="F24" s="22">
        <v>51</v>
      </c>
      <c r="G24" s="22">
        <v>1</v>
      </c>
      <c r="H24" s="22">
        <v>3</v>
      </c>
      <c r="I24" s="22">
        <v>94</v>
      </c>
      <c r="J24" s="22">
        <v>0</v>
      </c>
      <c r="K24" s="22">
        <v>0</v>
      </c>
      <c r="L24" s="22">
        <v>0</v>
      </c>
      <c r="M24" s="23">
        <f t="shared" si="0"/>
        <v>0.39004149377593361</v>
      </c>
    </row>
    <row r="25" spans="1:13" s="34" customFormat="1" x14ac:dyDescent="0.25">
      <c r="A25" s="21" t="s">
        <v>219</v>
      </c>
      <c r="B25" s="7">
        <v>255</v>
      </c>
      <c r="C25" s="22">
        <v>17</v>
      </c>
      <c r="D25" s="22">
        <v>1</v>
      </c>
      <c r="E25" s="22">
        <v>6</v>
      </c>
      <c r="F25" s="22">
        <v>88</v>
      </c>
      <c r="G25" s="22">
        <v>0</v>
      </c>
      <c r="H25" s="22">
        <v>0</v>
      </c>
      <c r="I25" s="22">
        <v>112</v>
      </c>
      <c r="J25" s="22">
        <v>2</v>
      </c>
      <c r="K25" s="22">
        <v>0</v>
      </c>
      <c r="L25" s="22">
        <v>0</v>
      </c>
      <c r="M25" s="23">
        <f t="shared" si="0"/>
        <v>0.4392156862745098</v>
      </c>
    </row>
    <row r="26" spans="1:13" s="34" customFormat="1" x14ac:dyDescent="0.25">
      <c r="A26" s="21" t="s">
        <v>220</v>
      </c>
      <c r="B26" s="7">
        <v>504</v>
      </c>
      <c r="C26" s="22">
        <v>66</v>
      </c>
      <c r="D26" s="22">
        <v>4</v>
      </c>
      <c r="E26" s="22">
        <v>10</v>
      </c>
      <c r="F26" s="22">
        <v>89</v>
      </c>
      <c r="G26" s="22">
        <v>0</v>
      </c>
      <c r="H26" s="22">
        <v>0</v>
      </c>
      <c r="I26" s="22">
        <v>169</v>
      </c>
      <c r="J26" s="22">
        <v>1</v>
      </c>
      <c r="K26" s="22">
        <v>0</v>
      </c>
      <c r="L26" s="22">
        <v>2</v>
      </c>
      <c r="M26" s="23">
        <f t="shared" si="0"/>
        <v>0.3392857142857143</v>
      </c>
    </row>
    <row r="27" spans="1:13" s="34" customFormat="1" x14ac:dyDescent="0.25">
      <c r="A27" s="21" t="s">
        <v>221</v>
      </c>
      <c r="B27" s="7">
        <v>545</v>
      </c>
      <c r="C27" s="22">
        <v>60</v>
      </c>
      <c r="D27" s="22">
        <v>0</v>
      </c>
      <c r="E27" s="22">
        <v>18</v>
      </c>
      <c r="F27" s="22">
        <v>129</v>
      </c>
      <c r="G27" s="22">
        <v>1</v>
      </c>
      <c r="H27" s="22">
        <v>2</v>
      </c>
      <c r="I27" s="22">
        <v>210</v>
      </c>
      <c r="J27" s="22">
        <v>1</v>
      </c>
      <c r="K27" s="22">
        <v>0</v>
      </c>
      <c r="L27" s="22">
        <v>1</v>
      </c>
      <c r="M27" s="23">
        <f t="shared" si="0"/>
        <v>0.38715596330275232</v>
      </c>
    </row>
    <row r="28" spans="1:13" s="34" customFormat="1" x14ac:dyDescent="0.25">
      <c r="A28" s="21" t="s">
        <v>222</v>
      </c>
      <c r="B28" s="7">
        <v>337</v>
      </c>
      <c r="C28" s="22">
        <v>59</v>
      </c>
      <c r="D28" s="22">
        <v>3</v>
      </c>
      <c r="E28" s="22">
        <v>5</v>
      </c>
      <c r="F28" s="22">
        <v>77</v>
      </c>
      <c r="G28" s="22">
        <v>0</v>
      </c>
      <c r="H28" s="22">
        <v>0</v>
      </c>
      <c r="I28" s="22">
        <v>144</v>
      </c>
      <c r="J28" s="22">
        <v>0</v>
      </c>
      <c r="K28" s="22">
        <v>0</v>
      </c>
      <c r="L28" s="22">
        <v>0</v>
      </c>
      <c r="M28" s="23">
        <f t="shared" si="0"/>
        <v>0.42729970326409494</v>
      </c>
    </row>
    <row r="29" spans="1:13" s="34" customFormat="1" x14ac:dyDescent="0.25">
      <c r="A29" s="21" t="s">
        <v>223</v>
      </c>
      <c r="B29" s="7">
        <v>640</v>
      </c>
      <c r="C29" s="22">
        <v>74</v>
      </c>
      <c r="D29" s="22">
        <v>5</v>
      </c>
      <c r="E29" s="22">
        <v>18</v>
      </c>
      <c r="F29" s="22">
        <v>101</v>
      </c>
      <c r="G29" s="22">
        <v>0</v>
      </c>
      <c r="H29" s="22">
        <v>1</v>
      </c>
      <c r="I29" s="22">
        <v>199</v>
      </c>
      <c r="J29" s="22">
        <v>0</v>
      </c>
      <c r="K29" s="22">
        <v>0</v>
      </c>
      <c r="L29" s="22">
        <v>0</v>
      </c>
      <c r="M29" s="23">
        <f t="shared" si="0"/>
        <v>0.31093749999999998</v>
      </c>
    </row>
    <row r="30" spans="1:13" s="34" customFormat="1" x14ac:dyDescent="0.25">
      <c r="A30" s="21" t="s">
        <v>224</v>
      </c>
      <c r="B30" s="7">
        <v>481</v>
      </c>
      <c r="C30" s="22">
        <v>56</v>
      </c>
      <c r="D30" s="22">
        <v>3</v>
      </c>
      <c r="E30" s="22">
        <v>11</v>
      </c>
      <c r="F30" s="22">
        <v>72</v>
      </c>
      <c r="G30" s="22">
        <v>2</v>
      </c>
      <c r="H30" s="22">
        <v>0</v>
      </c>
      <c r="I30" s="22">
        <v>144</v>
      </c>
      <c r="J30" s="22">
        <v>0</v>
      </c>
      <c r="K30" s="22">
        <v>0</v>
      </c>
      <c r="L30" s="22">
        <v>2</v>
      </c>
      <c r="M30" s="23">
        <f t="shared" si="0"/>
        <v>0.30353430353430355</v>
      </c>
    </row>
    <row r="31" spans="1:13" s="34" customFormat="1" x14ac:dyDescent="0.25">
      <c r="A31" s="21" t="s">
        <v>225</v>
      </c>
      <c r="B31" s="7">
        <v>570</v>
      </c>
      <c r="C31" s="22">
        <v>73</v>
      </c>
      <c r="D31" s="22">
        <v>2</v>
      </c>
      <c r="E31" s="22">
        <v>15</v>
      </c>
      <c r="F31" s="22">
        <v>115</v>
      </c>
      <c r="G31" s="22">
        <v>1</v>
      </c>
      <c r="H31" s="22">
        <v>0</v>
      </c>
      <c r="I31" s="22">
        <v>206</v>
      </c>
      <c r="J31" s="22">
        <v>0</v>
      </c>
      <c r="K31" s="22">
        <v>0</v>
      </c>
      <c r="L31" s="22">
        <v>0</v>
      </c>
      <c r="M31" s="23">
        <f t="shared" si="0"/>
        <v>0.36140350877192984</v>
      </c>
    </row>
    <row r="32" spans="1:13" s="34" customFormat="1" x14ac:dyDescent="0.25">
      <c r="A32" s="21" t="s">
        <v>226</v>
      </c>
      <c r="B32" s="7">
        <v>478</v>
      </c>
      <c r="C32" s="22">
        <v>51</v>
      </c>
      <c r="D32" s="22">
        <v>6</v>
      </c>
      <c r="E32" s="22">
        <v>8</v>
      </c>
      <c r="F32" s="22">
        <v>122</v>
      </c>
      <c r="G32" s="22">
        <v>2</v>
      </c>
      <c r="H32" s="22">
        <v>2</v>
      </c>
      <c r="I32" s="22">
        <v>191</v>
      </c>
      <c r="J32" s="22">
        <v>0</v>
      </c>
      <c r="K32" s="22">
        <v>0</v>
      </c>
      <c r="L32" s="22">
        <v>0</v>
      </c>
      <c r="M32" s="23">
        <f t="shared" si="0"/>
        <v>0.39958158995815901</v>
      </c>
    </row>
    <row r="33" spans="1:13" s="34" customFormat="1" x14ac:dyDescent="0.25">
      <c r="A33" s="21" t="s">
        <v>227</v>
      </c>
      <c r="B33" s="7">
        <v>496</v>
      </c>
      <c r="C33" s="22">
        <v>41</v>
      </c>
      <c r="D33" s="22">
        <v>3</v>
      </c>
      <c r="E33" s="22">
        <v>13</v>
      </c>
      <c r="F33" s="22">
        <v>118</v>
      </c>
      <c r="G33" s="22">
        <v>1</v>
      </c>
      <c r="H33" s="22">
        <v>1</v>
      </c>
      <c r="I33" s="22">
        <v>177</v>
      </c>
      <c r="J33" s="22">
        <v>1</v>
      </c>
      <c r="K33" s="22">
        <v>0</v>
      </c>
      <c r="L33" s="22">
        <v>0</v>
      </c>
      <c r="M33" s="23">
        <f t="shared" si="0"/>
        <v>0.35685483870967744</v>
      </c>
    </row>
    <row r="34" spans="1:13" s="34" customFormat="1" x14ac:dyDescent="0.25">
      <c r="A34" s="21" t="s">
        <v>228</v>
      </c>
      <c r="B34" s="7">
        <v>634</v>
      </c>
      <c r="C34" s="22">
        <v>126</v>
      </c>
      <c r="D34" s="22">
        <v>1</v>
      </c>
      <c r="E34" s="22">
        <v>14</v>
      </c>
      <c r="F34" s="22">
        <v>51</v>
      </c>
      <c r="G34" s="22">
        <v>1</v>
      </c>
      <c r="H34" s="22">
        <v>2</v>
      </c>
      <c r="I34" s="22">
        <v>195</v>
      </c>
      <c r="J34" s="22">
        <v>0</v>
      </c>
      <c r="K34" s="22">
        <v>0</v>
      </c>
      <c r="L34" s="22">
        <v>0</v>
      </c>
      <c r="M34" s="23">
        <f t="shared" si="0"/>
        <v>0.30757097791798105</v>
      </c>
    </row>
    <row r="35" spans="1:13" s="34" customFormat="1" x14ac:dyDescent="0.25">
      <c r="A35" s="21" t="s">
        <v>229</v>
      </c>
      <c r="B35" s="7">
        <v>446</v>
      </c>
      <c r="C35" s="22">
        <v>82</v>
      </c>
      <c r="D35" s="22">
        <v>0</v>
      </c>
      <c r="E35" s="22">
        <v>13</v>
      </c>
      <c r="F35" s="22">
        <v>62</v>
      </c>
      <c r="G35" s="22">
        <v>2</v>
      </c>
      <c r="H35" s="22">
        <v>6</v>
      </c>
      <c r="I35" s="22">
        <v>165</v>
      </c>
      <c r="J35" s="22">
        <v>2</v>
      </c>
      <c r="K35" s="22">
        <v>0</v>
      </c>
      <c r="L35" s="22">
        <v>0</v>
      </c>
      <c r="M35" s="23">
        <f t="shared" si="0"/>
        <v>0.36995515695067266</v>
      </c>
    </row>
    <row r="36" spans="1:13" s="34" customFormat="1" x14ac:dyDescent="0.25">
      <c r="A36" s="21" t="s">
        <v>230</v>
      </c>
      <c r="B36" s="7">
        <v>483</v>
      </c>
      <c r="C36" s="22">
        <v>88</v>
      </c>
      <c r="D36" s="22">
        <v>1</v>
      </c>
      <c r="E36" s="22">
        <v>18</v>
      </c>
      <c r="F36" s="22">
        <v>92</v>
      </c>
      <c r="G36" s="22">
        <v>3</v>
      </c>
      <c r="H36" s="22">
        <v>2</v>
      </c>
      <c r="I36" s="22">
        <v>204</v>
      </c>
      <c r="J36" s="22">
        <v>0</v>
      </c>
      <c r="K36" s="22">
        <v>0</v>
      </c>
      <c r="L36" s="22">
        <v>0</v>
      </c>
      <c r="M36" s="23">
        <f t="shared" si="0"/>
        <v>0.42236024844720499</v>
      </c>
    </row>
    <row r="37" spans="1:13" s="34" customFormat="1" x14ac:dyDescent="0.25">
      <c r="A37" s="21" t="s">
        <v>231</v>
      </c>
      <c r="B37" s="7">
        <v>412</v>
      </c>
      <c r="C37" s="22">
        <v>68</v>
      </c>
      <c r="D37" s="22">
        <v>3</v>
      </c>
      <c r="E37" s="22">
        <v>14</v>
      </c>
      <c r="F37" s="22">
        <v>89</v>
      </c>
      <c r="G37" s="22">
        <v>1</v>
      </c>
      <c r="H37" s="22">
        <v>4</v>
      </c>
      <c r="I37" s="22">
        <v>179</v>
      </c>
      <c r="J37" s="22">
        <v>0</v>
      </c>
      <c r="K37" s="22">
        <v>0</v>
      </c>
      <c r="L37" s="22">
        <v>1</v>
      </c>
      <c r="M37" s="23">
        <f t="shared" si="0"/>
        <v>0.43689320388349512</v>
      </c>
    </row>
    <row r="38" spans="1:13" s="34" customFormat="1" x14ac:dyDescent="0.25">
      <c r="A38" s="21" t="s">
        <v>232</v>
      </c>
      <c r="B38" s="7">
        <v>460</v>
      </c>
      <c r="C38" s="22">
        <v>90</v>
      </c>
      <c r="D38" s="22">
        <v>4</v>
      </c>
      <c r="E38" s="22">
        <v>12</v>
      </c>
      <c r="F38" s="22">
        <v>60</v>
      </c>
      <c r="G38" s="22">
        <v>1</v>
      </c>
      <c r="H38" s="22">
        <v>2</v>
      </c>
      <c r="I38" s="22">
        <v>169</v>
      </c>
      <c r="J38" s="22">
        <v>0</v>
      </c>
      <c r="K38" s="22">
        <v>0</v>
      </c>
      <c r="L38" s="22">
        <v>0</v>
      </c>
      <c r="M38" s="23">
        <f t="shared" si="0"/>
        <v>0.36739130434782608</v>
      </c>
    </row>
    <row r="39" spans="1:13" s="34" customFormat="1" x14ac:dyDescent="0.25">
      <c r="A39" s="21" t="s">
        <v>233</v>
      </c>
      <c r="B39" s="7">
        <v>426</v>
      </c>
      <c r="C39" s="22">
        <v>75</v>
      </c>
      <c r="D39" s="22">
        <v>2</v>
      </c>
      <c r="E39" s="22">
        <v>17</v>
      </c>
      <c r="F39" s="22">
        <v>77</v>
      </c>
      <c r="G39" s="22">
        <v>0</v>
      </c>
      <c r="H39" s="22">
        <v>7</v>
      </c>
      <c r="I39" s="22">
        <v>178</v>
      </c>
      <c r="J39" s="22">
        <v>0</v>
      </c>
      <c r="K39" s="22">
        <v>0</v>
      </c>
      <c r="L39" s="22">
        <v>1</v>
      </c>
      <c r="M39" s="23">
        <f t="shared" si="0"/>
        <v>0.42018779342723006</v>
      </c>
    </row>
    <row r="40" spans="1:13" s="34" customFormat="1" x14ac:dyDescent="0.25">
      <c r="A40" s="21" t="s">
        <v>234</v>
      </c>
      <c r="B40" s="7">
        <v>352</v>
      </c>
      <c r="C40" s="22">
        <v>71</v>
      </c>
      <c r="D40" s="22">
        <v>2</v>
      </c>
      <c r="E40" s="22">
        <v>9</v>
      </c>
      <c r="F40" s="22">
        <v>56</v>
      </c>
      <c r="G40" s="22">
        <v>0</v>
      </c>
      <c r="H40" s="22">
        <v>4</v>
      </c>
      <c r="I40" s="22">
        <v>142</v>
      </c>
      <c r="J40" s="22">
        <v>0</v>
      </c>
      <c r="K40" s="22">
        <v>0</v>
      </c>
      <c r="L40" s="22">
        <v>0</v>
      </c>
      <c r="M40" s="23">
        <f t="shared" si="0"/>
        <v>0.40340909090909088</v>
      </c>
    </row>
    <row r="41" spans="1:13" s="34" customFormat="1" x14ac:dyDescent="0.25">
      <c r="A41" s="21" t="s">
        <v>235</v>
      </c>
      <c r="B41" s="7">
        <v>606</v>
      </c>
      <c r="C41" s="22">
        <v>107</v>
      </c>
      <c r="D41" s="22">
        <v>2</v>
      </c>
      <c r="E41" s="22">
        <v>19</v>
      </c>
      <c r="F41" s="22">
        <v>94</v>
      </c>
      <c r="G41" s="22">
        <v>3</v>
      </c>
      <c r="H41" s="22">
        <v>6</v>
      </c>
      <c r="I41" s="22">
        <v>231</v>
      </c>
      <c r="J41" s="22">
        <v>1</v>
      </c>
      <c r="K41" s="22">
        <v>0</v>
      </c>
      <c r="L41" s="22">
        <v>1</v>
      </c>
      <c r="M41" s="23">
        <f t="shared" si="0"/>
        <v>0.38283828382838286</v>
      </c>
    </row>
    <row r="42" spans="1:13" s="34" customFormat="1" x14ac:dyDescent="0.25">
      <c r="A42" s="21" t="s">
        <v>236</v>
      </c>
      <c r="B42" s="7">
        <v>434</v>
      </c>
      <c r="C42" s="22">
        <v>86</v>
      </c>
      <c r="D42" s="22">
        <v>3</v>
      </c>
      <c r="E42" s="22">
        <v>10</v>
      </c>
      <c r="F42" s="22">
        <v>60</v>
      </c>
      <c r="G42" s="22">
        <v>1</v>
      </c>
      <c r="H42" s="22">
        <v>5</v>
      </c>
      <c r="I42" s="22">
        <v>165</v>
      </c>
      <c r="J42" s="22">
        <v>0</v>
      </c>
      <c r="K42" s="22">
        <v>0</v>
      </c>
      <c r="L42" s="22">
        <v>0</v>
      </c>
      <c r="M42" s="23">
        <f t="shared" si="0"/>
        <v>0.38018433179723504</v>
      </c>
    </row>
    <row r="43" spans="1:13" s="34" customFormat="1" x14ac:dyDescent="0.25">
      <c r="A43" s="21" t="s">
        <v>237</v>
      </c>
      <c r="B43" s="7">
        <v>639</v>
      </c>
      <c r="C43" s="22">
        <v>109</v>
      </c>
      <c r="D43" s="22">
        <v>2</v>
      </c>
      <c r="E43" s="22">
        <v>21</v>
      </c>
      <c r="F43" s="22">
        <v>94</v>
      </c>
      <c r="G43" s="22">
        <v>0</v>
      </c>
      <c r="H43" s="22">
        <v>3</v>
      </c>
      <c r="I43" s="22">
        <v>229</v>
      </c>
      <c r="J43" s="22">
        <v>0</v>
      </c>
      <c r="K43" s="22">
        <v>0</v>
      </c>
      <c r="L43" s="22">
        <v>0</v>
      </c>
      <c r="M43" s="23">
        <f t="shared" si="0"/>
        <v>0.35837245696400627</v>
      </c>
    </row>
    <row r="44" spans="1:13" s="34" customFormat="1" x14ac:dyDescent="0.25">
      <c r="A44" s="21" t="s">
        <v>238</v>
      </c>
      <c r="B44" s="7">
        <v>373</v>
      </c>
      <c r="C44" s="22">
        <v>77</v>
      </c>
      <c r="D44" s="22">
        <v>3</v>
      </c>
      <c r="E44" s="22">
        <v>11</v>
      </c>
      <c r="F44" s="22">
        <v>56</v>
      </c>
      <c r="G44" s="22">
        <v>2</v>
      </c>
      <c r="H44" s="22">
        <v>5</v>
      </c>
      <c r="I44" s="22">
        <v>154</v>
      </c>
      <c r="J44" s="22">
        <v>0</v>
      </c>
      <c r="K44" s="22">
        <v>0</v>
      </c>
      <c r="L44" s="22">
        <v>0</v>
      </c>
      <c r="M44" s="23">
        <f t="shared" si="0"/>
        <v>0.4128686327077748</v>
      </c>
    </row>
    <row r="45" spans="1:13" s="34" customFormat="1" x14ac:dyDescent="0.25">
      <c r="A45" s="21" t="s">
        <v>239</v>
      </c>
      <c r="B45" s="7">
        <v>455</v>
      </c>
      <c r="C45" s="22">
        <v>101</v>
      </c>
      <c r="D45" s="22">
        <v>1</v>
      </c>
      <c r="E45" s="22">
        <v>22</v>
      </c>
      <c r="F45" s="22">
        <v>109</v>
      </c>
      <c r="G45" s="22">
        <v>2</v>
      </c>
      <c r="H45" s="22">
        <v>3</v>
      </c>
      <c r="I45" s="22">
        <v>238</v>
      </c>
      <c r="J45" s="22">
        <v>0</v>
      </c>
      <c r="K45" s="22">
        <v>0</v>
      </c>
      <c r="L45" s="22">
        <v>2</v>
      </c>
      <c r="M45" s="23">
        <f t="shared" si="0"/>
        <v>0.52747252747252749</v>
      </c>
    </row>
    <row r="46" spans="1:13" s="34" customFormat="1" x14ac:dyDescent="0.25">
      <c r="A46" s="21" t="s">
        <v>240</v>
      </c>
      <c r="B46" s="7">
        <v>465</v>
      </c>
      <c r="C46" s="22">
        <v>45</v>
      </c>
      <c r="D46" s="22">
        <v>1</v>
      </c>
      <c r="E46" s="22">
        <v>8</v>
      </c>
      <c r="F46" s="22">
        <v>132</v>
      </c>
      <c r="G46" s="22">
        <v>1</v>
      </c>
      <c r="H46" s="22">
        <v>1</v>
      </c>
      <c r="I46" s="22">
        <v>188</v>
      </c>
      <c r="J46" s="22">
        <v>0</v>
      </c>
      <c r="K46" s="22">
        <v>0</v>
      </c>
      <c r="L46" s="22">
        <v>1</v>
      </c>
      <c r="M46" s="23">
        <f t="shared" si="0"/>
        <v>0.40645161290322579</v>
      </c>
    </row>
    <row r="47" spans="1:13" s="34" customFormat="1" x14ac:dyDescent="0.25">
      <c r="A47" s="21" t="s">
        <v>241</v>
      </c>
      <c r="B47" s="7">
        <v>448</v>
      </c>
      <c r="C47" s="22">
        <v>54</v>
      </c>
      <c r="D47" s="22">
        <v>1</v>
      </c>
      <c r="E47" s="22">
        <v>8</v>
      </c>
      <c r="F47" s="22">
        <v>105</v>
      </c>
      <c r="G47" s="22">
        <v>1</v>
      </c>
      <c r="H47" s="22">
        <v>1</v>
      </c>
      <c r="I47" s="22">
        <v>170</v>
      </c>
      <c r="J47" s="22">
        <v>0</v>
      </c>
      <c r="K47" s="22">
        <v>0</v>
      </c>
      <c r="L47" s="22">
        <v>1</v>
      </c>
      <c r="M47" s="23">
        <f t="shared" si="0"/>
        <v>0.38169642857142855</v>
      </c>
    </row>
    <row r="48" spans="1:13" s="34" customFormat="1" x14ac:dyDescent="0.25">
      <c r="A48" s="21" t="s">
        <v>242</v>
      </c>
      <c r="B48" s="7">
        <v>542</v>
      </c>
      <c r="C48" s="22">
        <v>55</v>
      </c>
      <c r="D48" s="22">
        <v>4</v>
      </c>
      <c r="E48" s="22">
        <v>10</v>
      </c>
      <c r="F48" s="22">
        <v>120</v>
      </c>
      <c r="G48" s="22">
        <v>2</v>
      </c>
      <c r="H48" s="22">
        <v>2</v>
      </c>
      <c r="I48" s="22">
        <v>193</v>
      </c>
      <c r="J48" s="22">
        <v>0</v>
      </c>
      <c r="K48" s="22">
        <v>0</v>
      </c>
      <c r="L48" s="22">
        <v>1</v>
      </c>
      <c r="M48" s="23">
        <f t="shared" si="0"/>
        <v>0.35793357933579334</v>
      </c>
    </row>
    <row r="49" spans="1:13" s="34" customFormat="1" x14ac:dyDescent="0.25">
      <c r="A49" s="21" t="s">
        <v>243</v>
      </c>
      <c r="B49" s="7">
        <v>453</v>
      </c>
      <c r="C49" s="22">
        <v>48</v>
      </c>
      <c r="D49" s="22">
        <v>4</v>
      </c>
      <c r="E49" s="22">
        <v>15</v>
      </c>
      <c r="F49" s="22">
        <v>100</v>
      </c>
      <c r="G49" s="22">
        <v>2</v>
      </c>
      <c r="H49" s="22">
        <v>0</v>
      </c>
      <c r="I49" s="22">
        <v>169</v>
      </c>
      <c r="J49" s="22">
        <v>0</v>
      </c>
      <c r="K49" s="22">
        <v>0</v>
      </c>
      <c r="L49" s="22">
        <v>0</v>
      </c>
      <c r="M49" s="23">
        <f t="shared" si="0"/>
        <v>0.3730684326710817</v>
      </c>
    </row>
    <row r="50" spans="1:13" s="34" customFormat="1" x14ac:dyDescent="0.25">
      <c r="A50" s="21" t="s">
        <v>244</v>
      </c>
      <c r="B50" s="7">
        <v>407</v>
      </c>
      <c r="C50" s="22">
        <v>66</v>
      </c>
      <c r="D50" s="22">
        <v>1</v>
      </c>
      <c r="E50" s="22">
        <v>6</v>
      </c>
      <c r="F50" s="22">
        <v>107</v>
      </c>
      <c r="G50" s="22">
        <v>1</v>
      </c>
      <c r="H50" s="22">
        <v>1</v>
      </c>
      <c r="I50" s="22">
        <v>182</v>
      </c>
      <c r="J50" s="22">
        <v>1</v>
      </c>
      <c r="K50" s="22">
        <v>0</v>
      </c>
      <c r="L50" s="22">
        <v>0</v>
      </c>
      <c r="M50" s="23">
        <f t="shared" si="0"/>
        <v>0.44717444717444715</v>
      </c>
    </row>
    <row r="51" spans="1:13" s="34" customFormat="1" x14ac:dyDescent="0.25">
      <c r="A51" s="21" t="s">
        <v>245</v>
      </c>
      <c r="B51" s="7">
        <v>468</v>
      </c>
      <c r="C51" s="22">
        <v>57</v>
      </c>
      <c r="D51" s="22">
        <v>5</v>
      </c>
      <c r="E51" s="22">
        <v>19</v>
      </c>
      <c r="F51" s="22">
        <v>103</v>
      </c>
      <c r="G51" s="22">
        <v>0</v>
      </c>
      <c r="H51" s="22">
        <v>2</v>
      </c>
      <c r="I51" s="22">
        <v>186</v>
      </c>
      <c r="J51" s="22">
        <v>1</v>
      </c>
      <c r="K51" s="22">
        <v>0</v>
      </c>
      <c r="L51" s="22">
        <v>0</v>
      </c>
      <c r="M51" s="23">
        <f t="shared" si="0"/>
        <v>0.39743589743589741</v>
      </c>
    </row>
    <row r="52" spans="1:13" s="34" customFormat="1" x14ac:dyDescent="0.25">
      <c r="A52" s="21" t="s">
        <v>246</v>
      </c>
      <c r="B52" s="7">
        <v>464</v>
      </c>
      <c r="C52" s="22">
        <v>57</v>
      </c>
      <c r="D52" s="22">
        <v>3</v>
      </c>
      <c r="E52" s="22">
        <v>13</v>
      </c>
      <c r="F52" s="22">
        <v>94</v>
      </c>
      <c r="G52" s="22">
        <v>0</v>
      </c>
      <c r="H52" s="22">
        <v>0</v>
      </c>
      <c r="I52" s="22">
        <v>167</v>
      </c>
      <c r="J52" s="22">
        <v>1</v>
      </c>
      <c r="K52" s="22">
        <v>0</v>
      </c>
      <c r="L52" s="22">
        <v>0</v>
      </c>
      <c r="M52" s="23">
        <f t="shared" si="0"/>
        <v>0.35991379310344829</v>
      </c>
    </row>
    <row r="53" spans="1:13" s="34" customFormat="1" x14ac:dyDescent="0.25">
      <c r="A53" s="21" t="s">
        <v>247</v>
      </c>
      <c r="B53" s="7">
        <v>460</v>
      </c>
      <c r="C53" s="22">
        <v>54</v>
      </c>
      <c r="D53" s="22">
        <v>5</v>
      </c>
      <c r="E53" s="22">
        <v>7</v>
      </c>
      <c r="F53" s="22">
        <v>86</v>
      </c>
      <c r="G53" s="22">
        <v>3</v>
      </c>
      <c r="H53" s="22">
        <v>1</v>
      </c>
      <c r="I53" s="22">
        <v>156</v>
      </c>
      <c r="J53" s="22">
        <v>0</v>
      </c>
      <c r="K53" s="22">
        <v>0</v>
      </c>
      <c r="L53" s="22">
        <v>1</v>
      </c>
      <c r="M53" s="23">
        <f t="shared" si="0"/>
        <v>0.34130434782608693</v>
      </c>
    </row>
    <row r="54" spans="1:13" s="34" customFormat="1" x14ac:dyDescent="0.25">
      <c r="A54" s="21" t="s">
        <v>248</v>
      </c>
      <c r="B54" s="7">
        <v>441</v>
      </c>
      <c r="C54" s="22">
        <v>60</v>
      </c>
      <c r="D54" s="22">
        <v>0</v>
      </c>
      <c r="E54" s="22">
        <v>10</v>
      </c>
      <c r="F54" s="22">
        <v>96</v>
      </c>
      <c r="G54" s="22">
        <v>1</v>
      </c>
      <c r="H54" s="22">
        <v>1</v>
      </c>
      <c r="I54" s="22">
        <v>168</v>
      </c>
      <c r="J54" s="22">
        <v>0</v>
      </c>
      <c r="K54" s="22">
        <v>0</v>
      </c>
      <c r="L54" s="22">
        <v>1</v>
      </c>
      <c r="M54" s="23">
        <f t="shared" si="0"/>
        <v>0.3832199546485261</v>
      </c>
    </row>
    <row r="55" spans="1:13" s="34" customFormat="1" x14ac:dyDescent="0.25">
      <c r="A55" s="21" t="s">
        <v>249</v>
      </c>
      <c r="B55" s="7">
        <v>417</v>
      </c>
      <c r="C55" s="22">
        <v>48</v>
      </c>
      <c r="D55" s="22">
        <v>5</v>
      </c>
      <c r="E55" s="22">
        <v>8</v>
      </c>
      <c r="F55" s="22">
        <v>97</v>
      </c>
      <c r="G55" s="22">
        <v>0</v>
      </c>
      <c r="H55" s="22">
        <v>0</v>
      </c>
      <c r="I55" s="22">
        <v>158</v>
      </c>
      <c r="J55" s="22">
        <v>0</v>
      </c>
      <c r="K55" s="22">
        <v>0</v>
      </c>
      <c r="L55" s="22">
        <v>1</v>
      </c>
      <c r="M55" s="23">
        <f t="shared" si="0"/>
        <v>0.38129496402877699</v>
      </c>
    </row>
    <row r="56" spans="1:13" s="34" customFormat="1" x14ac:dyDescent="0.25">
      <c r="A56" s="21" t="s">
        <v>250</v>
      </c>
      <c r="B56" s="7">
        <v>460</v>
      </c>
      <c r="C56" s="22">
        <v>45</v>
      </c>
      <c r="D56" s="22">
        <v>0</v>
      </c>
      <c r="E56" s="22">
        <v>27</v>
      </c>
      <c r="F56" s="22">
        <v>118</v>
      </c>
      <c r="G56" s="22">
        <v>1</v>
      </c>
      <c r="H56" s="22">
        <v>2</v>
      </c>
      <c r="I56" s="22">
        <v>193</v>
      </c>
      <c r="J56" s="22">
        <v>0</v>
      </c>
      <c r="K56" s="22">
        <v>0</v>
      </c>
      <c r="L56" s="22">
        <v>0</v>
      </c>
      <c r="M56" s="23">
        <f t="shared" si="0"/>
        <v>0.41956521739130437</v>
      </c>
    </row>
    <row r="57" spans="1:13" s="34" customFormat="1" x14ac:dyDescent="0.25">
      <c r="A57" s="21" t="s">
        <v>251</v>
      </c>
      <c r="B57" s="7">
        <v>394</v>
      </c>
      <c r="C57" s="22">
        <v>39</v>
      </c>
      <c r="D57" s="22">
        <v>2</v>
      </c>
      <c r="E57" s="22">
        <v>14</v>
      </c>
      <c r="F57" s="22">
        <v>57</v>
      </c>
      <c r="G57" s="22">
        <v>2</v>
      </c>
      <c r="H57" s="22">
        <v>3</v>
      </c>
      <c r="I57" s="22">
        <v>117</v>
      </c>
      <c r="J57" s="22">
        <v>0</v>
      </c>
      <c r="K57" s="22">
        <v>0</v>
      </c>
      <c r="L57" s="22">
        <v>2</v>
      </c>
      <c r="M57" s="23">
        <f t="shared" si="0"/>
        <v>0.3020304568527919</v>
      </c>
    </row>
    <row r="58" spans="1:13" s="34" customFormat="1" x14ac:dyDescent="0.25">
      <c r="A58" s="21" t="s">
        <v>252</v>
      </c>
      <c r="B58" s="7">
        <v>444</v>
      </c>
      <c r="C58" s="22">
        <v>73</v>
      </c>
      <c r="D58" s="22">
        <v>4</v>
      </c>
      <c r="E58" s="22">
        <v>10</v>
      </c>
      <c r="F58" s="22">
        <v>81</v>
      </c>
      <c r="G58" s="22">
        <v>1</v>
      </c>
      <c r="H58" s="22">
        <v>2</v>
      </c>
      <c r="I58" s="22">
        <v>171</v>
      </c>
      <c r="J58" s="22">
        <v>3</v>
      </c>
      <c r="K58" s="22">
        <v>0</v>
      </c>
      <c r="L58" s="22">
        <v>0</v>
      </c>
      <c r="M58" s="23">
        <f t="shared" si="0"/>
        <v>0.38513513513513514</v>
      </c>
    </row>
    <row r="59" spans="1:13" s="34" customFormat="1" x14ac:dyDescent="0.25">
      <c r="A59" s="21" t="s">
        <v>253</v>
      </c>
      <c r="B59" s="7">
        <v>486</v>
      </c>
      <c r="C59" s="22">
        <v>52</v>
      </c>
      <c r="D59" s="22">
        <v>5</v>
      </c>
      <c r="E59" s="22">
        <v>17</v>
      </c>
      <c r="F59" s="22">
        <v>82</v>
      </c>
      <c r="G59" s="22">
        <v>5</v>
      </c>
      <c r="H59" s="22">
        <v>4</v>
      </c>
      <c r="I59" s="22">
        <v>165</v>
      </c>
      <c r="J59" s="22">
        <v>0</v>
      </c>
      <c r="K59" s="22">
        <v>0</v>
      </c>
      <c r="L59" s="22">
        <v>0</v>
      </c>
      <c r="M59" s="23">
        <f t="shared" si="0"/>
        <v>0.33950617283950618</v>
      </c>
    </row>
    <row r="60" spans="1:13" s="34" customFormat="1" x14ac:dyDescent="0.25">
      <c r="A60" s="21" t="s">
        <v>254</v>
      </c>
      <c r="B60" s="7">
        <v>543</v>
      </c>
      <c r="C60" s="22">
        <v>84</v>
      </c>
      <c r="D60" s="22">
        <v>2</v>
      </c>
      <c r="E60" s="22">
        <v>21</v>
      </c>
      <c r="F60" s="22">
        <v>72</v>
      </c>
      <c r="G60" s="22">
        <v>5</v>
      </c>
      <c r="H60" s="22">
        <v>2</v>
      </c>
      <c r="I60" s="22">
        <v>186</v>
      </c>
      <c r="J60" s="22">
        <v>1</v>
      </c>
      <c r="K60" s="22">
        <v>0</v>
      </c>
      <c r="L60" s="22">
        <v>0</v>
      </c>
      <c r="M60" s="23">
        <f t="shared" si="0"/>
        <v>0.34254143646408841</v>
      </c>
    </row>
    <row r="61" spans="1:13" s="34" customFormat="1" x14ac:dyDescent="0.25">
      <c r="A61" s="21" t="s">
        <v>255</v>
      </c>
      <c r="B61" s="7">
        <v>403</v>
      </c>
      <c r="C61" s="22">
        <v>63</v>
      </c>
      <c r="D61" s="22">
        <v>4</v>
      </c>
      <c r="E61" s="22">
        <v>17</v>
      </c>
      <c r="F61" s="22">
        <v>86</v>
      </c>
      <c r="G61" s="22">
        <v>1</v>
      </c>
      <c r="H61" s="22">
        <v>7</v>
      </c>
      <c r="I61" s="22">
        <v>178</v>
      </c>
      <c r="J61" s="22">
        <v>0</v>
      </c>
      <c r="K61" s="22">
        <v>0</v>
      </c>
      <c r="L61" s="22">
        <v>0</v>
      </c>
      <c r="M61" s="23">
        <f t="shared" si="0"/>
        <v>0.44168734491315137</v>
      </c>
    </row>
    <row r="62" spans="1:13" s="34" customFormat="1" x14ac:dyDescent="0.25">
      <c r="A62" s="21" t="s">
        <v>256</v>
      </c>
      <c r="B62" s="7">
        <v>473</v>
      </c>
      <c r="C62" s="22">
        <v>80</v>
      </c>
      <c r="D62" s="22">
        <v>2</v>
      </c>
      <c r="E62" s="22">
        <v>15</v>
      </c>
      <c r="F62" s="22">
        <v>87</v>
      </c>
      <c r="G62" s="22">
        <v>2</v>
      </c>
      <c r="H62" s="22">
        <v>4</v>
      </c>
      <c r="I62" s="22">
        <v>190</v>
      </c>
      <c r="J62" s="22">
        <v>0</v>
      </c>
      <c r="K62" s="22">
        <v>0</v>
      </c>
      <c r="L62" s="22">
        <v>0</v>
      </c>
      <c r="M62" s="23">
        <f t="shared" si="0"/>
        <v>0.40169133192389006</v>
      </c>
    </row>
    <row r="63" spans="1:13" s="34" customFormat="1" x14ac:dyDescent="0.25">
      <c r="A63" s="21" t="s">
        <v>257</v>
      </c>
      <c r="B63" s="7">
        <v>479</v>
      </c>
      <c r="C63" s="22">
        <v>94</v>
      </c>
      <c r="D63" s="22">
        <v>4</v>
      </c>
      <c r="E63" s="22">
        <v>16</v>
      </c>
      <c r="F63" s="22">
        <v>85</v>
      </c>
      <c r="G63" s="22">
        <v>2</v>
      </c>
      <c r="H63" s="22">
        <v>3</v>
      </c>
      <c r="I63" s="22">
        <v>204</v>
      </c>
      <c r="J63" s="22">
        <v>2</v>
      </c>
      <c r="K63" s="22">
        <v>0</v>
      </c>
      <c r="L63" s="22">
        <v>1</v>
      </c>
      <c r="M63" s="23">
        <f t="shared" si="0"/>
        <v>0.42797494780793321</v>
      </c>
    </row>
    <row r="64" spans="1:13" s="34" customFormat="1" x14ac:dyDescent="0.25">
      <c r="A64" s="21" t="s">
        <v>258</v>
      </c>
      <c r="B64" s="7">
        <v>637</v>
      </c>
      <c r="C64" s="22">
        <v>104</v>
      </c>
      <c r="D64" s="22">
        <v>3</v>
      </c>
      <c r="E64" s="22">
        <v>21</v>
      </c>
      <c r="F64" s="22">
        <v>88</v>
      </c>
      <c r="G64" s="22">
        <v>3</v>
      </c>
      <c r="H64" s="22">
        <v>8</v>
      </c>
      <c r="I64" s="22">
        <v>227</v>
      </c>
      <c r="J64" s="22">
        <v>0</v>
      </c>
      <c r="K64" s="22">
        <v>0</v>
      </c>
      <c r="L64" s="22">
        <v>0</v>
      </c>
      <c r="M64" s="23">
        <f t="shared" si="0"/>
        <v>0.35635792778649922</v>
      </c>
    </row>
    <row r="65" spans="1:13" s="34" customFormat="1" x14ac:dyDescent="0.25">
      <c r="A65" s="21" t="s">
        <v>259</v>
      </c>
      <c r="B65" s="7">
        <v>397</v>
      </c>
      <c r="C65" s="22">
        <v>72</v>
      </c>
      <c r="D65" s="22">
        <v>2</v>
      </c>
      <c r="E65" s="22">
        <v>12</v>
      </c>
      <c r="F65" s="22">
        <v>49</v>
      </c>
      <c r="G65" s="22">
        <v>6</v>
      </c>
      <c r="H65" s="22">
        <v>6</v>
      </c>
      <c r="I65" s="22">
        <v>147</v>
      </c>
      <c r="J65" s="22">
        <v>0</v>
      </c>
      <c r="K65" s="22">
        <v>0</v>
      </c>
      <c r="L65" s="22">
        <v>7</v>
      </c>
      <c r="M65" s="23">
        <f t="shared" si="0"/>
        <v>0.38790931989924432</v>
      </c>
    </row>
    <row r="66" spans="1:13" s="34" customFormat="1" x14ac:dyDescent="0.25">
      <c r="A66" s="21" t="s">
        <v>260</v>
      </c>
      <c r="B66" s="7">
        <v>413</v>
      </c>
      <c r="C66" s="22">
        <v>71</v>
      </c>
      <c r="D66" s="22">
        <v>4</v>
      </c>
      <c r="E66" s="22">
        <v>12</v>
      </c>
      <c r="F66" s="22">
        <v>69</v>
      </c>
      <c r="G66" s="22">
        <v>1</v>
      </c>
      <c r="H66" s="22">
        <v>4</v>
      </c>
      <c r="I66" s="22">
        <v>161</v>
      </c>
      <c r="J66" s="22">
        <v>0</v>
      </c>
      <c r="K66" s="22">
        <v>0</v>
      </c>
      <c r="L66" s="22">
        <v>1</v>
      </c>
      <c r="M66" s="23">
        <f t="shared" ref="M66:M84" si="1">(L66+K66+I66)/B66</f>
        <v>0.39225181598062953</v>
      </c>
    </row>
    <row r="67" spans="1:13" s="34" customFormat="1" x14ac:dyDescent="0.25">
      <c r="A67" s="21" t="s">
        <v>261</v>
      </c>
      <c r="B67" s="7">
        <v>441</v>
      </c>
      <c r="C67" s="22">
        <v>66</v>
      </c>
      <c r="D67" s="22">
        <v>1</v>
      </c>
      <c r="E67" s="22">
        <v>13</v>
      </c>
      <c r="F67" s="22">
        <v>55</v>
      </c>
      <c r="G67" s="22">
        <v>1</v>
      </c>
      <c r="H67" s="22">
        <v>3</v>
      </c>
      <c r="I67" s="22">
        <v>139</v>
      </c>
      <c r="J67" s="22">
        <v>1</v>
      </c>
      <c r="K67" s="22">
        <v>0</v>
      </c>
      <c r="L67" s="22">
        <v>0</v>
      </c>
      <c r="M67" s="23">
        <f t="shared" si="1"/>
        <v>0.31519274376417233</v>
      </c>
    </row>
    <row r="68" spans="1:13" s="34" customFormat="1" x14ac:dyDescent="0.25">
      <c r="A68" s="21" t="s">
        <v>262</v>
      </c>
      <c r="B68" s="7">
        <v>429</v>
      </c>
      <c r="C68" s="22">
        <v>87</v>
      </c>
      <c r="D68" s="22">
        <v>1</v>
      </c>
      <c r="E68" s="22">
        <v>20</v>
      </c>
      <c r="F68" s="22">
        <v>73</v>
      </c>
      <c r="G68" s="22">
        <v>3</v>
      </c>
      <c r="H68" s="22">
        <v>3</v>
      </c>
      <c r="I68" s="22">
        <v>187</v>
      </c>
      <c r="J68" s="22">
        <v>0</v>
      </c>
      <c r="K68" s="22">
        <v>0</v>
      </c>
      <c r="L68" s="22">
        <v>0</v>
      </c>
      <c r="M68" s="23">
        <f t="shared" si="1"/>
        <v>0.4358974358974359</v>
      </c>
    </row>
    <row r="69" spans="1:13" s="34" customFormat="1" x14ac:dyDescent="0.25">
      <c r="A69" s="21" t="s">
        <v>263</v>
      </c>
      <c r="B69" s="7">
        <v>399</v>
      </c>
      <c r="C69" s="22">
        <v>50</v>
      </c>
      <c r="D69" s="22">
        <v>6</v>
      </c>
      <c r="E69" s="22">
        <v>9</v>
      </c>
      <c r="F69" s="22">
        <v>80</v>
      </c>
      <c r="G69" s="22">
        <v>3</v>
      </c>
      <c r="H69" s="22">
        <v>4</v>
      </c>
      <c r="I69" s="22">
        <v>152</v>
      </c>
      <c r="J69" s="22">
        <v>2</v>
      </c>
      <c r="K69" s="22">
        <v>0</v>
      </c>
      <c r="L69" s="22">
        <v>0</v>
      </c>
      <c r="M69" s="23">
        <f t="shared" si="1"/>
        <v>0.38095238095238093</v>
      </c>
    </row>
    <row r="70" spans="1:13" s="34" customFormat="1" x14ac:dyDescent="0.25">
      <c r="A70" s="21" t="s">
        <v>264</v>
      </c>
      <c r="B70" s="7">
        <v>376</v>
      </c>
      <c r="C70" s="22">
        <v>50</v>
      </c>
      <c r="D70" s="22">
        <v>2</v>
      </c>
      <c r="E70" s="22">
        <v>11</v>
      </c>
      <c r="F70" s="22">
        <v>72</v>
      </c>
      <c r="G70" s="22">
        <v>3</v>
      </c>
      <c r="H70" s="22">
        <v>4</v>
      </c>
      <c r="I70" s="22">
        <v>142</v>
      </c>
      <c r="J70" s="22">
        <v>1</v>
      </c>
      <c r="K70" s="22">
        <v>0</v>
      </c>
      <c r="L70" s="22">
        <v>0</v>
      </c>
      <c r="M70" s="23">
        <f t="shared" si="1"/>
        <v>0.37765957446808512</v>
      </c>
    </row>
    <row r="71" spans="1:13" s="34" customFormat="1" x14ac:dyDescent="0.25">
      <c r="A71" s="21" t="s">
        <v>265</v>
      </c>
      <c r="B71" s="7">
        <v>392</v>
      </c>
      <c r="C71" s="22">
        <v>33</v>
      </c>
      <c r="D71" s="22">
        <v>2</v>
      </c>
      <c r="E71" s="22">
        <v>10</v>
      </c>
      <c r="F71" s="22">
        <v>53</v>
      </c>
      <c r="G71" s="22">
        <v>0</v>
      </c>
      <c r="H71" s="22">
        <v>5</v>
      </c>
      <c r="I71" s="22">
        <v>103</v>
      </c>
      <c r="J71" s="22">
        <v>0</v>
      </c>
      <c r="K71" s="22">
        <v>0</v>
      </c>
      <c r="L71" s="22">
        <v>0</v>
      </c>
      <c r="M71" s="23">
        <f t="shared" si="1"/>
        <v>0.26275510204081631</v>
      </c>
    </row>
    <row r="72" spans="1:13" s="34" customFormat="1" x14ac:dyDescent="0.25">
      <c r="A72" s="21" t="s">
        <v>266</v>
      </c>
      <c r="B72" s="7">
        <v>482</v>
      </c>
      <c r="C72" s="22">
        <v>51</v>
      </c>
      <c r="D72" s="22">
        <v>2</v>
      </c>
      <c r="E72" s="22">
        <v>19</v>
      </c>
      <c r="F72" s="22">
        <v>117</v>
      </c>
      <c r="G72" s="22">
        <v>3</v>
      </c>
      <c r="H72" s="22">
        <v>1</v>
      </c>
      <c r="I72" s="22">
        <v>193</v>
      </c>
      <c r="J72" s="22">
        <v>0</v>
      </c>
      <c r="K72" s="22">
        <v>0</v>
      </c>
      <c r="L72" s="22">
        <v>0</v>
      </c>
      <c r="M72" s="23">
        <f t="shared" si="1"/>
        <v>0.40041493775933612</v>
      </c>
    </row>
    <row r="73" spans="1:13" s="34" customFormat="1" x14ac:dyDescent="0.25">
      <c r="A73" s="21" t="s">
        <v>267</v>
      </c>
      <c r="B73" s="7">
        <v>481</v>
      </c>
      <c r="C73" s="22">
        <v>72</v>
      </c>
      <c r="D73" s="22">
        <v>5</v>
      </c>
      <c r="E73" s="22">
        <v>30</v>
      </c>
      <c r="F73" s="22">
        <v>91</v>
      </c>
      <c r="G73" s="22">
        <v>2</v>
      </c>
      <c r="H73" s="22">
        <v>5</v>
      </c>
      <c r="I73" s="22">
        <v>205</v>
      </c>
      <c r="J73" s="22">
        <v>0</v>
      </c>
      <c r="K73" s="22">
        <v>0</v>
      </c>
      <c r="L73" s="22">
        <v>0</v>
      </c>
      <c r="M73" s="23">
        <f t="shared" si="1"/>
        <v>0.42619542619542622</v>
      </c>
    </row>
    <row r="74" spans="1:13" s="34" customFormat="1" x14ac:dyDescent="0.25">
      <c r="A74" s="21" t="s">
        <v>268</v>
      </c>
      <c r="B74" s="7">
        <v>404</v>
      </c>
      <c r="C74" s="22">
        <v>38</v>
      </c>
      <c r="D74" s="22">
        <v>0</v>
      </c>
      <c r="E74" s="22">
        <v>8</v>
      </c>
      <c r="F74" s="22">
        <v>114</v>
      </c>
      <c r="G74" s="22">
        <v>0</v>
      </c>
      <c r="H74" s="22">
        <v>0</v>
      </c>
      <c r="I74" s="22">
        <v>160</v>
      </c>
      <c r="J74" s="22">
        <v>0</v>
      </c>
      <c r="K74" s="22">
        <v>0</v>
      </c>
      <c r="L74" s="22">
        <v>0</v>
      </c>
      <c r="M74" s="23">
        <f t="shared" si="1"/>
        <v>0.39603960396039606</v>
      </c>
    </row>
    <row r="75" spans="1:13" s="34" customFormat="1" x14ac:dyDescent="0.25">
      <c r="A75" s="21" t="s">
        <v>269</v>
      </c>
      <c r="B75" s="7">
        <v>410</v>
      </c>
      <c r="C75" s="22">
        <v>60</v>
      </c>
      <c r="D75" s="22">
        <v>1</v>
      </c>
      <c r="E75" s="22">
        <v>24</v>
      </c>
      <c r="F75" s="22">
        <v>103</v>
      </c>
      <c r="G75" s="22">
        <v>1</v>
      </c>
      <c r="H75" s="22">
        <v>1</v>
      </c>
      <c r="I75" s="22">
        <v>190</v>
      </c>
      <c r="J75" s="22">
        <v>0</v>
      </c>
      <c r="K75" s="22">
        <v>0</v>
      </c>
      <c r="L75" s="22">
        <v>0</v>
      </c>
      <c r="M75" s="23">
        <f t="shared" si="1"/>
        <v>0.46341463414634149</v>
      </c>
    </row>
    <row r="76" spans="1:13" s="34" customFormat="1" x14ac:dyDescent="0.25">
      <c r="A76" s="21" t="s">
        <v>270</v>
      </c>
      <c r="B76" s="7">
        <v>486</v>
      </c>
      <c r="C76" s="22">
        <v>74</v>
      </c>
      <c r="D76" s="22">
        <v>2</v>
      </c>
      <c r="E76" s="22">
        <v>19</v>
      </c>
      <c r="F76" s="22">
        <v>124</v>
      </c>
      <c r="G76" s="22">
        <v>0</v>
      </c>
      <c r="H76" s="22">
        <v>2</v>
      </c>
      <c r="I76" s="22">
        <v>221</v>
      </c>
      <c r="J76" s="22">
        <v>0</v>
      </c>
      <c r="K76" s="22">
        <v>0</v>
      </c>
      <c r="L76" s="22">
        <v>0</v>
      </c>
      <c r="M76" s="23">
        <f t="shared" si="1"/>
        <v>0.45473251028806583</v>
      </c>
    </row>
    <row r="77" spans="1:13" s="34" customFormat="1" x14ac:dyDescent="0.25">
      <c r="A77" s="21" t="s">
        <v>271</v>
      </c>
      <c r="B77" s="7">
        <v>405</v>
      </c>
      <c r="C77" s="22">
        <v>53</v>
      </c>
      <c r="D77" s="22">
        <v>2</v>
      </c>
      <c r="E77" s="22">
        <v>7</v>
      </c>
      <c r="F77" s="22">
        <v>113</v>
      </c>
      <c r="G77" s="22">
        <v>2</v>
      </c>
      <c r="H77" s="22">
        <v>2</v>
      </c>
      <c r="I77" s="22">
        <v>179</v>
      </c>
      <c r="J77" s="22">
        <v>0</v>
      </c>
      <c r="K77" s="22">
        <v>0</v>
      </c>
      <c r="L77" s="22">
        <v>1</v>
      </c>
      <c r="M77" s="23">
        <f t="shared" si="1"/>
        <v>0.44444444444444442</v>
      </c>
    </row>
    <row r="78" spans="1:13" s="34" customFormat="1" x14ac:dyDescent="0.25">
      <c r="A78" s="21" t="s">
        <v>272</v>
      </c>
      <c r="B78" s="7">
        <v>455</v>
      </c>
      <c r="C78" s="22">
        <v>38</v>
      </c>
      <c r="D78" s="22">
        <v>2</v>
      </c>
      <c r="E78" s="22">
        <v>15</v>
      </c>
      <c r="F78" s="22">
        <v>73</v>
      </c>
      <c r="G78" s="22">
        <v>0</v>
      </c>
      <c r="H78" s="22">
        <v>0</v>
      </c>
      <c r="I78" s="22">
        <v>128</v>
      </c>
      <c r="J78" s="22">
        <v>2</v>
      </c>
      <c r="K78" s="22">
        <v>0</v>
      </c>
      <c r="L78" s="22">
        <v>0</v>
      </c>
      <c r="M78" s="23">
        <f t="shared" si="1"/>
        <v>0.28131868131868132</v>
      </c>
    </row>
    <row r="79" spans="1:13" s="34" customFormat="1" x14ac:dyDescent="0.25">
      <c r="A79" s="21" t="s">
        <v>273</v>
      </c>
      <c r="B79" s="7">
        <v>446</v>
      </c>
      <c r="C79" s="22">
        <v>58</v>
      </c>
      <c r="D79" s="22">
        <v>2</v>
      </c>
      <c r="E79" s="22">
        <v>10</v>
      </c>
      <c r="F79" s="22">
        <v>95</v>
      </c>
      <c r="G79" s="22">
        <v>0</v>
      </c>
      <c r="H79" s="22">
        <v>1</v>
      </c>
      <c r="I79" s="22">
        <v>166</v>
      </c>
      <c r="J79" s="22">
        <v>0</v>
      </c>
      <c r="K79" s="22">
        <v>0</v>
      </c>
      <c r="L79" s="22">
        <v>0</v>
      </c>
      <c r="M79" s="23">
        <f t="shared" si="1"/>
        <v>0.37219730941704038</v>
      </c>
    </row>
    <row r="80" spans="1:13" s="34" customFormat="1" x14ac:dyDescent="0.25">
      <c r="A80" s="21" t="s">
        <v>274</v>
      </c>
      <c r="B80" s="7">
        <v>342</v>
      </c>
      <c r="C80" s="22">
        <v>51</v>
      </c>
      <c r="D80" s="22">
        <v>4</v>
      </c>
      <c r="E80" s="22">
        <v>5</v>
      </c>
      <c r="F80" s="22">
        <v>92</v>
      </c>
      <c r="G80" s="22">
        <v>1</v>
      </c>
      <c r="H80" s="22">
        <v>1</v>
      </c>
      <c r="I80" s="22">
        <v>154</v>
      </c>
      <c r="J80" s="22">
        <v>0</v>
      </c>
      <c r="K80" s="22">
        <v>0</v>
      </c>
      <c r="L80" s="22">
        <v>0</v>
      </c>
      <c r="M80" s="23">
        <f t="shared" si="1"/>
        <v>0.45029239766081869</v>
      </c>
    </row>
    <row r="81" spans="1:13" s="34" customFormat="1" x14ac:dyDescent="0.25">
      <c r="A81" s="21" t="s">
        <v>275</v>
      </c>
      <c r="B81" s="7">
        <v>469</v>
      </c>
      <c r="C81" s="22">
        <v>75</v>
      </c>
      <c r="D81" s="22">
        <v>0</v>
      </c>
      <c r="E81" s="22">
        <v>18</v>
      </c>
      <c r="F81" s="22">
        <v>102</v>
      </c>
      <c r="G81" s="22">
        <v>1</v>
      </c>
      <c r="H81" s="22">
        <v>0</v>
      </c>
      <c r="I81" s="22">
        <v>196</v>
      </c>
      <c r="J81" s="22">
        <v>0</v>
      </c>
      <c r="K81" s="22">
        <v>0</v>
      </c>
      <c r="L81" s="22">
        <v>1</v>
      </c>
      <c r="M81" s="23">
        <f t="shared" si="1"/>
        <v>0.42004264392324092</v>
      </c>
    </row>
    <row r="82" spans="1:13" s="34" customFormat="1" x14ac:dyDescent="0.25">
      <c r="A82" s="21" t="s">
        <v>276</v>
      </c>
      <c r="B82" s="7">
        <v>451</v>
      </c>
      <c r="C82" s="22">
        <v>43</v>
      </c>
      <c r="D82" s="22">
        <v>0</v>
      </c>
      <c r="E82" s="22">
        <v>26</v>
      </c>
      <c r="F82" s="22">
        <v>112</v>
      </c>
      <c r="G82" s="22">
        <v>3</v>
      </c>
      <c r="H82" s="22">
        <v>0</v>
      </c>
      <c r="I82" s="22">
        <v>184</v>
      </c>
      <c r="J82" s="22">
        <v>0</v>
      </c>
      <c r="K82" s="22">
        <v>1</v>
      </c>
      <c r="L82" s="22">
        <v>0</v>
      </c>
      <c r="M82" s="23">
        <f t="shared" si="1"/>
        <v>0.41019955654101997</v>
      </c>
    </row>
    <row r="83" spans="1:13" s="34" customFormat="1" x14ac:dyDescent="0.25">
      <c r="A83" s="21" t="s">
        <v>277</v>
      </c>
      <c r="B83" s="7">
        <v>330</v>
      </c>
      <c r="C83" s="22">
        <v>50</v>
      </c>
      <c r="D83" s="22">
        <v>6</v>
      </c>
      <c r="E83" s="22">
        <v>16</v>
      </c>
      <c r="F83" s="22">
        <v>57</v>
      </c>
      <c r="G83" s="22">
        <v>0</v>
      </c>
      <c r="H83" s="22">
        <v>0</v>
      </c>
      <c r="I83" s="22">
        <v>129</v>
      </c>
      <c r="J83" s="22">
        <v>0</v>
      </c>
      <c r="K83" s="22">
        <v>0</v>
      </c>
      <c r="L83" s="22">
        <v>0</v>
      </c>
      <c r="M83" s="23">
        <f t="shared" si="1"/>
        <v>0.39090909090909093</v>
      </c>
    </row>
    <row r="84" spans="1:13" s="34" customFormat="1" x14ac:dyDescent="0.25">
      <c r="A84" s="21" t="s">
        <v>278</v>
      </c>
      <c r="B84" s="7">
        <v>365</v>
      </c>
      <c r="C84" s="22">
        <v>50</v>
      </c>
      <c r="D84" s="22">
        <v>1</v>
      </c>
      <c r="E84" s="22">
        <v>9</v>
      </c>
      <c r="F84" s="22">
        <v>108</v>
      </c>
      <c r="G84" s="22">
        <v>0</v>
      </c>
      <c r="H84" s="22">
        <v>1</v>
      </c>
      <c r="I84" s="22">
        <v>169</v>
      </c>
      <c r="J84" s="22">
        <v>0</v>
      </c>
      <c r="K84" s="22">
        <v>0</v>
      </c>
      <c r="L84" s="22">
        <v>0</v>
      </c>
      <c r="M84" s="23">
        <f t="shared" si="1"/>
        <v>0.46301369863013697</v>
      </c>
    </row>
    <row r="85" spans="1:13" s="34" customFormat="1" x14ac:dyDescent="0.25">
      <c r="A85" s="21" t="s">
        <v>279</v>
      </c>
      <c r="B85" s="22">
        <v>0</v>
      </c>
      <c r="C85" s="22">
        <v>104</v>
      </c>
      <c r="D85" s="22">
        <v>0</v>
      </c>
      <c r="E85" s="22">
        <v>9</v>
      </c>
      <c r="F85" s="22">
        <v>199</v>
      </c>
      <c r="G85" s="22">
        <v>3</v>
      </c>
      <c r="H85" s="22">
        <v>0</v>
      </c>
      <c r="I85" s="22">
        <v>315</v>
      </c>
      <c r="J85" s="22">
        <v>0</v>
      </c>
      <c r="K85" s="22">
        <v>0</v>
      </c>
      <c r="L85" s="22">
        <v>37</v>
      </c>
      <c r="M85" s="28" t="s">
        <v>99</v>
      </c>
    </row>
    <row r="86" spans="1:13" s="34" customFormat="1" x14ac:dyDescent="0.25">
      <c r="A86" s="21" t="s">
        <v>280</v>
      </c>
      <c r="B86" s="22">
        <v>0</v>
      </c>
      <c r="C86" s="22">
        <v>21</v>
      </c>
      <c r="D86" s="22">
        <v>4</v>
      </c>
      <c r="E86" s="22">
        <v>4</v>
      </c>
      <c r="F86" s="22">
        <v>41</v>
      </c>
      <c r="G86" s="22">
        <v>4</v>
      </c>
      <c r="H86" s="22">
        <v>2</v>
      </c>
      <c r="I86" s="22">
        <v>76</v>
      </c>
      <c r="J86" s="22">
        <v>3</v>
      </c>
      <c r="K86" s="22">
        <v>0</v>
      </c>
      <c r="L86" s="22">
        <v>3</v>
      </c>
      <c r="M86" s="28" t="s">
        <v>99</v>
      </c>
    </row>
    <row r="87" spans="1:13" s="34" customFormat="1" x14ac:dyDescent="0.25">
      <c r="A87" s="21" t="s">
        <v>281</v>
      </c>
      <c r="B87" s="22">
        <v>0</v>
      </c>
      <c r="C87" s="22">
        <v>27</v>
      </c>
      <c r="D87" s="22">
        <v>6</v>
      </c>
      <c r="E87" s="22">
        <v>6</v>
      </c>
      <c r="F87" s="22">
        <v>67</v>
      </c>
      <c r="G87" s="22">
        <v>3</v>
      </c>
      <c r="H87" s="22">
        <v>3</v>
      </c>
      <c r="I87" s="22">
        <v>112</v>
      </c>
      <c r="J87" s="22">
        <v>0</v>
      </c>
      <c r="K87" s="22">
        <v>0</v>
      </c>
      <c r="L87" s="22">
        <v>4</v>
      </c>
      <c r="M87" s="28" t="s">
        <v>99</v>
      </c>
    </row>
    <row r="88" spans="1:13" s="34" customFormat="1" ht="30" x14ac:dyDescent="0.25">
      <c r="A88" s="6" t="s">
        <v>282</v>
      </c>
      <c r="B88" s="22">
        <v>0</v>
      </c>
      <c r="C88" s="22">
        <v>1236</v>
      </c>
      <c r="D88" s="22">
        <v>35</v>
      </c>
      <c r="E88" s="22">
        <v>212</v>
      </c>
      <c r="F88" s="22">
        <v>2116</v>
      </c>
      <c r="G88" s="22">
        <v>20</v>
      </c>
      <c r="H88" s="22">
        <v>29</v>
      </c>
      <c r="I88" s="22">
        <v>3648</v>
      </c>
      <c r="J88" s="22">
        <v>3</v>
      </c>
      <c r="K88" s="22">
        <v>1</v>
      </c>
      <c r="L88" s="22">
        <v>3</v>
      </c>
      <c r="M88" s="28" t="s">
        <v>99</v>
      </c>
    </row>
    <row r="89" spans="1:13" s="34" customFormat="1" x14ac:dyDescent="0.25">
      <c r="A89" s="21" t="s">
        <v>102</v>
      </c>
      <c r="B89" s="22">
        <v>0</v>
      </c>
      <c r="C89" s="22">
        <v>1670</v>
      </c>
      <c r="D89" s="22">
        <v>49</v>
      </c>
      <c r="E89" s="22">
        <v>334</v>
      </c>
      <c r="F89" s="22">
        <v>3468</v>
      </c>
      <c r="G89" s="22">
        <v>18</v>
      </c>
      <c r="H89" s="22">
        <v>26</v>
      </c>
      <c r="I89" s="22">
        <v>5565</v>
      </c>
      <c r="J89" s="22">
        <v>16</v>
      </c>
      <c r="K89" s="22">
        <v>1</v>
      </c>
      <c r="L89" s="22">
        <v>7</v>
      </c>
      <c r="M89" s="28" t="s">
        <v>99</v>
      </c>
    </row>
    <row r="90" spans="1:13" s="34" customFormat="1" ht="15.75" thickBot="1" x14ac:dyDescent="0.3">
      <c r="A90" s="25" t="s">
        <v>103</v>
      </c>
      <c r="B90" s="26">
        <v>0</v>
      </c>
      <c r="C90" s="26">
        <v>339</v>
      </c>
      <c r="D90" s="26">
        <v>17</v>
      </c>
      <c r="E90" s="26">
        <v>56</v>
      </c>
      <c r="F90" s="26">
        <v>379</v>
      </c>
      <c r="G90" s="26">
        <v>4</v>
      </c>
      <c r="H90" s="26">
        <v>5</v>
      </c>
      <c r="I90" s="26">
        <v>800</v>
      </c>
      <c r="J90" s="26">
        <v>5</v>
      </c>
      <c r="K90" s="26">
        <v>0</v>
      </c>
      <c r="L90" s="26">
        <v>2</v>
      </c>
      <c r="M90" s="35" t="s">
        <v>99</v>
      </c>
    </row>
    <row r="91" spans="1:13" s="34" customFormat="1" ht="15.75" thickTop="1" x14ac:dyDescent="0.25">
      <c r="A91" s="21" t="s">
        <v>104</v>
      </c>
      <c r="B91" s="22"/>
      <c r="C91" s="22">
        <f>SUM(C2:C87)</f>
        <v>5303</v>
      </c>
      <c r="D91" s="22">
        <f t="shared" ref="D91:L91" si="2">SUM(D2:D87)</f>
        <v>219</v>
      </c>
      <c r="E91" s="22">
        <f t="shared" si="2"/>
        <v>1172</v>
      </c>
      <c r="F91" s="22">
        <f t="shared" si="2"/>
        <v>8024</v>
      </c>
      <c r="G91" s="22">
        <f t="shared" si="2"/>
        <v>119</v>
      </c>
      <c r="H91" s="22">
        <f t="shared" si="2"/>
        <v>173</v>
      </c>
      <c r="I91" s="22">
        <f t="shared" si="2"/>
        <v>15010</v>
      </c>
      <c r="J91" s="22">
        <f t="shared" si="2"/>
        <v>33</v>
      </c>
      <c r="K91" s="22">
        <f t="shared" si="2"/>
        <v>1</v>
      </c>
      <c r="L91" s="22">
        <f t="shared" si="2"/>
        <v>77</v>
      </c>
      <c r="M91" s="28"/>
    </row>
    <row r="92" spans="1:13" s="34" customFormat="1" x14ac:dyDescent="0.25">
      <c r="A92" s="21" t="s">
        <v>105</v>
      </c>
      <c r="B92" s="22"/>
      <c r="C92" s="22">
        <f>SUM(C88:C90)</f>
        <v>3245</v>
      </c>
      <c r="D92" s="22">
        <f t="shared" ref="D92:L92" si="3">SUM(D88:D90)</f>
        <v>101</v>
      </c>
      <c r="E92" s="22">
        <f t="shared" si="3"/>
        <v>602</v>
      </c>
      <c r="F92" s="22">
        <f t="shared" si="3"/>
        <v>5963</v>
      </c>
      <c r="G92" s="22">
        <f t="shared" si="3"/>
        <v>42</v>
      </c>
      <c r="H92" s="22">
        <f t="shared" si="3"/>
        <v>60</v>
      </c>
      <c r="I92" s="22">
        <f t="shared" si="3"/>
        <v>10013</v>
      </c>
      <c r="J92" s="22">
        <f t="shared" si="3"/>
        <v>24</v>
      </c>
      <c r="K92" s="22">
        <f t="shared" si="3"/>
        <v>2</v>
      </c>
      <c r="L92" s="22">
        <f t="shared" si="3"/>
        <v>12</v>
      </c>
      <c r="M92" s="28"/>
    </row>
    <row r="93" spans="1:13" s="34" customFormat="1" x14ac:dyDescent="0.25">
      <c r="A93" s="21" t="s">
        <v>106</v>
      </c>
      <c r="B93" s="22">
        <f>SUM(B2:B90)</f>
        <v>36993</v>
      </c>
      <c r="C93" s="22">
        <f>SUM(C91:C92)</f>
        <v>8548</v>
      </c>
      <c r="D93" s="22">
        <f t="shared" ref="D93:L93" si="4">SUM(D91:D92)</f>
        <v>320</v>
      </c>
      <c r="E93" s="22">
        <f t="shared" si="4"/>
        <v>1774</v>
      </c>
      <c r="F93" s="22">
        <f t="shared" si="4"/>
        <v>13987</v>
      </c>
      <c r="G93" s="22">
        <f t="shared" si="4"/>
        <v>161</v>
      </c>
      <c r="H93" s="22">
        <f t="shared" si="4"/>
        <v>233</v>
      </c>
      <c r="I93" s="22">
        <f t="shared" si="4"/>
        <v>25023</v>
      </c>
      <c r="J93" s="22">
        <f t="shared" si="4"/>
        <v>57</v>
      </c>
      <c r="K93" s="22">
        <f t="shared" si="4"/>
        <v>3</v>
      </c>
      <c r="L93" s="22">
        <f t="shared" si="4"/>
        <v>89</v>
      </c>
      <c r="M93" s="23">
        <f>(L93+K93+I93)/B93</f>
        <v>0.67891222663747197</v>
      </c>
    </row>
    <row r="94" spans="1:13" s="37" customFormat="1" x14ac:dyDescent="0.25">
      <c r="A94" s="36" t="s">
        <v>107</v>
      </c>
      <c r="B94" s="29"/>
      <c r="C94" s="28">
        <f t="shared" ref="C94:H94" si="5">C93/$I$93</f>
        <v>0.34160572273508372</v>
      </c>
      <c r="D94" s="28">
        <f t="shared" si="5"/>
        <v>1.2788234823961955E-2</v>
      </c>
      <c r="E94" s="28">
        <f t="shared" si="5"/>
        <v>7.0894776805339094E-2</v>
      </c>
      <c r="F94" s="28">
        <f t="shared" si="5"/>
        <v>0.55896575150861205</v>
      </c>
      <c r="G94" s="28">
        <f t="shared" si="5"/>
        <v>6.4340806458058585E-3</v>
      </c>
      <c r="H94" s="28">
        <f t="shared" si="5"/>
        <v>9.3114334811972982E-3</v>
      </c>
      <c r="I94" s="28"/>
      <c r="J94" s="28"/>
      <c r="K94" s="28"/>
      <c r="L94" s="28"/>
      <c r="M94" s="28"/>
    </row>
    <row r="95" spans="1:13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75" fitToHeight="0" orientation="landscape" r:id="rId1"/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EC8A1-9ACB-49B2-A8EB-796E89329548}">
  <sheetPr codeName="Sheet31">
    <pageSetUpPr fitToPage="1"/>
  </sheetPr>
  <dimension ref="A1:L91"/>
  <sheetViews>
    <sheetView zoomScaleNormal="100" workbookViewId="0">
      <pane xSplit="1" ySplit="1" topLeftCell="B61" activePane="bottomRight" state="frozen"/>
      <selection pane="topRight" activeCell="B1" sqref="B1"/>
      <selection pane="bottomLeft" activeCell="A2" sqref="A2"/>
      <selection pane="bottomRight" activeCell="B90" sqref="B90"/>
    </sheetView>
  </sheetViews>
  <sheetFormatPr defaultColWidth="0" defaultRowHeight="15" customHeight="1" zeroHeight="1" x14ac:dyDescent="0.25"/>
  <cols>
    <col min="1" max="1" width="50.7109375" style="30" customWidth="1"/>
    <col min="2" max="2" width="8.7109375" style="67" customWidth="1"/>
    <col min="3" max="6" width="11.7109375" style="59" customWidth="1"/>
    <col min="7" max="7" width="8.7109375" style="59" customWidth="1"/>
    <col min="8" max="10" width="3.7109375" style="59" customWidth="1"/>
    <col min="11" max="11" width="8.7109375" style="47" customWidth="1"/>
    <col min="12" max="12" width="1.7109375" style="33" customWidth="1"/>
    <col min="13" max="16384" width="9.140625" style="33" hidden="1"/>
  </cols>
  <sheetData>
    <row r="1" spans="1:11" ht="50.1" customHeight="1" thickBot="1" x14ac:dyDescent="0.3">
      <c r="A1" s="49" t="s">
        <v>0</v>
      </c>
      <c r="B1" s="2" t="s">
        <v>1</v>
      </c>
      <c r="C1" s="2" t="s">
        <v>2436</v>
      </c>
      <c r="D1" s="2" t="s">
        <v>2437</v>
      </c>
      <c r="E1" s="2" t="s">
        <v>2438</v>
      </c>
      <c r="F1" s="2" t="s">
        <v>2439</v>
      </c>
      <c r="G1" s="2" t="s">
        <v>8</v>
      </c>
      <c r="H1" s="2" t="s">
        <v>9</v>
      </c>
      <c r="I1" s="2" t="s">
        <v>10</v>
      </c>
      <c r="J1" s="2" t="s">
        <v>11</v>
      </c>
      <c r="K1" s="32" t="s">
        <v>12</v>
      </c>
    </row>
    <row r="2" spans="1:11" s="34" customFormat="1" ht="15.75" thickTop="1" x14ac:dyDescent="0.25">
      <c r="A2" s="21" t="s">
        <v>2440</v>
      </c>
      <c r="B2" s="7">
        <v>391</v>
      </c>
      <c r="C2" s="55">
        <v>5</v>
      </c>
      <c r="D2" s="55">
        <v>12</v>
      </c>
      <c r="E2" s="55">
        <v>64</v>
      </c>
      <c r="F2" s="55">
        <v>49</v>
      </c>
      <c r="G2" s="55">
        <v>130</v>
      </c>
      <c r="H2" s="55">
        <v>0</v>
      </c>
      <c r="I2" s="55">
        <v>1</v>
      </c>
      <c r="J2" s="55">
        <v>2</v>
      </c>
      <c r="K2" s="37">
        <f t="shared" ref="K2:K65" si="0">(J2+I2+G2)/B2</f>
        <v>0.34015345268542202</v>
      </c>
    </row>
    <row r="3" spans="1:11" s="34" customFormat="1" x14ac:dyDescent="0.25">
      <c r="A3" s="21" t="s">
        <v>2441</v>
      </c>
      <c r="B3" s="7">
        <v>435</v>
      </c>
      <c r="C3" s="55">
        <v>2</v>
      </c>
      <c r="D3" s="55">
        <v>18</v>
      </c>
      <c r="E3" s="55">
        <v>73</v>
      </c>
      <c r="F3" s="55">
        <v>87</v>
      </c>
      <c r="G3" s="55">
        <v>180</v>
      </c>
      <c r="H3" s="55">
        <v>0</v>
      </c>
      <c r="I3" s="55">
        <v>0</v>
      </c>
      <c r="J3" s="55">
        <v>1</v>
      </c>
      <c r="K3" s="37">
        <f t="shared" si="0"/>
        <v>0.41609195402298849</v>
      </c>
    </row>
    <row r="4" spans="1:11" s="34" customFormat="1" x14ac:dyDescent="0.25">
      <c r="A4" s="21" t="s">
        <v>2442</v>
      </c>
      <c r="B4" s="7">
        <v>446</v>
      </c>
      <c r="C4" s="55">
        <v>8</v>
      </c>
      <c r="D4" s="55">
        <v>20</v>
      </c>
      <c r="E4" s="55">
        <v>105</v>
      </c>
      <c r="F4" s="55">
        <v>71</v>
      </c>
      <c r="G4" s="55">
        <v>204</v>
      </c>
      <c r="H4" s="55">
        <v>1</v>
      </c>
      <c r="I4" s="55">
        <v>1</v>
      </c>
      <c r="J4" s="55">
        <v>0</v>
      </c>
      <c r="K4" s="37">
        <f t="shared" si="0"/>
        <v>0.45964125560538116</v>
      </c>
    </row>
    <row r="5" spans="1:11" s="34" customFormat="1" x14ac:dyDescent="0.25">
      <c r="A5" s="21" t="s">
        <v>2443</v>
      </c>
      <c r="B5" s="7">
        <v>402</v>
      </c>
      <c r="C5" s="55">
        <v>2</v>
      </c>
      <c r="D5" s="55">
        <v>16</v>
      </c>
      <c r="E5" s="55">
        <v>59</v>
      </c>
      <c r="F5" s="55">
        <v>28</v>
      </c>
      <c r="G5" s="55">
        <v>105</v>
      </c>
      <c r="H5" s="55">
        <v>1</v>
      </c>
      <c r="I5" s="55">
        <v>0</v>
      </c>
      <c r="J5" s="55">
        <v>0</v>
      </c>
      <c r="K5" s="37">
        <f t="shared" si="0"/>
        <v>0.26119402985074625</v>
      </c>
    </row>
    <row r="6" spans="1:11" s="34" customFormat="1" x14ac:dyDescent="0.25">
      <c r="A6" s="21" t="s">
        <v>2444</v>
      </c>
      <c r="B6" s="7">
        <v>308</v>
      </c>
      <c r="C6" s="55">
        <v>2</v>
      </c>
      <c r="D6" s="55">
        <v>9</v>
      </c>
      <c r="E6" s="55">
        <v>53</v>
      </c>
      <c r="F6" s="55">
        <v>73</v>
      </c>
      <c r="G6" s="55">
        <v>137</v>
      </c>
      <c r="H6" s="55">
        <v>0</v>
      </c>
      <c r="I6" s="55">
        <v>0</v>
      </c>
      <c r="J6" s="55">
        <v>0</v>
      </c>
      <c r="K6" s="37">
        <f t="shared" si="0"/>
        <v>0.44480519480519481</v>
      </c>
    </row>
    <row r="7" spans="1:11" s="34" customFormat="1" x14ac:dyDescent="0.25">
      <c r="A7" s="21" t="s">
        <v>2445</v>
      </c>
      <c r="B7" s="7">
        <v>400</v>
      </c>
      <c r="C7" s="55">
        <v>2</v>
      </c>
      <c r="D7" s="55">
        <v>23</v>
      </c>
      <c r="E7" s="55">
        <v>78</v>
      </c>
      <c r="F7" s="55">
        <v>84</v>
      </c>
      <c r="G7" s="55">
        <v>187</v>
      </c>
      <c r="H7" s="55">
        <v>2</v>
      </c>
      <c r="I7" s="55">
        <v>0</v>
      </c>
      <c r="J7" s="55">
        <v>0</v>
      </c>
      <c r="K7" s="37">
        <f t="shared" si="0"/>
        <v>0.46750000000000003</v>
      </c>
    </row>
    <row r="8" spans="1:11" s="34" customFormat="1" x14ac:dyDescent="0.25">
      <c r="A8" s="21" t="s">
        <v>2446</v>
      </c>
      <c r="B8" s="7">
        <v>376</v>
      </c>
      <c r="C8" s="55">
        <v>5</v>
      </c>
      <c r="D8" s="55">
        <v>7</v>
      </c>
      <c r="E8" s="55">
        <v>54</v>
      </c>
      <c r="F8" s="55">
        <v>53</v>
      </c>
      <c r="G8" s="55">
        <v>119</v>
      </c>
      <c r="H8" s="55">
        <v>2</v>
      </c>
      <c r="I8" s="55">
        <v>1</v>
      </c>
      <c r="J8" s="55">
        <v>1</v>
      </c>
      <c r="K8" s="37">
        <f t="shared" si="0"/>
        <v>0.32180851063829785</v>
      </c>
    </row>
    <row r="9" spans="1:11" s="34" customFormat="1" x14ac:dyDescent="0.25">
      <c r="A9" s="21" t="s">
        <v>2447</v>
      </c>
      <c r="B9" s="7">
        <v>624</v>
      </c>
      <c r="C9" s="55">
        <v>6</v>
      </c>
      <c r="D9" s="55">
        <v>23</v>
      </c>
      <c r="E9" s="55">
        <v>97</v>
      </c>
      <c r="F9" s="55">
        <v>82</v>
      </c>
      <c r="G9" s="55">
        <v>208</v>
      </c>
      <c r="H9" s="55">
        <v>0</v>
      </c>
      <c r="I9" s="55">
        <v>0</v>
      </c>
      <c r="J9" s="55">
        <v>1</v>
      </c>
      <c r="K9" s="37">
        <f t="shared" si="0"/>
        <v>0.33493589743589741</v>
      </c>
    </row>
    <row r="10" spans="1:11" s="34" customFormat="1" x14ac:dyDescent="0.25">
      <c r="A10" s="21" t="s">
        <v>2448</v>
      </c>
      <c r="B10" s="7">
        <v>411</v>
      </c>
      <c r="C10" s="55">
        <v>4</v>
      </c>
      <c r="D10" s="55">
        <v>14</v>
      </c>
      <c r="E10" s="55">
        <v>77</v>
      </c>
      <c r="F10" s="55">
        <v>50</v>
      </c>
      <c r="G10" s="55">
        <v>145</v>
      </c>
      <c r="H10" s="55">
        <v>2</v>
      </c>
      <c r="I10" s="55">
        <v>0</v>
      </c>
      <c r="J10" s="55">
        <v>1</v>
      </c>
      <c r="K10" s="37">
        <f t="shared" si="0"/>
        <v>0.35523114355231145</v>
      </c>
    </row>
    <row r="11" spans="1:11" s="34" customFormat="1" x14ac:dyDescent="0.25">
      <c r="A11" s="21" t="s">
        <v>2449</v>
      </c>
      <c r="B11" s="7">
        <v>402</v>
      </c>
      <c r="C11" s="55">
        <v>4</v>
      </c>
      <c r="D11" s="55">
        <v>25</v>
      </c>
      <c r="E11" s="55">
        <v>84</v>
      </c>
      <c r="F11" s="55">
        <v>69</v>
      </c>
      <c r="G11" s="55">
        <v>182</v>
      </c>
      <c r="H11" s="55">
        <v>1</v>
      </c>
      <c r="I11" s="55">
        <v>0</v>
      </c>
      <c r="J11" s="55">
        <v>1</v>
      </c>
      <c r="K11" s="37">
        <f t="shared" si="0"/>
        <v>0.45522388059701491</v>
      </c>
    </row>
    <row r="12" spans="1:11" s="34" customFormat="1" x14ac:dyDescent="0.25">
      <c r="A12" s="21" t="s">
        <v>2450</v>
      </c>
      <c r="B12" s="7">
        <v>370</v>
      </c>
      <c r="C12" s="55">
        <v>5</v>
      </c>
      <c r="D12" s="55">
        <v>17</v>
      </c>
      <c r="E12" s="55">
        <v>49</v>
      </c>
      <c r="F12" s="55">
        <v>53</v>
      </c>
      <c r="G12" s="55">
        <v>124</v>
      </c>
      <c r="H12" s="55">
        <v>2</v>
      </c>
      <c r="I12" s="55">
        <v>0</v>
      </c>
      <c r="J12" s="55">
        <v>1</v>
      </c>
      <c r="K12" s="37">
        <f t="shared" si="0"/>
        <v>0.33783783783783783</v>
      </c>
    </row>
    <row r="13" spans="1:11" s="34" customFormat="1" x14ac:dyDescent="0.25">
      <c r="A13" s="21" t="s">
        <v>2451</v>
      </c>
      <c r="B13" s="7">
        <v>451</v>
      </c>
      <c r="C13" s="55">
        <v>5</v>
      </c>
      <c r="D13" s="55">
        <v>8</v>
      </c>
      <c r="E13" s="55">
        <v>93</v>
      </c>
      <c r="F13" s="55">
        <v>79</v>
      </c>
      <c r="G13" s="55">
        <v>185</v>
      </c>
      <c r="H13" s="55">
        <v>0</v>
      </c>
      <c r="I13" s="55">
        <v>0</v>
      </c>
      <c r="J13" s="55">
        <v>0</v>
      </c>
      <c r="K13" s="37">
        <f t="shared" si="0"/>
        <v>0.41019955654101997</v>
      </c>
    </row>
    <row r="14" spans="1:11" s="34" customFormat="1" x14ac:dyDescent="0.25">
      <c r="A14" s="21" t="s">
        <v>2452</v>
      </c>
      <c r="B14" s="7">
        <v>258</v>
      </c>
      <c r="C14" s="55">
        <v>0</v>
      </c>
      <c r="D14" s="55">
        <v>8</v>
      </c>
      <c r="E14" s="55">
        <v>32</v>
      </c>
      <c r="F14" s="55">
        <v>18</v>
      </c>
      <c r="G14" s="55">
        <v>58</v>
      </c>
      <c r="H14" s="55">
        <v>2</v>
      </c>
      <c r="I14" s="55">
        <v>0</v>
      </c>
      <c r="J14" s="55">
        <v>0</v>
      </c>
      <c r="K14" s="37">
        <f t="shared" si="0"/>
        <v>0.22480620155038761</v>
      </c>
    </row>
    <row r="15" spans="1:11" s="34" customFormat="1" x14ac:dyDescent="0.25">
      <c r="A15" s="21" t="s">
        <v>2453</v>
      </c>
      <c r="B15" s="7">
        <v>392</v>
      </c>
      <c r="C15" s="55">
        <v>2</v>
      </c>
      <c r="D15" s="55">
        <v>14</v>
      </c>
      <c r="E15" s="55">
        <v>75</v>
      </c>
      <c r="F15" s="55">
        <v>48</v>
      </c>
      <c r="G15" s="55">
        <v>139</v>
      </c>
      <c r="H15" s="55">
        <v>0</v>
      </c>
      <c r="I15" s="55">
        <v>0</v>
      </c>
      <c r="J15" s="55">
        <v>0</v>
      </c>
      <c r="K15" s="37">
        <f t="shared" si="0"/>
        <v>0.35459183673469385</v>
      </c>
    </row>
    <row r="16" spans="1:11" s="34" customFormat="1" x14ac:dyDescent="0.25">
      <c r="A16" s="21" t="s">
        <v>2454</v>
      </c>
      <c r="B16" s="7">
        <v>362</v>
      </c>
      <c r="C16" s="55">
        <v>5</v>
      </c>
      <c r="D16" s="55">
        <v>26</v>
      </c>
      <c r="E16" s="55">
        <v>74</v>
      </c>
      <c r="F16" s="55">
        <v>59</v>
      </c>
      <c r="G16" s="55">
        <v>164</v>
      </c>
      <c r="H16" s="55">
        <v>2</v>
      </c>
      <c r="I16" s="55">
        <v>0</v>
      </c>
      <c r="J16" s="55">
        <v>0</v>
      </c>
      <c r="K16" s="37">
        <f t="shared" si="0"/>
        <v>0.45303867403314918</v>
      </c>
    </row>
    <row r="17" spans="1:11" s="34" customFormat="1" x14ac:dyDescent="0.25">
      <c r="A17" s="21" t="s">
        <v>2455</v>
      </c>
      <c r="B17" s="7">
        <v>414</v>
      </c>
      <c r="C17" s="55">
        <v>3</v>
      </c>
      <c r="D17" s="55">
        <v>21</v>
      </c>
      <c r="E17" s="55">
        <v>99</v>
      </c>
      <c r="F17" s="55">
        <v>52</v>
      </c>
      <c r="G17" s="55">
        <v>175</v>
      </c>
      <c r="H17" s="55">
        <v>0</v>
      </c>
      <c r="I17" s="55">
        <v>0</v>
      </c>
      <c r="J17" s="55">
        <v>0</v>
      </c>
      <c r="K17" s="37">
        <f t="shared" si="0"/>
        <v>0.42270531400966183</v>
      </c>
    </row>
    <row r="18" spans="1:11" s="34" customFormat="1" x14ac:dyDescent="0.25">
      <c r="A18" s="21" t="s">
        <v>2456</v>
      </c>
      <c r="B18" s="7">
        <v>396</v>
      </c>
      <c r="C18" s="55">
        <v>7</v>
      </c>
      <c r="D18" s="55">
        <v>17</v>
      </c>
      <c r="E18" s="55">
        <v>79</v>
      </c>
      <c r="F18" s="55">
        <v>66</v>
      </c>
      <c r="G18" s="55">
        <v>169</v>
      </c>
      <c r="H18" s="55">
        <v>0</v>
      </c>
      <c r="I18" s="55">
        <v>0</v>
      </c>
      <c r="J18" s="55">
        <v>0</v>
      </c>
      <c r="K18" s="37">
        <f t="shared" si="0"/>
        <v>0.42676767676767674</v>
      </c>
    </row>
    <row r="19" spans="1:11" s="34" customFormat="1" x14ac:dyDescent="0.25">
      <c r="A19" s="21" t="s">
        <v>2457</v>
      </c>
      <c r="B19" s="7">
        <v>348</v>
      </c>
      <c r="C19" s="55">
        <v>1</v>
      </c>
      <c r="D19" s="55">
        <v>10</v>
      </c>
      <c r="E19" s="55">
        <v>77</v>
      </c>
      <c r="F19" s="55">
        <v>44</v>
      </c>
      <c r="G19" s="55">
        <v>132</v>
      </c>
      <c r="H19" s="55">
        <v>0</v>
      </c>
      <c r="I19" s="55">
        <v>1</v>
      </c>
      <c r="J19" s="55">
        <v>0</v>
      </c>
      <c r="K19" s="37">
        <f t="shared" si="0"/>
        <v>0.38218390804597702</v>
      </c>
    </row>
    <row r="20" spans="1:11" s="34" customFormat="1" x14ac:dyDescent="0.25">
      <c r="A20" s="21" t="s">
        <v>2458</v>
      </c>
      <c r="B20" s="7">
        <v>375</v>
      </c>
      <c r="C20" s="55">
        <v>3</v>
      </c>
      <c r="D20" s="55">
        <v>16</v>
      </c>
      <c r="E20" s="55">
        <v>92</v>
      </c>
      <c r="F20" s="55">
        <v>72</v>
      </c>
      <c r="G20" s="55">
        <v>183</v>
      </c>
      <c r="H20" s="55">
        <v>1</v>
      </c>
      <c r="I20" s="55">
        <v>0</v>
      </c>
      <c r="J20" s="55">
        <v>0</v>
      </c>
      <c r="K20" s="37">
        <f t="shared" si="0"/>
        <v>0.48799999999999999</v>
      </c>
    </row>
    <row r="21" spans="1:11" s="34" customFormat="1" x14ac:dyDescent="0.25">
      <c r="A21" s="21" t="s">
        <v>2459</v>
      </c>
      <c r="B21" s="7">
        <v>361</v>
      </c>
      <c r="C21" s="55">
        <v>3</v>
      </c>
      <c r="D21" s="55">
        <v>22</v>
      </c>
      <c r="E21" s="55">
        <v>70</v>
      </c>
      <c r="F21" s="55">
        <v>60</v>
      </c>
      <c r="G21" s="55">
        <v>155</v>
      </c>
      <c r="H21" s="55">
        <v>0</v>
      </c>
      <c r="I21" s="55">
        <v>0</v>
      </c>
      <c r="J21" s="55">
        <v>0</v>
      </c>
      <c r="K21" s="37">
        <f t="shared" si="0"/>
        <v>0.4293628808864266</v>
      </c>
    </row>
    <row r="22" spans="1:11" s="34" customFormat="1" x14ac:dyDescent="0.25">
      <c r="A22" s="21" t="s">
        <v>2460</v>
      </c>
      <c r="B22" s="7">
        <v>485</v>
      </c>
      <c r="C22" s="55">
        <v>3</v>
      </c>
      <c r="D22" s="55">
        <v>13</v>
      </c>
      <c r="E22" s="55">
        <v>88</v>
      </c>
      <c r="F22" s="55">
        <v>91</v>
      </c>
      <c r="G22" s="55">
        <v>195</v>
      </c>
      <c r="H22" s="55">
        <v>5</v>
      </c>
      <c r="I22" s="55">
        <v>0</v>
      </c>
      <c r="J22" s="55">
        <v>0</v>
      </c>
      <c r="K22" s="37">
        <f t="shared" si="0"/>
        <v>0.40206185567010311</v>
      </c>
    </row>
    <row r="23" spans="1:11" s="34" customFormat="1" x14ac:dyDescent="0.25">
      <c r="A23" s="21" t="s">
        <v>2461</v>
      </c>
      <c r="B23" s="7">
        <v>245</v>
      </c>
      <c r="C23" s="55">
        <v>0</v>
      </c>
      <c r="D23" s="55">
        <v>7</v>
      </c>
      <c r="E23" s="55">
        <v>51</v>
      </c>
      <c r="F23" s="55">
        <v>28</v>
      </c>
      <c r="G23" s="55">
        <v>86</v>
      </c>
      <c r="H23" s="55">
        <v>0</v>
      </c>
      <c r="I23" s="55">
        <v>0</v>
      </c>
      <c r="J23" s="55">
        <v>0</v>
      </c>
      <c r="K23" s="37">
        <f t="shared" si="0"/>
        <v>0.3510204081632653</v>
      </c>
    </row>
    <row r="24" spans="1:11" s="34" customFormat="1" x14ac:dyDescent="0.25">
      <c r="A24" s="21" t="s">
        <v>2462</v>
      </c>
      <c r="B24" s="7">
        <v>389</v>
      </c>
      <c r="C24" s="55">
        <v>3</v>
      </c>
      <c r="D24" s="55">
        <v>29</v>
      </c>
      <c r="E24" s="55">
        <v>67</v>
      </c>
      <c r="F24" s="55">
        <v>93</v>
      </c>
      <c r="G24" s="55">
        <v>192</v>
      </c>
      <c r="H24" s="55">
        <v>0</v>
      </c>
      <c r="I24" s="55">
        <v>0</v>
      </c>
      <c r="J24" s="55">
        <v>1</v>
      </c>
      <c r="K24" s="37">
        <f t="shared" si="0"/>
        <v>0.49614395886889462</v>
      </c>
    </row>
    <row r="25" spans="1:11" s="34" customFormat="1" x14ac:dyDescent="0.25">
      <c r="A25" s="21" t="s">
        <v>2463</v>
      </c>
      <c r="B25" s="7">
        <v>445</v>
      </c>
      <c r="C25" s="55">
        <v>0</v>
      </c>
      <c r="D25" s="55">
        <v>22</v>
      </c>
      <c r="E25" s="55">
        <v>96</v>
      </c>
      <c r="F25" s="55">
        <v>95</v>
      </c>
      <c r="G25" s="55">
        <v>213</v>
      </c>
      <c r="H25" s="55">
        <v>0</v>
      </c>
      <c r="I25" s="55">
        <v>0</v>
      </c>
      <c r="J25" s="55">
        <v>0</v>
      </c>
      <c r="K25" s="37">
        <f t="shared" si="0"/>
        <v>0.47865168539325842</v>
      </c>
    </row>
    <row r="26" spans="1:11" s="34" customFormat="1" x14ac:dyDescent="0.25">
      <c r="A26" s="21" t="s">
        <v>2464</v>
      </c>
      <c r="B26" s="7">
        <v>352</v>
      </c>
      <c r="C26" s="55">
        <v>1</v>
      </c>
      <c r="D26" s="55">
        <v>29</v>
      </c>
      <c r="E26" s="55">
        <v>83</v>
      </c>
      <c r="F26" s="55">
        <v>60</v>
      </c>
      <c r="G26" s="55">
        <v>173</v>
      </c>
      <c r="H26" s="55">
        <v>1</v>
      </c>
      <c r="I26" s="55">
        <v>0</v>
      </c>
      <c r="J26" s="55">
        <v>0</v>
      </c>
      <c r="K26" s="37">
        <f t="shared" si="0"/>
        <v>0.49147727272727271</v>
      </c>
    </row>
    <row r="27" spans="1:11" s="34" customFormat="1" x14ac:dyDescent="0.25">
      <c r="A27" s="21" t="s">
        <v>2465</v>
      </c>
      <c r="B27" s="7">
        <v>409</v>
      </c>
      <c r="C27" s="55">
        <v>0</v>
      </c>
      <c r="D27" s="55">
        <v>21</v>
      </c>
      <c r="E27" s="55">
        <v>70</v>
      </c>
      <c r="F27" s="55">
        <v>72</v>
      </c>
      <c r="G27" s="55">
        <v>163</v>
      </c>
      <c r="H27" s="55">
        <v>0</v>
      </c>
      <c r="I27" s="55">
        <v>0</v>
      </c>
      <c r="J27" s="55">
        <v>0</v>
      </c>
      <c r="K27" s="37">
        <f t="shared" si="0"/>
        <v>0.39853300733496333</v>
      </c>
    </row>
    <row r="28" spans="1:11" s="34" customFormat="1" x14ac:dyDescent="0.25">
      <c r="A28" s="21" t="s">
        <v>2466</v>
      </c>
      <c r="B28" s="7">
        <v>466</v>
      </c>
      <c r="C28" s="55">
        <v>5</v>
      </c>
      <c r="D28" s="55">
        <v>23</v>
      </c>
      <c r="E28" s="55">
        <v>90</v>
      </c>
      <c r="F28" s="55">
        <v>80</v>
      </c>
      <c r="G28" s="55">
        <v>198</v>
      </c>
      <c r="H28" s="55">
        <v>1</v>
      </c>
      <c r="I28" s="55">
        <v>0</v>
      </c>
      <c r="J28" s="55">
        <v>1</v>
      </c>
      <c r="K28" s="37">
        <f t="shared" si="0"/>
        <v>0.42703862660944208</v>
      </c>
    </row>
    <row r="29" spans="1:11" s="34" customFormat="1" x14ac:dyDescent="0.25">
      <c r="A29" s="21" t="s">
        <v>2467</v>
      </c>
      <c r="B29" s="7">
        <v>331</v>
      </c>
      <c r="C29" s="55">
        <v>1</v>
      </c>
      <c r="D29" s="55">
        <v>4</v>
      </c>
      <c r="E29" s="55">
        <v>41</v>
      </c>
      <c r="F29" s="55">
        <v>29</v>
      </c>
      <c r="G29" s="55">
        <v>75</v>
      </c>
      <c r="H29" s="55">
        <v>0</v>
      </c>
      <c r="I29" s="55">
        <v>0</v>
      </c>
      <c r="J29" s="55">
        <v>1</v>
      </c>
      <c r="K29" s="37">
        <f t="shared" si="0"/>
        <v>0.22960725075528701</v>
      </c>
    </row>
    <row r="30" spans="1:11" s="34" customFormat="1" x14ac:dyDescent="0.25">
      <c r="A30" s="21" t="s">
        <v>2468</v>
      </c>
      <c r="B30" s="7">
        <v>297</v>
      </c>
      <c r="C30" s="55">
        <v>0</v>
      </c>
      <c r="D30" s="55">
        <v>17</v>
      </c>
      <c r="E30" s="55">
        <v>59</v>
      </c>
      <c r="F30" s="55">
        <v>41</v>
      </c>
      <c r="G30" s="55">
        <v>117</v>
      </c>
      <c r="H30" s="55">
        <v>0</v>
      </c>
      <c r="I30" s="55">
        <v>0</v>
      </c>
      <c r="J30" s="55">
        <v>0</v>
      </c>
      <c r="K30" s="37">
        <f t="shared" si="0"/>
        <v>0.39393939393939392</v>
      </c>
    </row>
    <row r="31" spans="1:11" s="34" customFormat="1" x14ac:dyDescent="0.25">
      <c r="A31" s="21" t="s">
        <v>2469</v>
      </c>
      <c r="B31" s="7">
        <v>315</v>
      </c>
      <c r="C31" s="55">
        <v>0</v>
      </c>
      <c r="D31" s="55">
        <v>24</v>
      </c>
      <c r="E31" s="55">
        <v>59</v>
      </c>
      <c r="F31" s="55">
        <v>52</v>
      </c>
      <c r="G31" s="55">
        <v>135</v>
      </c>
      <c r="H31" s="55">
        <v>0</v>
      </c>
      <c r="I31" s="55">
        <v>0</v>
      </c>
      <c r="J31" s="55">
        <v>0</v>
      </c>
      <c r="K31" s="37">
        <f t="shared" si="0"/>
        <v>0.42857142857142855</v>
      </c>
    </row>
    <row r="32" spans="1:11" s="34" customFormat="1" x14ac:dyDescent="0.25">
      <c r="A32" s="21" t="s">
        <v>2470</v>
      </c>
      <c r="B32" s="7">
        <v>310</v>
      </c>
      <c r="C32" s="55">
        <v>1</v>
      </c>
      <c r="D32" s="55">
        <v>9</v>
      </c>
      <c r="E32" s="55">
        <v>54</v>
      </c>
      <c r="F32" s="55">
        <v>40</v>
      </c>
      <c r="G32" s="55">
        <v>104</v>
      </c>
      <c r="H32" s="55">
        <v>2</v>
      </c>
      <c r="I32" s="55">
        <v>0</v>
      </c>
      <c r="J32" s="55">
        <v>0</v>
      </c>
      <c r="K32" s="37">
        <f t="shared" si="0"/>
        <v>0.33548387096774196</v>
      </c>
    </row>
    <row r="33" spans="1:11" s="34" customFormat="1" x14ac:dyDescent="0.25">
      <c r="A33" s="21" t="s">
        <v>2471</v>
      </c>
      <c r="B33" s="7">
        <v>335</v>
      </c>
      <c r="C33" s="55">
        <v>4</v>
      </c>
      <c r="D33" s="55">
        <v>15</v>
      </c>
      <c r="E33" s="55">
        <v>75</v>
      </c>
      <c r="F33" s="55">
        <v>56</v>
      </c>
      <c r="G33" s="55">
        <v>150</v>
      </c>
      <c r="H33" s="55">
        <v>0</v>
      </c>
      <c r="I33" s="55">
        <v>0</v>
      </c>
      <c r="J33" s="55">
        <v>2</v>
      </c>
      <c r="K33" s="37">
        <f t="shared" si="0"/>
        <v>0.45373134328358211</v>
      </c>
    </row>
    <row r="34" spans="1:11" s="34" customFormat="1" x14ac:dyDescent="0.25">
      <c r="A34" s="21" t="s">
        <v>2472</v>
      </c>
      <c r="B34" s="7">
        <v>413</v>
      </c>
      <c r="C34" s="55">
        <v>3</v>
      </c>
      <c r="D34" s="55">
        <v>12</v>
      </c>
      <c r="E34" s="55">
        <v>72</v>
      </c>
      <c r="F34" s="55">
        <v>40</v>
      </c>
      <c r="G34" s="55">
        <v>127</v>
      </c>
      <c r="H34" s="55">
        <v>0</v>
      </c>
      <c r="I34" s="55">
        <v>1</v>
      </c>
      <c r="J34" s="55">
        <v>0</v>
      </c>
      <c r="K34" s="37">
        <f t="shared" si="0"/>
        <v>0.30992736077481842</v>
      </c>
    </row>
    <row r="35" spans="1:11" s="34" customFormat="1" x14ac:dyDescent="0.25">
      <c r="A35" s="21" t="s">
        <v>2473</v>
      </c>
      <c r="B35" s="7">
        <v>440</v>
      </c>
      <c r="C35" s="55">
        <v>2</v>
      </c>
      <c r="D35" s="55">
        <v>29</v>
      </c>
      <c r="E35" s="55">
        <v>91</v>
      </c>
      <c r="F35" s="55">
        <v>91</v>
      </c>
      <c r="G35" s="55">
        <v>213</v>
      </c>
      <c r="H35" s="55">
        <v>3</v>
      </c>
      <c r="I35" s="55">
        <v>0</v>
      </c>
      <c r="J35" s="55">
        <v>1</v>
      </c>
      <c r="K35" s="37">
        <f t="shared" si="0"/>
        <v>0.48636363636363639</v>
      </c>
    </row>
    <row r="36" spans="1:11" s="34" customFormat="1" x14ac:dyDescent="0.25">
      <c r="A36" s="21" t="s">
        <v>2474</v>
      </c>
      <c r="B36" s="7">
        <v>460</v>
      </c>
      <c r="C36" s="55">
        <v>5</v>
      </c>
      <c r="D36" s="55">
        <v>29</v>
      </c>
      <c r="E36" s="55">
        <v>97</v>
      </c>
      <c r="F36" s="55">
        <v>41</v>
      </c>
      <c r="G36" s="55">
        <v>172</v>
      </c>
      <c r="H36" s="55">
        <v>1</v>
      </c>
      <c r="I36" s="55">
        <v>0</v>
      </c>
      <c r="J36" s="55">
        <v>1</v>
      </c>
      <c r="K36" s="37">
        <f t="shared" si="0"/>
        <v>0.37608695652173912</v>
      </c>
    </row>
    <row r="37" spans="1:11" s="34" customFormat="1" x14ac:dyDescent="0.25">
      <c r="A37" s="21" t="s">
        <v>2475</v>
      </c>
      <c r="B37" s="7">
        <v>467</v>
      </c>
      <c r="C37" s="55">
        <v>4</v>
      </c>
      <c r="D37" s="55">
        <v>20</v>
      </c>
      <c r="E37" s="55">
        <v>86</v>
      </c>
      <c r="F37" s="55">
        <v>67</v>
      </c>
      <c r="G37" s="55">
        <v>177</v>
      </c>
      <c r="H37" s="55">
        <v>0</v>
      </c>
      <c r="I37" s="55">
        <v>0</v>
      </c>
      <c r="J37" s="55">
        <v>1</v>
      </c>
      <c r="K37" s="37">
        <f t="shared" si="0"/>
        <v>0.38115631691648821</v>
      </c>
    </row>
    <row r="38" spans="1:11" s="34" customFormat="1" x14ac:dyDescent="0.25">
      <c r="A38" s="21" t="s">
        <v>2476</v>
      </c>
      <c r="B38" s="7">
        <v>404</v>
      </c>
      <c r="C38" s="55">
        <v>3</v>
      </c>
      <c r="D38" s="55">
        <v>28</v>
      </c>
      <c r="E38" s="55">
        <v>84</v>
      </c>
      <c r="F38" s="55">
        <v>91</v>
      </c>
      <c r="G38" s="55">
        <v>206</v>
      </c>
      <c r="H38" s="55">
        <v>0</v>
      </c>
      <c r="I38" s="55">
        <v>0</v>
      </c>
      <c r="J38" s="55">
        <v>1</v>
      </c>
      <c r="K38" s="37">
        <f t="shared" si="0"/>
        <v>0.51237623762376239</v>
      </c>
    </row>
    <row r="39" spans="1:11" s="34" customFormat="1" x14ac:dyDescent="0.25">
      <c r="A39" s="21" t="s">
        <v>2477</v>
      </c>
      <c r="B39" s="7">
        <v>281</v>
      </c>
      <c r="C39" s="55">
        <v>2</v>
      </c>
      <c r="D39" s="55">
        <v>4</v>
      </c>
      <c r="E39" s="55">
        <v>56</v>
      </c>
      <c r="F39" s="55">
        <v>13</v>
      </c>
      <c r="G39" s="55">
        <v>75</v>
      </c>
      <c r="H39" s="55">
        <v>2</v>
      </c>
      <c r="I39" s="55">
        <v>0</v>
      </c>
      <c r="J39" s="55">
        <v>0</v>
      </c>
      <c r="K39" s="37">
        <f t="shared" si="0"/>
        <v>0.2669039145907473</v>
      </c>
    </row>
    <row r="40" spans="1:11" s="34" customFormat="1" x14ac:dyDescent="0.25">
      <c r="A40" s="21" t="s">
        <v>2478</v>
      </c>
      <c r="B40" s="7">
        <v>300</v>
      </c>
      <c r="C40" s="55">
        <v>1</v>
      </c>
      <c r="D40" s="55">
        <v>7</v>
      </c>
      <c r="E40" s="55">
        <v>33</v>
      </c>
      <c r="F40" s="55">
        <v>12</v>
      </c>
      <c r="G40" s="55">
        <v>53</v>
      </c>
      <c r="H40" s="55">
        <v>0</v>
      </c>
      <c r="I40" s="55">
        <v>0</v>
      </c>
      <c r="J40" s="55">
        <v>0</v>
      </c>
      <c r="K40" s="37">
        <f t="shared" si="0"/>
        <v>0.17666666666666667</v>
      </c>
    </row>
    <row r="41" spans="1:11" s="34" customFormat="1" x14ac:dyDescent="0.25">
      <c r="A41" s="21" t="s">
        <v>2479</v>
      </c>
      <c r="B41" s="7">
        <v>299</v>
      </c>
      <c r="C41" s="55">
        <v>3</v>
      </c>
      <c r="D41" s="55">
        <v>8</v>
      </c>
      <c r="E41" s="55">
        <v>46</v>
      </c>
      <c r="F41" s="55">
        <v>18</v>
      </c>
      <c r="G41" s="55">
        <v>75</v>
      </c>
      <c r="H41" s="55">
        <v>1</v>
      </c>
      <c r="I41" s="55">
        <v>0</v>
      </c>
      <c r="J41" s="55">
        <v>0</v>
      </c>
      <c r="K41" s="37">
        <f t="shared" si="0"/>
        <v>0.25083612040133779</v>
      </c>
    </row>
    <row r="42" spans="1:11" s="34" customFormat="1" x14ac:dyDescent="0.25">
      <c r="A42" s="21" t="s">
        <v>2480</v>
      </c>
      <c r="B42" s="7">
        <v>385</v>
      </c>
      <c r="C42" s="55">
        <v>7</v>
      </c>
      <c r="D42" s="55">
        <v>17</v>
      </c>
      <c r="E42" s="55">
        <v>89</v>
      </c>
      <c r="F42" s="55">
        <v>26</v>
      </c>
      <c r="G42" s="55">
        <v>139</v>
      </c>
      <c r="H42" s="55">
        <v>0</v>
      </c>
      <c r="I42" s="55">
        <v>0</v>
      </c>
      <c r="J42" s="55">
        <v>0</v>
      </c>
      <c r="K42" s="37">
        <f t="shared" si="0"/>
        <v>0.36103896103896105</v>
      </c>
    </row>
    <row r="43" spans="1:11" s="34" customFormat="1" x14ac:dyDescent="0.25">
      <c r="A43" s="21" t="s">
        <v>2481</v>
      </c>
      <c r="B43" s="7">
        <v>303</v>
      </c>
      <c r="C43" s="55">
        <v>1</v>
      </c>
      <c r="D43" s="55">
        <v>14</v>
      </c>
      <c r="E43" s="55">
        <v>60</v>
      </c>
      <c r="F43" s="55">
        <v>57</v>
      </c>
      <c r="G43" s="55">
        <v>132</v>
      </c>
      <c r="H43" s="55">
        <v>1</v>
      </c>
      <c r="I43" s="55">
        <v>0</v>
      </c>
      <c r="J43" s="55">
        <v>0</v>
      </c>
      <c r="K43" s="37">
        <f t="shared" si="0"/>
        <v>0.43564356435643564</v>
      </c>
    </row>
    <row r="44" spans="1:11" s="34" customFormat="1" x14ac:dyDescent="0.25">
      <c r="A44" s="21" t="s">
        <v>2482</v>
      </c>
      <c r="B44" s="7">
        <v>408</v>
      </c>
      <c r="C44" s="55">
        <v>1</v>
      </c>
      <c r="D44" s="55">
        <v>26</v>
      </c>
      <c r="E44" s="55">
        <v>81</v>
      </c>
      <c r="F44" s="55">
        <v>72</v>
      </c>
      <c r="G44" s="55">
        <v>180</v>
      </c>
      <c r="H44" s="55">
        <v>0</v>
      </c>
      <c r="I44" s="55">
        <v>0</v>
      </c>
      <c r="J44" s="55">
        <v>1</v>
      </c>
      <c r="K44" s="37">
        <f t="shared" si="0"/>
        <v>0.44362745098039214</v>
      </c>
    </row>
    <row r="45" spans="1:11" s="34" customFormat="1" x14ac:dyDescent="0.25">
      <c r="A45" s="21" t="s">
        <v>2483</v>
      </c>
      <c r="B45" s="7">
        <v>312</v>
      </c>
      <c r="C45" s="55">
        <v>3</v>
      </c>
      <c r="D45" s="55">
        <v>18</v>
      </c>
      <c r="E45" s="55">
        <v>38</v>
      </c>
      <c r="F45" s="55">
        <v>25</v>
      </c>
      <c r="G45" s="55">
        <v>84</v>
      </c>
      <c r="H45" s="55">
        <v>0</v>
      </c>
      <c r="I45" s="55">
        <v>0</v>
      </c>
      <c r="J45" s="55">
        <v>1</v>
      </c>
      <c r="K45" s="37">
        <f t="shared" si="0"/>
        <v>0.27243589743589741</v>
      </c>
    </row>
    <row r="46" spans="1:11" s="34" customFormat="1" x14ac:dyDescent="0.25">
      <c r="A46" s="21" t="s">
        <v>2484</v>
      </c>
      <c r="B46" s="7">
        <v>362</v>
      </c>
      <c r="C46" s="55">
        <v>1</v>
      </c>
      <c r="D46" s="55">
        <v>7</v>
      </c>
      <c r="E46" s="55">
        <v>50</v>
      </c>
      <c r="F46" s="55">
        <v>20</v>
      </c>
      <c r="G46" s="55">
        <v>78</v>
      </c>
      <c r="H46" s="55">
        <v>0</v>
      </c>
      <c r="I46" s="55">
        <v>0</v>
      </c>
      <c r="J46" s="55">
        <v>0</v>
      </c>
      <c r="K46" s="37">
        <f t="shared" si="0"/>
        <v>0.21546961325966851</v>
      </c>
    </row>
    <row r="47" spans="1:11" s="34" customFormat="1" x14ac:dyDescent="0.25">
      <c r="A47" s="21" t="s">
        <v>2485</v>
      </c>
      <c r="B47" s="7">
        <v>309</v>
      </c>
      <c r="C47" s="55">
        <v>4</v>
      </c>
      <c r="D47" s="55">
        <v>25</v>
      </c>
      <c r="E47" s="55">
        <v>48</v>
      </c>
      <c r="F47" s="55">
        <v>20</v>
      </c>
      <c r="G47" s="55">
        <v>97</v>
      </c>
      <c r="H47" s="55">
        <v>1</v>
      </c>
      <c r="I47" s="55">
        <v>0</v>
      </c>
      <c r="J47" s="55">
        <v>0</v>
      </c>
      <c r="K47" s="37">
        <f t="shared" si="0"/>
        <v>0.31391585760517798</v>
      </c>
    </row>
    <row r="48" spans="1:11" s="34" customFormat="1" x14ac:dyDescent="0.25">
      <c r="A48" s="21" t="s">
        <v>2486</v>
      </c>
      <c r="B48" s="7">
        <v>266</v>
      </c>
      <c r="C48" s="55">
        <v>1</v>
      </c>
      <c r="D48" s="55">
        <v>14</v>
      </c>
      <c r="E48" s="55">
        <v>40</v>
      </c>
      <c r="F48" s="55">
        <v>38</v>
      </c>
      <c r="G48" s="55">
        <v>93</v>
      </c>
      <c r="H48" s="55">
        <v>0</v>
      </c>
      <c r="I48" s="55">
        <v>0</v>
      </c>
      <c r="J48" s="55">
        <v>0</v>
      </c>
      <c r="K48" s="37">
        <f t="shared" si="0"/>
        <v>0.34962406015037595</v>
      </c>
    </row>
    <row r="49" spans="1:11" s="34" customFormat="1" x14ac:dyDescent="0.25">
      <c r="A49" s="21" t="s">
        <v>2487</v>
      </c>
      <c r="B49" s="7">
        <v>294</v>
      </c>
      <c r="C49" s="55">
        <v>2</v>
      </c>
      <c r="D49" s="55">
        <v>10</v>
      </c>
      <c r="E49" s="55">
        <v>44</v>
      </c>
      <c r="F49" s="55">
        <v>30</v>
      </c>
      <c r="G49" s="55">
        <v>86</v>
      </c>
      <c r="H49" s="55">
        <v>0</v>
      </c>
      <c r="I49" s="55">
        <v>0</v>
      </c>
      <c r="J49" s="55">
        <v>0</v>
      </c>
      <c r="K49" s="37">
        <f t="shared" si="0"/>
        <v>0.29251700680272108</v>
      </c>
    </row>
    <row r="50" spans="1:11" s="34" customFormat="1" x14ac:dyDescent="0.25">
      <c r="A50" s="21" t="s">
        <v>2488</v>
      </c>
      <c r="B50" s="7">
        <v>340</v>
      </c>
      <c r="C50" s="55">
        <v>1</v>
      </c>
      <c r="D50" s="55">
        <v>24</v>
      </c>
      <c r="E50" s="55">
        <v>82</v>
      </c>
      <c r="F50" s="55">
        <v>54</v>
      </c>
      <c r="G50" s="55">
        <v>161</v>
      </c>
      <c r="H50" s="55">
        <v>0</v>
      </c>
      <c r="I50" s="55">
        <v>0</v>
      </c>
      <c r="J50" s="55">
        <v>1</v>
      </c>
      <c r="K50" s="37">
        <f t="shared" si="0"/>
        <v>0.47647058823529409</v>
      </c>
    </row>
    <row r="51" spans="1:11" s="34" customFormat="1" x14ac:dyDescent="0.25">
      <c r="A51" s="21" t="s">
        <v>2489</v>
      </c>
      <c r="B51" s="7">
        <v>275</v>
      </c>
      <c r="C51" s="55">
        <v>7</v>
      </c>
      <c r="D51" s="55">
        <v>21</v>
      </c>
      <c r="E51" s="55">
        <v>60</v>
      </c>
      <c r="F51" s="55">
        <v>62</v>
      </c>
      <c r="G51" s="55">
        <v>150</v>
      </c>
      <c r="H51" s="55">
        <v>0</v>
      </c>
      <c r="I51" s="55">
        <v>1</v>
      </c>
      <c r="J51" s="55">
        <v>0</v>
      </c>
      <c r="K51" s="37">
        <f t="shared" si="0"/>
        <v>0.54909090909090907</v>
      </c>
    </row>
    <row r="52" spans="1:11" s="34" customFormat="1" x14ac:dyDescent="0.25">
      <c r="A52" s="21" t="s">
        <v>2490</v>
      </c>
      <c r="B52" s="7">
        <v>235</v>
      </c>
      <c r="C52" s="55">
        <v>2</v>
      </c>
      <c r="D52" s="55">
        <v>13</v>
      </c>
      <c r="E52" s="55">
        <v>71</v>
      </c>
      <c r="F52" s="55">
        <v>65</v>
      </c>
      <c r="G52" s="55">
        <v>151</v>
      </c>
      <c r="H52" s="55">
        <v>2</v>
      </c>
      <c r="I52" s="55">
        <v>0</v>
      </c>
      <c r="J52" s="55">
        <v>0</v>
      </c>
      <c r="K52" s="37">
        <f t="shared" si="0"/>
        <v>0.64255319148936174</v>
      </c>
    </row>
    <row r="53" spans="1:11" s="34" customFormat="1" x14ac:dyDescent="0.25">
      <c r="A53" s="21" t="s">
        <v>2491</v>
      </c>
      <c r="B53" s="7">
        <v>442</v>
      </c>
      <c r="C53" s="55">
        <v>3</v>
      </c>
      <c r="D53" s="55">
        <v>23</v>
      </c>
      <c r="E53" s="55">
        <v>88</v>
      </c>
      <c r="F53" s="55">
        <v>80</v>
      </c>
      <c r="G53" s="55">
        <v>194</v>
      </c>
      <c r="H53" s="55">
        <v>0</v>
      </c>
      <c r="I53" s="55">
        <v>0</v>
      </c>
      <c r="J53" s="55">
        <v>0</v>
      </c>
      <c r="K53" s="37">
        <f t="shared" si="0"/>
        <v>0.43891402714932126</v>
      </c>
    </row>
    <row r="54" spans="1:11" s="34" customFormat="1" x14ac:dyDescent="0.25">
      <c r="A54" s="21" t="s">
        <v>2492</v>
      </c>
      <c r="B54" s="7">
        <v>388</v>
      </c>
      <c r="C54" s="55">
        <v>1</v>
      </c>
      <c r="D54" s="55">
        <v>35</v>
      </c>
      <c r="E54" s="55">
        <v>88</v>
      </c>
      <c r="F54" s="55">
        <v>83</v>
      </c>
      <c r="G54" s="55">
        <v>207</v>
      </c>
      <c r="H54" s="55">
        <v>17</v>
      </c>
      <c r="I54" s="55">
        <v>0</v>
      </c>
      <c r="J54" s="55">
        <v>1</v>
      </c>
      <c r="K54" s="37">
        <f t="shared" si="0"/>
        <v>0.53608247422680411</v>
      </c>
    </row>
    <row r="55" spans="1:11" s="34" customFormat="1" x14ac:dyDescent="0.25">
      <c r="A55" s="21" t="s">
        <v>2493</v>
      </c>
      <c r="B55" s="7">
        <v>368</v>
      </c>
      <c r="C55" s="55">
        <v>3</v>
      </c>
      <c r="D55" s="55">
        <v>23</v>
      </c>
      <c r="E55" s="55">
        <v>63</v>
      </c>
      <c r="F55" s="55">
        <v>79</v>
      </c>
      <c r="G55" s="55">
        <v>168</v>
      </c>
      <c r="H55" s="55">
        <v>1</v>
      </c>
      <c r="I55" s="55">
        <v>0</v>
      </c>
      <c r="J55" s="55">
        <v>0</v>
      </c>
      <c r="K55" s="37">
        <f t="shared" si="0"/>
        <v>0.45652173913043476</v>
      </c>
    </row>
    <row r="56" spans="1:11" s="34" customFormat="1" x14ac:dyDescent="0.25">
      <c r="A56" s="21" t="s">
        <v>2494</v>
      </c>
      <c r="B56" s="7">
        <v>380</v>
      </c>
      <c r="C56" s="55">
        <v>0</v>
      </c>
      <c r="D56" s="55">
        <v>24</v>
      </c>
      <c r="E56" s="55">
        <v>114</v>
      </c>
      <c r="F56" s="55">
        <v>41</v>
      </c>
      <c r="G56" s="55">
        <v>179</v>
      </c>
      <c r="H56" s="55">
        <v>0</v>
      </c>
      <c r="I56" s="55">
        <v>0</v>
      </c>
      <c r="J56" s="55">
        <v>1</v>
      </c>
      <c r="K56" s="37">
        <f t="shared" si="0"/>
        <v>0.47368421052631576</v>
      </c>
    </row>
    <row r="57" spans="1:11" s="34" customFormat="1" x14ac:dyDescent="0.25">
      <c r="A57" s="21" t="s">
        <v>2495</v>
      </c>
      <c r="B57" s="7">
        <v>419</v>
      </c>
      <c r="C57" s="55">
        <v>7</v>
      </c>
      <c r="D57" s="55">
        <v>35</v>
      </c>
      <c r="E57" s="55">
        <v>93</v>
      </c>
      <c r="F57" s="55">
        <v>74</v>
      </c>
      <c r="G57" s="55">
        <v>209</v>
      </c>
      <c r="H57" s="55">
        <v>0</v>
      </c>
      <c r="I57" s="55">
        <v>0</v>
      </c>
      <c r="J57" s="55">
        <v>2</v>
      </c>
      <c r="K57" s="37">
        <f t="shared" si="0"/>
        <v>0.50357995226730312</v>
      </c>
    </row>
    <row r="58" spans="1:11" s="34" customFormat="1" x14ac:dyDescent="0.25">
      <c r="A58" s="21" t="s">
        <v>2496</v>
      </c>
      <c r="B58" s="7">
        <v>467</v>
      </c>
      <c r="C58" s="55">
        <v>4</v>
      </c>
      <c r="D58" s="55">
        <v>20</v>
      </c>
      <c r="E58" s="55">
        <v>96</v>
      </c>
      <c r="F58" s="55">
        <v>80</v>
      </c>
      <c r="G58" s="55">
        <v>200</v>
      </c>
      <c r="H58" s="55">
        <v>1</v>
      </c>
      <c r="I58" s="55">
        <v>0</v>
      </c>
      <c r="J58" s="55">
        <v>1</v>
      </c>
      <c r="K58" s="37">
        <f t="shared" si="0"/>
        <v>0.43040685224839398</v>
      </c>
    </row>
    <row r="59" spans="1:11" s="34" customFormat="1" x14ac:dyDescent="0.25">
      <c r="A59" s="21" t="s">
        <v>2497</v>
      </c>
      <c r="B59" s="7">
        <v>466</v>
      </c>
      <c r="C59" s="55">
        <v>1</v>
      </c>
      <c r="D59" s="55">
        <v>22</v>
      </c>
      <c r="E59" s="55">
        <v>57</v>
      </c>
      <c r="F59" s="55">
        <v>69</v>
      </c>
      <c r="G59" s="55">
        <v>149</v>
      </c>
      <c r="H59" s="55">
        <v>0</v>
      </c>
      <c r="I59" s="55">
        <v>0</v>
      </c>
      <c r="J59" s="55">
        <v>0</v>
      </c>
      <c r="K59" s="37">
        <f t="shared" si="0"/>
        <v>0.31974248927038629</v>
      </c>
    </row>
    <row r="60" spans="1:11" s="34" customFormat="1" x14ac:dyDescent="0.25">
      <c r="A60" s="21" t="s">
        <v>2498</v>
      </c>
      <c r="B60" s="7">
        <v>358</v>
      </c>
      <c r="C60" s="55">
        <v>1</v>
      </c>
      <c r="D60" s="55">
        <v>7</v>
      </c>
      <c r="E60" s="55">
        <v>43</v>
      </c>
      <c r="F60" s="55">
        <v>43</v>
      </c>
      <c r="G60" s="55">
        <v>94</v>
      </c>
      <c r="H60" s="55">
        <v>0</v>
      </c>
      <c r="I60" s="55">
        <v>0</v>
      </c>
      <c r="J60" s="55">
        <v>0</v>
      </c>
      <c r="K60" s="37">
        <f t="shared" si="0"/>
        <v>0.26256983240223464</v>
      </c>
    </row>
    <row r="61" spans="1:11" s="34" customFormat="1" x14ac:dyDescent="0.25">
      <c r="A61" s="21" t="s">
        <v>2499</v>
      </c>
      <c r="B61" s="7">
        <v>404</v>
      </c>
      <c r="C61" s="55">
        <v>3</v>
      </c>
      <c r="D61" s="55">
        <v>14</v>
      </c>
      <c r="E61" s="55">
        <v>90</v>
      </c>
      <c r="F61" s="55">
        <v>60</v>
      </c>
      <c r="G61" s="55">
        <v>167</v>
      </c>
      <c r="H61" s="55">
        <v>0</v>
      </c>
      <c r="I61" s="55">
        <v>0</v>
      </c>
      <c r="J61" s="55">
        <v>0</v>
      </c>
      <c r="K61" s="37">
        <f t="shared" si="0"/>
        <v>0.41336633663366334</v>
      </c>
    </row>
    <row r="62" spans="1:11" s="34" customFormat="1" x14ac:dyDescent="0.25">
      <c r="A62" s="21" t="s">
        <v>2500</v>
      </c>
      <c r="B62" s="7">
        <v>566</v>
      </c>
      <c r="C62" s="55">
        <v>1</v>
      </c>
      <c r="D62" s="55">
        <v>16</v>
      </c>
      <c r="E62" s="55">
        <v>72</v>
      </c>
      <c r="F62" s="55">
        <v>106</v>
      </c>
      <c r="G62" s="55">
        <v>195</v>
      </c>
      <c r="H62" s="55">
        <v>1</v>
      </c>
      <c r="I62" s="55">
        <v>1</v>
      </c>
      <c r="J62" s="55">
        <v>0</v>
      </c>
      <c r="K62" s="37">
        <f t="shared" si="0"/>
        <v>0.3462897526501767</v>
      </c>
    </row>
    <row r="63" spans="1:11" s="34" customFormat="1" x14ac:dyDescent="0.25">
      <c r="A63" s="21" t="s">
        <v>2501</v>
      </c>
      <c r="B63" s="7">
        <v>463</v>
      </c>
      <c r="C63" s="55">
        <v>2</v>
      </c>
      <c r="D63" s="55">
        <v>18</v>
      </c>
      <c r="E63" s="55">
        <v>84</v>
      </c>
      <c r="F63" s="55">
        <v>77</v>
      </c>
      <c r="G63" s="55">
        <v>181</v>
      </c>
      <c r="H63" s="55">
        <v>0</v>
      </c>
      <c r="I63" s="55">
        <v>0</v>
      </c>
      <c r="J63" s="55">
        <v>1</v>
      </c>
      <c r="K63" s="37">
        <f t="shared" si="0"/>
        <v>0.39308855291576672</v>
      </c>
    </row>
    <row r="64" spans="1:11" s="34" customFormat="1" x14ac:dyDescent="0.25">
      <c r="A64" s="21" t="s">
        <v>2502</v>
      </c>
      <c r="B64" s="7">
        <v>544</v>
      </c>
      <c r="C64" s="55">
        <v>5</v>
      </c>
      <c r="D64" s="55">
        <v>31</v>
      </c>
      <c r="E64" s="55">
        <v>105</v>
      </c>
      <c r="F64" s="55">
        <v>77</v>
      </c>
      <c r="G64" s="55">
        <v>218</v>
      </c>
      <c r="H64" s="55">
        <v>0</v>
      </c>
      <c r="I64" s="55">
        <v>0</v>
      </c>
      <c r="J64" s="55">
        <v>0</v>
      </c>
      <c r="K64" s="37">
        <f t="shared" si="0"/>
        <v>0.40073529411764708</v>
      </c>
    </row>
    <row r="65" spans="1:11" s="34" customFormat="1" x14ac:dyDescent="0.25">
      <c r="A65" s="21" t="s">
        <v>2503</v>
      </c>
      <c r="B65" s="7">
        <v>564</v>
      </c>
      <c r="C65" s="55">
        <v>4</v>
      </c>
      <c r="D65" s="55">
        <v>28</v>
      </c>
      <c r="E65" s="55">
        <v>109</v>
      </c>
      <c r="F65" s="55">
        <v>67</v>
      </c>
      <c r="G65" s="55">
        <v>208</v>
      </c>
      <c r="H65" s="55">
        <v>0</v>
      </c>
      <c r="I65" s="55">
        <v>0</v>
      </c>
      <c r="J65" s="55">
        <v>0</v>
      </c>
      <c r="K65" s="37">
        <f t="shared" si="0"/>
        <v>0.36879432624113473</v>
      </c>
    </row>
    <row r="66" spans="1:11" s="34" customFormat="1" x14ac:dyDescent="0.25">
      <c r="A66" s="21" t="s">
        <v>2504</v>
      </c>
      <c r="B66" s="7">
        <v>500</v>
      </c>
      <c r="C66" s="55">
        <v>4</v>
      </c>
      <c r="D66" s="55">
        <v>19</v>
      </c>
      <c r="E66" s="55">
        <v>80</v>
      </c>
      <c r="F66" s="55">
        <v>93</v>
      </c>
      <c r="G66" s="55">
        <v>196</v>
      </c>
      <c r="H66" s="55">
        <v>1</v>
      </c>
      <c r="I66" s="55">
        <v>0</v>
      </c>
      <c r="J66" s="55">
        <v>0</v>
      </c>
      <c r="K66" s="37">
        <f t="shared" ref="K66:K80" si="1">(J66+I66+G66)/B66</f>
        <v>0.39200000000000002</v>
      </c>
    </row>
    <row r="67" spans="1:11" s="34" customFormat="1" x14ac:dyDescent="0.25">
      <c r="A67" s="21" t="s">
        <v>2505</v>
      </c>
      <c r="B67" s="7">
        <v>513</v>
      </c>
      <c r="C67" s="55">
        <v>1</v>
      </c>
      <c r="D67" s="55">
        <v>35</v>
      </c>
      <c r="E67" s="55">
        <v>89</v>
      </c>
      <c r="F67" s="55">
        <v>90</v>
      </c>
      <c r="G67" s="55">
        <v>215</v>
      </c>
      <c r="H67" s="55">
        <v>0</v>
      </c>
      <c r="I67" s="55">
        <v>0</v>
      </c>
      <c r="J67" s="55">
        <v>0</v>
      </c>
      <c r="K67" s="37">
        <f t="shared" si="1"/>
        <v>0.41910331384015592</v>
      </c>
    </row>
    <row r="68" spans="1:11" s="34" customFormat="1" x14ac:dyDescent="0.25">
      <c r="A68" s="21" t="s">
        <v>2506</v>
      </c>
      <c r="B68" s="7">
        <v>835</v>
      </c>
      <c r="C68" s="55">
        <v>4</v>
      </c>
      <c r="D68" s="55">
        <v>41</v>
      </c>
      <c r="E68" s="55">
        <v>126</v>
      </c>
      <c r="F68" s="55">
        <v>139</v>
      </c>
      <c r="G68" s="55">
        <v>310</v>
      </c>
      <c r="H68" s="55">
        <v>2</v>
      </c>
      <c r="I68" s="55">
        <v>0</v>
      </c>
      <c r="J68" s="55">
        <v>0</v>
      </c>
      <c r="K68" s="37">
        <f t="shared" si="1"/>
        <v>0.3712574850299401</v>
      </c>
    </row>
    <row r="69" spans="1:11" s="34" customFormat="1" x14ac:dyDescent="0.25">
      <c r="A69" s="21" t="s">
        <v>2507</v>
      </c>
      <c r="B69" s="7">
        <v>417</v>
      </c>
      <c r="C69" s="55">
        <v>1</v>
      </c>
      <c r="D69" s="55">
        <v>25</v>
      </c>
      <c r="E69" s="55">
        <v>91</v>
      </c>
      <c r="F69" s="55">
        <v>31</v>
      </c>
      <c r="G69" s="55">
        <v>148</v>
      </c>
      <c r="H69" s="55">
        <v>0</v>
      </c>
      <c r="I69" s="55">
        <v>0</v>
      </c>
      <c r="J69" s="55">
        <v>2</v>
      </c>
      <c r="K69" s="37">
        <f t="shared" si="1"/>
        <v>0.35971223021582732</v>
      </c>
    </row>
    <row r="70" spans="1:11" s="34" customFormat="1" x14ac:dyDescent="0.25">
      <c r="A70" s="21" t="s">
        <v>2508</v>
      </c>
      <c r="B70" s="7">
        <v>410</v>
      </c>
      <c r="C70" s="55">
        <v>3</v>
      </c>
      <c r="D70" s="55">
        <v>25</v>
      </c>
      <c r="E70" s="55">
        <v>66</v>
      </c>
      <c r="F70" s="55">
        <v>72</v>
      </c>
      <c r="G70" s="55">
        <v>166</v>
      </c>
      <c r="H70" s="55">
        <v>2</v>
      </c>
      <c r="I70" s="55">
        <v>0</v>
      </c>
      <c r="J70" s="55">
        <v>0</v>
      </c>
      <c r="K70" s="37">
        <f t="shared" si="1"/>
        <v>0.40487804878048783</v>
      </c>
    </row>
    <row r="71" spans="1:11" s="34" customFormat="1" x14ac:dyDescent="0.25">
      <c r="A71" s="21" t="s">
        <v>2509</v>
      </c>
      <c r="B71" s="7">
        <v>489</v>
      </c>
      <c r="C71" s="55">
        <v>5</v>
      </c>
      <c r="D71" s="55">
        <v>16</v>
      </c>
      <c r="E71" s="55">
        <v>82</v>
      </c>
      <c r="F71" s="55">
        <v>67</v>
      </c>
      <c r="G71" s="55">
        <v>170</v>
      </c>
      <c r="H71" s="55">
        <v>0</v>
      </c>
      <c r="I71" s="55">
        <v>0</v>
      </c>
      <c r="J71" s="55">
        <v>1</v>
      </c>
      <c r="K71" s="37">
        <f t="shared" si="1"/>
        <v>0.34969325153374231</v>
      </c>
    </row>
    <row r="72" spans="1:11" s="34" customFormat="1" x14ac:dyDescent="0.25">
      <c r="A72" s="21" t="s">
        <v>2510</v>
      </c>
      <c r="B72" s="7">
        <v>533</v>
      </c>
      <c r="C72" s="55">
        <v>1</v>
      </c>
      <c r="D72" s="55">
        <v>29</v>
      </c>
      <c r="E72" s="55">
        <v>87</v>
      </c>
      <c r="F72" s="55">
        <v>79</v>
      </c>
      <c r="G72" s="55">
        <v>196</v>
      </c>
      <c r="H72" s="55">
        <v>1</v>
      </c>
      <c r="I72" s="55">
        <v>0</v>
      </c>
      <c r="J72" s="55">
        <v>1</v>
      </c>
      <c r="K72" s="37">
        <f t="shared" si="1"/>
        <v>0.3696060037523452</v>
      </c>
    </row>
    <row r="73" spans="1:11" s="34" customFormat="1" x14ac:dyDescent="0.25">
      <c r="A73" s="21" t="s">
        <v>2511</v>
      </c>
      <c r="B73" s="7">
        <v>735</v>
      </c>
      <c r="C73" s="55">
        <v>2</v>
      </c>
      <c r="D73" s="55">
        <v>12</v>
      </c>
      <c r="E73" s="55">
        <v>111</v>
      </c>
      <c r="F73" s="55">
        <v>103</v>
      </c>
      <c r="G73" s="55">
        <v>228</v>
      </c>
      <c r="H73" s="55">
        <v>0</v>
      </c>
      <c r="I73" s="55">
        <v>0</v>
      </c>
      <c r="J73" s="55">
        <v>0</v>
      </c>
      <c r="K73" s="37">
        <f t="shared" si="1"/>
        <v>0.31020408163265306</v>
      </c>
    </row>
    <row r="74" spans="1:11" s="34" customFormat="1" x14ac:dyDescent="0.25">
      <c r="A74" s="21" t="s">
        <v>2512</v>
      </c>
      <c r="B74" s="7">
        <v>402</v>
      </c>
      <c r="C74" s="55">
        <v>0</v>
      </c>
      <c r="D74" s="55">
        <v>7</v>
      </c>
      <c r="E74" s="55">
        <v>66</v>
      </c>
      <c r="F74" s="55">
        <v>51</v>
      </c>
      <c r="G74" s="55">
        <v>124</v>
      </c>
      <c r="H74" s="55">
        <v>1</v>
      </c>
      <c r="I74" s="55">
        <v>1</v>
      </c>
      <c r="J74" s="55">
        <v>0</v>
      </c>
      <c r="K74" s="37">
        <f t="shared" si="1"/>
        <v>0.31094527363184077</v>
      </c>
    </row>
    <row r="75" spans="1:11" s="34" customFormat="1" x14ac:dyDescent="0.25">
      <c r="A75" s="21" t="s">
        <v>2513</v>
      </c>
      <c r="B75" s="7">
        <v>638</v>
      </c>
      <c r="C75" s="55">
        <v>1</v>
      </c>
      <c r="D75" s="55">
        <v>18</v>
      </c>
      <c r="E75" s="55">
        <v>85</v>
      </c>
      <c r="F75" s="55">
        <v>75</v>
      </c>
      <c r="G75" s="55">
        <v>179</v>
      </c>
      <c r="H75" s="55">
        <v>0</v>
      </c>
      <c r="I75" s="55">
        <v>0</v>
      </c>
      <c r="J75" s="55">
        <v>2</v>
      </c>
      <c r="K75" s="37">
        <f t="shared" si="1"/>
        <v>0.28369905956112851</v>
      </c>
    </row>
    <row r="76" spans="1:11" s="34" customFormat="1" x14ac:dyDescent="0.25">
      <c r="A76" s="21" t="s">
        <v>2514</v>
      </c>
      <c r="B76" s="7">
        <v>787</v>
      </c>
      <c r="C76" s="55">
        <v>4</v>
      </c>
      <c r="D76" s="55">
        <v>31</v>
      </c>
      <c r="E76" s="55">
        <v>102</v>
      </c>
      <c r="F76" s="55">
        <v>155</v>
      </c>
      <c r="G76" s="55">
        <v>292</v>
      </c>
      <c r="H76" s="55">
        <v>2</v>
      </c>
      <c r="I76" s="55">
        <v>0</v>
      </c>
      <c r="J76" s="55">
        <v>0</v>
      </c>
      <c r="K76" s="37">
        <f t="shared" si="1"/>
        <v>0.37102922490470142</v>
      </c>
    </row>
    <row r="77" spans="1:11" s="34" customFormat="1" x14ac:dyDescent="0.25">
      <c r="A77" s="21" t="s">
        <v>2515</v>
      </c>
      <c r="B77" s="7">
        <v>602</v>
      </c>
      <c r="C77" s="55">
        <v>1</v>
      </c>
      <c r="D77" s="55">
        <v>17</v>
      </c>
      <c r="E77" s="55">
        <v>103</v>
      </c>
      <c r="F77" s="55">
        <v>108</v>
      </c>
      <c r="G77" s="55">
        <v>229</v>
      </c>
      <c r="H77" s="55">
        <v>0</v>
      </c>
      <c r="I77" s="55">
        <v>0</v>
      </c>
      <c r="J77" s="55">
        <v>0</v>
      </c>
      <c r="K77" s="37">
        <f t="shared" si="1"/>
        <v>0.38039867109634551</v>
      </c>
    </row>
    <row r="78" spans="1:11" s="34" customFormat="1" x14ac:dyDescent="0.25">
      <c r="A78" s="21" t="s">
        <v>2516</v>
      </c>
      <c r="B78" s="7">
        <v>510</v>
      </c>
      <c r="C78" s="55">
        <v>4</v>
      </c>
      <c r="D78" s="55">
        <v>21</v>
      </c>
      <c r="E78" s="55">
        <v>93</v>
      </c>
      <c r="F78" s="55">
        <v>75</v>
      </c>
      <c r="G78" s="55">
        <v>193</v>
      </c>
      <c r="H78" s="55">
        <v>3</v>
      </c>
      <c r="I78" s="55">
        <v>0</v>
      </c>
      <c r="J78" s="55">
        <v>5</v>
      </c>
      <c r="K78" s="37">
        <f t="shared" si="1"/>
        <v>0.38823529411764707</v>
      </c>
    </row>
    <row r="79" spans="1:11" s="34" customFormat="1" x14ac:dyDescent="0.25">
      <c r="A79" s="21" t="s">
        <v>2517</v>
      </c>
      <c r="B79" s="7">
        <v>420</v>
      </c>
      <c r="C79" s="55">
        <v>2</v>
      </c>
      <c r="D79" s="55">
        <v>17</v>
      </c>
      <c r="E79" s="55">
        <v>70</v>
      </c>
      <c r="F79" s="55">
        <v>70</v>
      </c>
      <c r="G79" s="55">
        <v>159</v>
      </c>
      <c r="H79" s="55">
        <v>0</v>
      </c>
      <c r="I79" s="55">
        <v>0</v>
      </c>
      <c r="J79" s="55">
        <v>3</v>
      </c>
      <c r="K79" s="37">
        <f t="shared" si="1"/>
        <v>0.38571428571428573</v>
      </c>
    </row>
    <row r="80" spans="1:11" s="34" customFormat="1" x14ac:dyDescent="0.25">
      <c r="A80" s="21" t="s">
        <v>2518</v>
      </c>
      <c r="B80" s="7">
        <v>543</v>
      </c>
      <c r="C80" s="55">
        <v>2</v>
      </c>
      <c r="D80" s="55">
        <v>18</v>
      </c>
      <c r="E80" s="55">
        <v>98</v>
      </c>
      <c r="F80" s="55">
        <v>82</v>
      </c>
      <c r="G80" s="55">
        <v>200</v>
      </c>
      <c r="H80" s="55">
        <v>1</v>
      </c>
      <c r="I80" s="55">
        <v>0</v>
      </c>
      <c r="J80" s="55">
        <v>1</v>
      </c>
      <c r="K80" s="37">
        <f t="shared" si="1"/>
        <v>0.37016574585635359</v>
      </c>
    </row>
    <row r="81" spans="1:11" s="34" customFormat="1" x14ac:dyDescent="0.25">
      <c r="A81" s="21" t="s">
        <v>820</v>
      </c>
      <c r="B81" s="65">
        <v>0</v>
      </c>
      <c r="C81" s="55">
        <v>2</v>
      </c>
      <c r="D81" s="55">
        <v>8</v>
      </c>
      <c r="E81" s="55">
        <v>42</v>
      </c>
      <c r="F81" s="55">
        <v>52</v>
      </c>
      <c r="G81" s="55">
        <v>104</v>
      </c>
      <c r="H81" s="55">
        <v>1</v>
      </c>
      <c r="I81" s="55">
        <v>0</v>
      </c>
      <c r="J81" s="55">
        <v>42</v>
      </c>
      <c r="K81" s="37"/>
    </row>
    <row r="82" spans="1:11" s="34" customFormat="1" x14ac:dyDescent="0.25">
      <c r="A82" s="6" t="s">
        <v>2519</v>
      </c>
      <c r="B82" s="65">
        <v>0</v>
      </c>
      <c r="C82" s="55">
        <v>4</v>
      </c>
      <c r="D82" s="55">
        <v>8</v>
      </c>
      <c r="E82" s="55">
        <v>51</v>
      </c>
      <c r="F82" s="55">
        <v>49</v>
      </c>
      <c r="G82" s="55">
        <v>112</v>
      </c>
      <c r="H82" s="55">
        <v>0</v>
      </c>
      <c r="I82" s="55">
        <v>0</v>
      </c>
      <c r="J82" s="55">
        <v>1</v>
      </c>
      <c r="K82" s="37"/>
    </row>
    <row r="83" spans="1:11" s="34" customFormat="1" x14ac:dyDescent="0.25">
      <c r="A83" s="6" t="s">
        <v>2520</v>
      </c>
      <c r="B83" s="65">
        <v>0</v>
      </c>
      <c r="C83" s="55">
        <v>11</v>
      </c>
      <c r="D83" s="55">
        <v>8</v>
      </c>
      <c r="E83" s="55">
        <v>39</v>
      </c>
      <c r="F83" s="55">
        <v>29</v>
      </c>
      <c r="G83" s="55">
        <v>87</v>
      </c>
      <c r="H83" s="55">
        <v>0</v>
      </c>
      <c r="I83" s="55">
        <v>9</v>
      </c>
      <c r="J83" s="55">
        <v>3</v>
      </c>
      <c r="K83" s="37"/>
    </row>
    <row r="84" spans="1:11" s="34" customFormat="1" x14ac:dyDescent="0.25">
      <c r="A84" s="21" t="s">
        <v>2521</v>
      </c>
      <c r="B84" s="65">
        <v>0</v>
      </c>
      <c r="C84" s="55">
        <v>47</v>
      </c>
      <c r="D84" s="55">
        <v>322</v>
      </c>
      <c r="E84" s="55">
        <v>1849</v>
      </c>
      <c r="F84" s="55">
        <v>1646</v>
      </c>
      <c r="G84" s="55">
        <v>3864</v>
      </c>
      <c r="H84" s="55">
        <v>11</v>
      </c>
      <c r="I84" s="55">
        <v>9</v>
      </c>
      <c r="J84" s="55">
        <v>20</v>
      </c>
      <c r="K84" s="37"/>
    </row>
    <row r="85" spans="1:11" s="34" customFormat="1" x14ac:dyDescent="0.25">
      <c r="A85" s="21" t="s">
        <v>102</v>
      </c>
      <c r="B85" s="65">
        <v>0</v>
      </c>
      <c r="C85" s="55">
        <v>16</v>
      </c>
      <c r="D85" s="55">
        <v>120</v>
      </c>
      <c r="E85" s="55">
        <v>548</v>
      </c>
      <c r="F85" s="55">
        <v>420</v>
      </c>
      <c r="G85" s="55">
        <v>1104</v>
      </c>
      <c r="H85" s="55">
        <v>8</v>
      </c>
      <c r="I85" s="55">
        <v>1</v>
      </c>
      <c r="J85" s="55">
        <v>1</v>
      </c>
      <c r="K85" s="37"/>
    </row>
    <row r="86" spans="1:11" s="34" customFormat="1" x14ac:dyDescent="0.25">
      <c r="A86" s="21" t="s">
        <v>103</v>
      </c>
      <c r="B86" s="66">
        <v>0</v>
      </c>
      <c r="C86" s="56">
        <v>6</v>
      </c>
      <c r="D86" s="56">
        <v>69</v>
      </c>
      <c r="E86" s="56">
        <v>264</v>
      </c>
      <c r="F86" s="56">
        <v>173</v>
      </c>
      <c r="G86" s="56">
        <v>512</v>
      </c>
      <c r="H86" s="56">
        <v>3</v>
      </c>
      <c r="I86" s="56">
        <v>0</v>
      </c>
      <c r="J86" s="56">
        <v>0</v>
      </c>
      <c r="K86" s="46"/>
    </row>
    <row r="87" spans="1:11" s="34" customFormat="1" x14ac:dyDescent="0.25">
      <c r="A87" s="21" t="s">
        <v>104</v>
      </c>
      <c r="B87" s="65"/>
      <c r="C87" s="55">
        <f t="shared" ref="C87:J87" si="2">SUM(C2:C83)</f>
        <v>232</v>
      </c>
      <c r="D87" s="55">
        <f t="shared" si="2"/>
        <v>1516</v>
      </c>
      <c r="E87" s="55">
        <f t="shared" si="2"/>
        <v>6128</v>
      </c>
      <c r="F87" s="55">
        <f t="shared" si="2"/>
        <v>5132</v>
      </c>
      <c r="G87" s="55">
        <f t="shared" si="2"/>
        <v>13008</v>
      </c>
      <c r="H87" s="55">
        <f t="shared" si="2"/>
        <v>70</v>
      </c>
      <c r="I87" s="55">
        <f t="shared" si="2"/>
        <v>17</v>
      </c>
      <c r="J87" s="55">
        <f t="shared" si="2"/>
        <v>87</v>
      </c>
      <c r="K87" s="37"/>
    </row>
    <row r="88" spans="1:11" s="34" customFormat="1" x14ac:dyDescent="0.25">
      <c r="A88" s="21" t="s">
        <v>105</v>
      </c>
      <c r="B88" s="65"/>
      <c r="C88" s="55">
        <f t="shared" ref="C88:J88" si="3">SUM(C84:C86)</f>
        <v>69</v>
      </c>
      <c r="D88" s="55">
        <f t="shared" si="3"/>
        <v>511</v>
      </c>
      <c r="E88" s="55">
        <f t="shared" si="3"/>
        <v>2661</v>
      </c>
      <c r="F88" s="55">
        <f t="shared" si="3"/>
        <v>2239</v>
      </c>
      <c r="G88" s="55">
        <f t="shared" si="3"/>
        <v>5480</v>
      </c>
      <c r="H88" s="55">
        <f t="shared" si="3"/>
        <v>22</v>
      </c>
      <c r="I88" s="55">
        <f t="shared" si="3"/>
        <v>10</v>
      </c>
      <c r="J88" s="55">
        <f t="shared" si="3"/>
        <v>21</v>
      </c>
      <c r="K88" s="37"/>
    </row>
    <row r="89" spans="1:11" s="34" customFormat="1" x14ac:dyDescent="0.25">
      <c r="A89" s="21" t="s">
        <v>106</v>
      </c>
      <c r="B89" s="65">
        <f>SUM(Table131[NAMES
ON LIST])</f>
        <v>33017</v>
      </c>
      <c r="C89" s="55">
        <f t="shared" ref="C89:J89" si="4">SUM(C87:C88)</f>
        <v>301</v>
      </c>
      <c r="D89" s="55">
        <f t="shared" si="4"/>
        <v>2027</v>
      </c>
      <c r="E89" s="55">
        <f t="shared" si="4"/>
        <v>8789</v>
      </c>
      <c r="F89" s="55">
        <f t="shared" si="4"/>
        <v>7371</v>
      </c>
      <c r="G89" s="55">
        <f t="shared" si="4"/>
        <v>18488</v>
      </c>
      <c r="H89" s="55">
        <f t="shared" si="4"/>
        <v>92</v>
      </c>
      <c r="I89" s="55">
        <f t="shared" si="4"/>
        <v>27</v>
      </c>
      <c r="J89" s="55">
        <f t="shared" si="4"/>
        <v>108</v>
      </c>
      <c r="K89" s="37">
        <f>(J89+I89+G89)/B89</f>
        <v>0.56404276584789659</v>
      </c>
    </row>
    <row r="90" spans="1:11" s="34" customFormat="1" x14ac:dyDescent="0.25">
      <c r="A90" s="36" t="s">
        <v>107</v>
      </c>
      <c r="B90" s="65"/>
      <c r="C90" s="28">
        <f>C89/$G$89</f>
        <v>1.6280830809173519E-2</v>
      </c>
      <c r="D90" s="28">
        <f t="shared" ref="D90:F90" si="5">D89/$G$89</f>
        <v>0.10963868455214193</v>
      </c>
      <c r="E90" s="28">
        <f t="shared" si="5"/>
        <v>0.47538944180008652</v>
      </c>
      <c r="F90" s="28">
        <f t="shared" si="5"/>
        <v>0.39869104283859802</v>
      </c>
      <c r="G90" s="28"/>
      <c r="H90" s="28"/>
      <c r="I90" s="28"/>
      <c r="J90" s="28"/>
      <c r="K90" s="37"/>
    </row>
    <row r="91" spans="1:11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96" fitToHeight="0" orientation="landscape" r:id="rId1"/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A83A93-A423-40BC-907D-937CD5B153C5}">
  <sheetPr codeName="Sheet32">
    <pageSetUpPr fitToPage="1"/>
  </sheetPr>
  <dimension ref="A1:P88"/>
  <sheetViews>
    <sheetView zoomScaleNormal="100" workbookViewId="0">
      <pane xSplit="1" ySplit="1" topLeftCell="B56" activePane="bottomRight" state="frozen"/>
      <selection pane="topRight" activeCell="B1" sqref="B1"/>
      <selection pane="bottomLeft" activeCell="A2" sqref="A2"/>
      <selection pane="bottomRight" activeCell="B87" sqref="B87"/>
    </sheetView>
  </sheetViews>
  <sheetFormatPr defaultColWidth="0" defaultRowHeight="15" customHeight="1" zeroHeight="1" x14ac:dyDescent="0.25"/>
  <cols>
    <col min="1" max="1" width="35.7109375" style="33" customWidth="1"/>
    <col min="2" max="2" width="8.7109375" style="40" customWidth="1"/>
    <col min="3" max="8" width="11.7109375" style="40" customWidth="1"/>
    <col min="9" max="9" width="8.7109375" style="40" customWidth="1"/>
    <col min="10" max="12" width="3.7109375" style="40" customWidth="1"/>
    <col min="13" max="13" width="8.7109375" style="47" customWidth="1"/>
    <col min="14" max="14" width="1.7109375" style="33" customWidth="1"/>
    <col min="15" max="15" width="9.140625" style="33" hidden="1" customWidth="1"/>
    <col min="16" max="16" width="0" style="33" hidden="1" customWidth="1"/>
    <col min="17" max="16384" width="9.140625" style="33" hidden="1"/>
  </cols>
  <sheetData>
    <row r="1" spans="1:13" ht="50.1" customHeight="1" thickBot="1" x14ac:dyDescent="0.3">
      <c r="A1" s="49" t="s">
        <v>0</v>
      </c>
      <c r="B1" s="2" t="s">
        <v>1</v>
      </c>
      <c r="C1" s="2" t="s">
        <v>2522</v>
      </c>
      <c r="D1" s="2" t="s">
        <v>2523</v>
      </c>
      <c r="E1" s="2" t="s">
        <v>2524</v>
      </c>
      <c r="F1" s="2" t="s">
        <v>2525</v>
      </c>
      <c r="G1" s="2" t="s">
        <v>2526</v>
      </c>
      <c r="H1" s="2" t="s">
        <v>2527</v>
      </c>
      <c r="I1" s="2" t="s">
        <v>8</v>
      </c>
      <c r="J1" s="2" t="s">
        <v>9</v>
      </c>
      <c r="K1" s="2" t="s">
        <v>10</v>
      </c>
      <c r="L1" s="2" t="s">
        <v>11</v>
      </c>
      <c r="M1" s="32" t="s">
        <v>12</v>
      </c>
    </row>
    <row r="2" spans="1:13" s="34" customFormat="1" ht="15.75" thickTop="1" x14ac:dyDescent="0.25">
      <c r="A2" s="21" t="s">
        <v>2528</v>
      </c>
      <c r="B2" s="7">
        <v>338</v>
      </c>
      <c r="C2" s="7">
        <v>2</v>
      </c>
      <c r="D2" s="7">
        <v>75</v>
      </c>
      <c r="E2" s="7">
        <v>1</v>
      </c>
      <c r="F2" s="7">
        <v>40</v>
      </c>
      <c r="G2" s="7">
        <v>1</v>
      </c>
      <c r="H2" s="7">
        <v>10</v>
      </c>
      <c r="I2" s="22">
        <v>129</v>
      </c>
      <c r="J2" s="7">
        <v>0</v>
      </c>
      <c r="K2" s="7">
        <v>0</v>
      </c>
      <c r="L2" s="7">
        <v>1</v>
      </c>
      <c r="M2" s="37">
        <f t="shared" ref="M2:M65" si="0">(L2+K2+I2)/B2</f>
        <v>0.38461538461538464</v>
      </c>
    </row>
    <row r="3" spans="1:13" s="34" customFormat="1" x14ac:dyDescent="0.25">
      <c r="A3" s="21" t="s">
        <v>2529</v>
      </c>
      <c r="B3" s="7">
        <v>383</v>
      </c>
      <c r="C3" s="7">
        <v>1</v>
      </c>
      <c r="D3" s="7">
        <v>73</v>
      </c>
      <c r="E3" s="7">
        <v>7</v>
      </c>
      <c r="F3" s="7">
        <v>46</v>
      </c>
      <c r="G3" s="7">
        <v>3</v>
      </c>
      <c r="H3" s="7">
        <v>14</v>
      </c>
      <c r="I3" s="22">
        <v>144</v>
      </c>
      <c r="J3" s="7">
        <v>1</v>
      </c>
      <c r="K3" s="7">
        <v>0</v>
      </c>
      <c r="L3" s="7">
        <v>0</v>
      </c>
      <c r="M3" s="37">
        <f t="shared" si="0"/>
        <v>0.37597911227154046</v>
      </c>
    </row>
    <row r="4" spans="1:13" s="34" customFormat="1" x14ac:dyDescent="0.25">
      <c r="A4" s="21" t="s">
        <v>2530</v>
      </c>
      <c r="B4" s="7">
        <v>404</v>
      </c>
      <c r="C4" s="7">
        <v>5</v>
      </c>
      <c r="D4" s="7">
        <v>64</v>
      </c>
      <c r="E4" s="7">
        <v>6</v>
      </c>
      <c r="F4" s="7">
        <v>40</v>
      </c>
      <c r="G4" s="7">
        <v>3</v>
      </c>
      <c r="H4" s="7">
        <v>15</v>
      </c>
      <c r="I4" s="22">
        <v>133</v>
      </c>
      <c r="J4" s="7">
        <v>1</v>
      </c>
      <c r="K4" s="7">
        <v>0</v>
      </c>
      <c r="L4" s="7">
        <v>0</v>
      </c>
      <c r="M4" s="37">
        <f t="shared" si="0"/>
        <v>0.32920792079207922</v>
      </c>
    </row>
    <row r="5" spans="1:13" s="34" customFormat="1" x14ac:dyDescent="0.25">
      <c r="A5" s="21" t="s">
        <v>2531</v>
      </c>
      <c r="B5" s="7">
        <v>348</v>
      </c>
      <c r="C5" s="7">
        <v>2</v>
      </c>
      <c r="D5" s="7">
        <v>92</v>
      </c>
      <c r="E5" s="7">
        <v>5</v>
      </c>
      <c r="F5" s="7">
        <v>48</v>
      </c>
      <c r="G5" s="7">
        <v>2</v>
      </c>
      <c r="H5" s="7">
        <v>10</v>
      </c>
      <c r="I5" s="22">
        <v>159</v>
      </c>
      <c r="J5" s="7">
        <v>0</v>
      </c>
      <c r="K5" s="7">
        <v>0</v>
      </c>
      <c r="L5" s="7">
        <v>0</v>
      </c>
      <c r="M5" s="37">
        <f t="shared" si="0"/>
        <v>0.45689655172413796</v>
      </c>
    </row>
    <row r="6" spans="1:13" s="34" customFormat="1" x14ac:dyDescent="0.25">
      <c r="A6" s="21" t="s">
        <v>2532</v>
      </c>
      <c r="B6" s="7">
        <v>421</v>
      </c>
      <c r="C6" s="7">
        <v>4</v>
      </c>
      <c r="D6" s="7">
        <v>91</v>
      </c>
      <c r="E6" s="7">
        <v>14</v>
      </c>
      <c r="F6" s="7">
        <v>76</v>
      </c>
      <c r="G6" s="7">
        <v>4</v>
      </c>
      <c r="H6" s="7">
        <v>18</v>
      </c>
      <c r="I6" s="22">
        <v>207</v>
      </c>
      <c r="J6" s="7">
        <v>0</v>
      </c>
      <c r="K6" s="7">
        <v>0</v>
      </c>
      <c r="L6" s="7">
        <v>0</v>
      </c>
      <c r="M6" s="37">
        <f t="shared" si="0"/>
        <v>0.49168646080760092</v>
      </c>
    </row>
    <row r="7" spans="1:13" s="34" customFormat="1" x14ac:dyDescent="0.25">
      <c r="A7" s="21" t="s">
        <v>2533</v>
      </c>
      <c r="B7" s="7">
        <v>383</v>
      </c>
      <c r="C7" s="7">
        <v>2</v>
      </c>
      <c r="D7" s="7">
        <v>68</v>
      </c>
      <c r="E7" s="7">
        <v>4</v>
      </c>
      <c r="F7" s="7">
        <v>34</v>
      </c>
      <c r="G7" s="7">
        <v>2</v>
      </c>
      <c r="H7" s="7">
        <v>7</v>
      </c>
      <c r="I7" s="22">
        <v>117</v>
      </c>
      <c r="J7" s="7">
        <v>0</v>
      </c>
      <c r="K7" s="7">
        <v>0</v>
      </c>
      <c r="L7" s="7">
        <v>0</v>
      </c>
      <c r="M7" s="37">
        <f t="shared" si="0"/>
        <v>0.30548302872062666</v>
      </c>
    </row>
    <row r="8" spans="1:13" s="34" customFormat="1" x14ac:dyDescent="0.25">
      <c r="A8" s="21" t="s">
        <v>2534</v>
      </c>
      <c r="B8" s="7">
        <v>331</v>
      </c>
      <c r="C8" s="7">
        <v>6</v>
      </c>
      <c r="D8" s="7">
        <v>52</v>
      </c>
      <c r="E8" s="7">
        <v>4</v>
      </c>
      <c r="F8" s="7">
        <v>27</v>
      </c>
      <c r="G8" s="7">
        <v>3</v>
      </c>
      <c r="H8" s="7">
        <v>12</v>
      </c>
      <c r="I8" s="22">
        <v>104</v>
      </c>
      <c r="J8" s="7">
        <v>0</v>
      </c>
      <c r="K8" s="7">
        <v>0</v>
      </c>
      <c r="L8" s="7">
        <v>0</v>
      </c>
      <c r="M8" s="37">
        <f t="shared" si="0"/>
        <v>0.31419939577039274</v>
      </c>
    </row>
    <row r="9" spans="1:13" s="34" customFormat="1" x14ac:dyDescent="0.25">
      <c r="A9" s="21" t="s">
        <v>2535</v>
      </c>
      <c r="B9" s="7">
        <v>816</v>
      </c>
      <c r="C9" s="7">
        <v>5</v>
      </c>
      <c r="D9" s="7">
        <v>154</v>
      </c>
      <c r="E9" s="7">
        <v>8</v>
      </c>
      <c r="F9" s="7">
        <v>134</v>
      </c>
      <c r="G9" s="7">
        <v>5</v>
      </c>
      <c r="H9" s="7">
        <v>27</v>
      </c>
      <c r="I9" s="22">
        <v>333</v>
      </c>
      <c r="J9" s="7">
        <v>2</v>
      </c>
      <c r="K9" s="7">
        <v>0</v>
      </c>
      <c r="L9" s="7">
        <v>1</v>
      </c>
      <c r="M9" s="37">
        <f t="shared" si="0"/>
        <v>0.40931372549019607</v>
      </c>
    </row>
    <row r="10" spans="1:13" s="34" customFormat="1" x14ac:dyDescent="0.25">
      <c r="A10" s="21" t="s">
        <v>2536</v>
      </c>
      <c r="B10" s="7">
        <v>406</v>
      </c>
      <c r="C10" s="7">
        <v>2</v>
      </c>
      <c r="D10" s="7">
        <v>136</v>
      </c>
      <c r="E10" s="7">
        <v>6</v>
      </c>
      <c r="F10" s="7">
        <v>63</v>
      </c>
      <c r="G10" s="7">
        <v>3</v>
      </c>
      <c r="H10" s="7">
        <v>4</v>
      </c>
      <c r="I10" s="22">
        <v>214</v>
      </c>
      <c r="J10" s="7">
        <v>0</v>
      </c>
      <c r="K10" s="7">
        <v>0</v>
      </c>
      <c r="L10" s="7">
        <v>1</v>
      </c>
      <c r="M10" s="37">
        <f t="shared" si="0"/>
        <v>0.52955665024630538</v>
      </c>
    </row>
    <row r="11" spans="1:13" s="34" customFormat="1" x14ac:dyDescent="0.25">
      <c r="A11" s="21" t="s">
        <v>2537</v>
      </c>
      <c r="B11" s="7">
        <v>526</v>
      </c>
      <c r="C11" s="7">
        <v>5</v>
      </c>
      <c r="D11" s="7">
        <v>138</v>
      </c>
      <c r="E11" s="7">
        <v>1</v>
      </c>
      <c r="F11" s="7">
        <v>62</v>
      </c>
      <c r="G11" s="7">
        <v>4</v>
      </c>
      <c r="H11" s="7">
        <v>17</v>
      </c>
      <c r="I11" s="22">
        <v>227</v>
      </c>
      <c r="J11" s="7">
        <v>1</v>
      </c>
      <c r="K11" s="7">
        <v>0</v>
      </c>
      <c r="L11" s="7">
        <v>0</v>
      </c>
      <c r="M11" s="37">
        <f t="shared" si="0"/>
        <v>0.43155893536121676</v>
      </c>
    </row>
    <row r="12" spans="1:13" s="34" customFormat="1" x14ac:dyDescent="0.25">
      <c r="A12" s="21" t="s">
        <v>2538</v>
      </c>
      <c r="B12" s="7">
        <v>422</v>
      </c>
      <c r="C12" s="7">
        <v>2</v>
      </c>
      <c r="D12" s="7">
        <v>89</v>
      </c>
      <c r="E12" s="7">
        <v>6</v>
      </c>
      <c r="F12" s="7">
        <v>85</v>
      </c>
      <c r="G12" s="7">
        <v>3</v>
      </c>
      <c r="H12" s="7">
        <v>15</v>
      </c>
      <c r="I12" s="22">
        <v>200</v>
      </c>
      <c r="J12" s="7">
        <v>0</v>
      </c>
      <c r="K12" s="7">
        <v>0</v>
      </c>
      <c r="L12" s="7">
        <v>0</v>
      </c>
      <c r="M12" s="37">
        <f t="shared" si="0"/>
        <v>0.47393364928909953</v>
      </c>
    </row>
    <row r="13" spans="1:13" s="34" customFormat="1" x14ac:dyDescent="0.25">
      <c r="A13" s="21" t="s">
        <v>2539</v>
      </c>
      <c r="B13" s="7">
        <v>435</v>
      </c>
      <c r="C13" s="7">
        <v>2</v>
      </c>
      <c r="D13" s="7">
        <v>100</v>
      </c>
      <c r="E13" s="7">
        <v>6</v>
      </c>
      <c r="F13" s="7">
        <v>73</v>
      </c>
      <c r="G13" s="7">
        <v>1</v>
      </c>
      <c r="H13" s="7">
        <v>20</v>
      </c>
      <c r="I13" s="22">
        <v>202</v>
      </c>
      <c r="J13" s="7">
        <v>2</v>
      </c>
      <c r="K13" s="7">
        <v>0</v>
      </c>
      <c r="L13" s="7">
        <v>0</v>
      </c>
      <c r="M13" s="37">
        <f t="shared" si="0"/>
        <v>0.46436781609195404</v>
      </c>
    </row>
    <row r="14" spans="1:13" s="34" customFormat="1" x14ac:dyDescent="0.25">
      <c r="A14" s="21" t="s">
        <v>2540</v>
      </c>
      <c r="B14" s="7">
        <v>440</v>
      </c>
      <c r="C14" s="7">
        <v>1</v>
      </c>
      <c r="D14" s="7">
        <v>85</v>
      </c>
      <c r="E14" s="7">
        <v>7</v>
      </c>
      <c r="F14" s="7">
        <v>64</v>
      </c>
      <c r="G14" s="7">
        <v>4</v>
      </c>
      <c r="H14" s="7">
        <v>23</v>
      </c>
      <c r="I14" s="22">
        <v>184</v>
      </c>
      <c r="J14" s="7">
        <v>0</v>
      </c>
      <c r="K14" s="7">
        <v>0</v>
      </c>
      <c r="L14" s="7">
        <v>0</v>
      </c>
      <c r="M14" s="37">
        <f t="shared" si="0"/>
        <v>0.41818181818181815</v>
      </c>
    </row>
    <row r="15" spans="1:13" s="34" customFormat="1" x14ac:dyDescent="0.25">
      <c r="A15" s="21" t="s">
        <v>2541</v>
      </c>
      <c r="B15" s="7">
        <v>459</v>
      </c>
      <c r="C15" s="7">
        <v>4</v>
      </c>
      <c r="D15" s="7">
        <v>75</v>
      </c>
      <c r="E15" s="7">
        <v>3</v>
      </c>
      <c r="F15" s="7">
        <v>72</v>
      </c>
      <c r="G15" s="7">
        <v>3</v>
      </c>
      <c r="H15" s="7">
        <v>8</v>
      </c>
      <c r="I15" s="22">
        <v>165</v>
      </c>
      <c r="J15" s="7">
        <v>0</v>
      </c>
      <c r="K15" s="7">
        <v>0</v>
      </c>
      <c r="L15" s="7">
        <v>0</v>
      </c>
      <c r="M15" s="37">
        <f t="shared" si="0"/>
        <v>0.35947712418300654</v>
      </c>
    </row>
    <row r="16" spans="1:13" s="34" customFormat="1" x14ac:dyDescent="0.25">
      <c r="A16" s="21" t="s">
        <v>2542</v>
      </c>
      <c r="B16" s="7">
        <v>404</v>
      </c>
      <c r="C16" s="7">
        <v>1</v>
      </c>
      <c r="D16" s="7">
        <v>86</v>
      </c>
      <c r="E16" s="7">
        <v>2</v>
      </c>
      <c r="F16" s="7">
        <v>34</v>
      </c>
      <c r="G16" s="7">
        <v>1</v>
      </c>
      <c r="H16" s="7">
        <v>2</v>
      </c>
      <c r="I16" s="22">
        <v>126</v>
      </c>
      <c r="J16" s="7">
        <v>1</v>
      </c>
      <c r="K16" s="7">
        <v>0</v>
      </c>
      <c r="L16" s="7">
        <v>0</v>
      </c>
      <c r="M16" s="37">
        <f t="shared" si="0"/>
        <v>0.31188118811881188</v>
      </c>
    </row>
    <row r="17" spans="1:13" s="34" customFormat="1" x14ac:dyDescent="0.25">
      <c r="A17" s="21" t="s">
        <v>2543</v>
      </c>
      <c r="B17" s="7">
        <v>272</v>
      </c>
      <c r="C17" s="7">
        <v>5</v>
      </c>
      <c r="D17" s="7">
        <v>82</v>
      </c>
      <c r="E17" s="7">
        <v>5</v>
      </c>
      <c r="F17" s="7">
        <v>50</v>
      </c>
      <c r="G17" s="7">
        <v>5</v>
      </c>
      <c r="H17" s="7">
        <v>7</v>
      </c>
      <c r="I17" s="22">
        <v>154</v>
      </c>
      <c r="J17" s="7">
        <v>0</v>
      </c>
      <c r="K17" s="7">
        <v>0</v>
      </c>
      <c r="L17" s="7">
        <v>1</v>
      </c>
      <c r="M17" s="37">
        <f t="shared" si="0"/>
        <v>0.56985294117647056</v>
      </c>
    </row>
    <row r="18" spans="1:13" s="34" customFormat="1" x14ac:dyDescent="0.25">
      <c r="A18" s="21" t="s">
        <v>2544</v>
      </c>
      <c r="B18" s="7">
        <v>298</v>
      </c>
      <c r="C18" s="7">
        <v>4</v>
      </c>
      <c r="D18" s="7">
        <v>54</v>
      </c>
      <c r="E18" s="7">
        <v>4</v>
      </c>
      <c r="F18" s="7">
        <v>42</v>
      </c>
      <c r="G18" s="7">
        <v>4</v>
      </c>
      <c r="H18" s="7">
        <v>15</v>
      </c>
      <c r="I18" s="22">
        <v>123</v>
      </c>
      <c r="J18" s="7">
        <v>0</v>
      </c>
      <c r="K18" s="7">
        <v>0</v>
      </c>
      <c r="L18" s="7">
        <v>0</v>
      </c>
      <c r="M18" s="37">
        <f t="shared" si="0"/>
        <v>0.41275167785234901</v>
      </c>
    </row>
    <row r="19" spans="1:13" s="34" customFormat="1" x14ac:dyDescent="0.25">
      <c r="A19" s="21" t="s">
        <v>2545</v>
      </c>
      <c r="B19" s="7">
        <v>370</v>
      </c>
      <c r="C19" s="7">
        <v>0</v>
      </c>
      <c r="D19" s="7">
        <v>72</v>
      </c>
      <c r="E19" s="7">
        <v>2</v>
      </c>
      <c r="F19" s="7">
        <v>51</v>
      </c>
      <c r="G19" s="7">
        <v>2</v>
      </c>
      <c r="H19" s="7">
        <v>5</v>
      </c>
      <c r="I19" s="22">
        <v>132</v>
      </c>
      <c r="J19" s="7">
        <v>2</v>
      </c>
      <c r="K19" s="7">
        <v>0</v>
      </c>
      <c r="L19" s="7">
        <v>0</v>
      </c>
      <c r="M19" s="37">
        <f t="shared" si="0"/>
        <v>0.35675675675675678</v>
      </c>
    </row>
    <row r="20" spans="1:13" s="34" customFormat="1" x14ac:dyDescent="0.25">
      <c r="A20" s="21" t="s">
        <v>2546</v>
      </c>
      <c r="B20" s="7">
        <v>521</v>
      </c>
      <c r="C20" s="7">
        <v>5</v>
      </c>
      <c r="D20" s="7">
        <v>126</v>
      </c>
      <c r="E20" s="7">
        <v>6</v>
      </c>
      <c r="F20" s="7">
        <v>67</v>
      </c>
      <c r="G20" s="7">
        <v>10</v>
      </c>
      <c r="H20" s="7">
        <v>22</v>
      </c>
      <c r="I20" s="22">
        <v>236</v>
      </c>
      <c r="J20" s="7">
        <v>0</v>
      </c>
      <c r="K20" s="7">
        <v>0</v>
      </c>
      <c r="L20" s="7">
        <v>0</v>
      </c>
      <c r="M20" s="37">
        <f t="shared" si="0"/>
        <v>0.45297504798464494</v>
      </c>
    </row>
    <row r="21" spans="1:13" s="34" customFormat="1" x14ac:dyDescent="0.25">
      <c r="A21" s="21" t="s">
        <v>2547</v>
      </c>
      <c r="B21" s="7">
        <v>372</v>
      </c>
      <c r="C21" s="7">
        <v>0</v>
      </c>
      <c r="D21" s="7">
        <v>67</v>
      </c>
      <c r="E21" s="7">
        <v>3</v>
      </c>
      <c r="F21" s="7">
        <v>33</v>
      </c>
      <c r="G21" s="7">
        <v>1</v>
      </c>
      <c r="H21" s="7">
        <v>12</v>
      </c>
      <c r="I21" s="22">
        <v>116</v>
      </c>
      <c r="J21" s="7">
        <v>1</v>
      </c>
      <c r="K21" s="7">
        <v>0</v>
      </c>
      <c r="L21" s="7">
        <v>1</v>
      </c>
      <c r="M21" s="37">
        <f t="shared" si="0"/>
        <v>0.31451612903225806</v>
      </c>
    </row>
    <row r="22" spans="1:13" s="34" customFormat="1" x14ac:dyDescent="0.25">
      <c r="A22" s="21" t="s">
        <v>2548</v>
      </c>
      <c r="B22" s="7">
        <v>404</v>
      </c>
      <c r="C22" s="7">
        <v>0</v>
      </c>
      <c r="D22" s="7">
        <v>114</v>
      </c>
      <c r="E22" s="7">
        <v>4</v>
      </c>
      <c r="F22" s="7">
        <v>58</v>
      </c>
      <c r="G22" s="7">
        <v>1</v>
      </c>
      <c r="H22" s="7">
        <v>13</v>
      </c>
      <c r="I22" s="22">
        <v>190</v>
      </c>
      <c r="J22" s="7">
        <v>0</v>
      </c>
      <c r="K22" s="7">
        <v>0</v>
      </c>
      <c r="L22" s="7">
        <v>0</v>
      </c>
      <c r="M22" s="37">
        <f t="shared" si="0"/>
        <v>0.47029702970297027</v>
      </c>
    </row>
    <row r="23" spans="1:13" s="34" customFormat="1" x14ac:dyDescent="0.25">
      <c r="A23" s="21" t="s">
        <v>2549</v>
      </c>
      <c r="B23" s="7">
        <v>308</v>
      </c>
      <c r="C23" s="7">
        <v>1</v>
      </c>
      <c r="D23" s="7">
        <v>75</v>
      </c>
      <c r="E23" s="7">
        <v>3</v>
      </c>
      <c r="F23" s="7">
        <v>51</v>
      </c>
      <c r="G23" s="7">
        <v>1</v>
      </c>
      <c r="H23" s="7">
        <v>4</v>
      </c>
      <c r="I23" s="22">
        <v>135</v>
      </c>
      <c r="J23" s="7">
        <v>0</v>
      </c>
      <c r="K23" s="7">
        <v>0</v>
      </c>
      <c r="L23" s="7">
        <v>2</v>
      </c>
      <c r="M23" s="37">
        <f t="shared" si="0"/>
        <v>0.44480519480519481</v>
      </c>
    </row>
    <row r="24" spans="1:13" s="34" customFormat="1" x14ac:dyDescent="0.25">
      <c r="A24" s="21" t="s">
        <v>2550</v>
      </c>
      <c r="B24" s="7">
        <v>228</v>
      </c>
      <c r="C24" s="7">
        <v>1</v>
      </c>
      <c r="D24" s="7">
        <v>61</v>
      </c>
      <c r="E24" s="7">
        <v>0</v>
      </c>
      <c r="F24" s="7">
        <v>25</v>
      </c>
      <c r="G24" s="7">
        <v>1</v>
      </c>
      <c r="H24" s="7">
        <v>1</v>
      </c>
      <c r="I24" s="22">
        <v>89</v>
      </c>
      <c r="J24" s="7">
        <v>1</v>
      </c>
      <c r="K24" s="7">
        <v>0</v>
      </c>
      <c r="L24" s="7">
        <v>0</v>
      </c>
      <c r="M24" s="37">
        <f t="shared" si="0"/>
        <v>0.39035087719298245</v>
      </c>
    </row>
    <row r="25" spans="1:13" s="34" customFormat="1" x14ac:dyDescent="0.25">
      <c r="A25" s="21" t="s">
        <v>2551</v>
      </c>
      <c r="B25" s="7">
        <v>186</v>
      </c>
      <c r="C25" s="7">
        <v>0</v>
      </c>
      <c r="D25" s="7">
        <v>87</v>
      </c>
      <c r="E25" s="7">
        <v>2</v>
      </c>
      <c r="F25" s="7">
        <v>29</v>
      </c>
      <c r="G25" s="7">
        <v>5</v>
      </c>
      <c r="H25" s="7">
        <v>4</v>
      </c>
      <c r="I25" s="22">
        <v>127</v>
      </c>
      <c r="J25" s="7">
        <v>0</v>
      </c>
      <c r="K25" s="7">
        <v>0</v>
      </c>
      <c r="L25" s="7">
        <v>1</v>
      </c>
      <c r="M25" s="37">
        <f t="shared" si="0"/>
        <v>0.68817204301075274</v>
      </c>
    </row>
    <row r="26" spans="1:13" s="34" customFormat="1" x14ac:dyDescent="0.25">
      <c r="A26" s="21" t="s">
        <v>2552</v>
      </c>
      <c r="B26" s="7">
        <v>269</v>
      </c>
      <c r="C26" s="7">
        <v>0</v>
      </c>
      <c r="D26" s="7">
        <v>48</v>
      </c>
      <c r="E26" s="7">
        <v>2</v>
      </c>
      <c r="F26" s="7">
        <v>26</v>
      </c>
      <c r="G26" s="7">
        <v>1</v>
      </c>
      <c r="H26" s="7">
        <v>5</v>
      </c>
      <c r="I26" s="22">
        <v>82</v>
      </c>
      <c r="J26" s="7">
        <v>1</v>
      </c>
      <c r="K26" s="7">
        <v>0</v>
      </c>
      <c r="L26" s="7">
        <v>0</v>
      </c>
      <c r="M26" s="37">
        <f t="shared" si="0"/>
        <v>0.30483271375464682</v>
      </c>
    </row>
    <row r="27" spans="1:13" s="34" customFormat="1" x14ac:dyDescent="0.25">
      <c r="A27" s="21" t="s">
        <v>2553</v>
      </c>
      <c r="B27" s="7">
        <v>353</v>
      </c>
      <c r="C27" s="7">
        <v>0</v>
      </c>
      <c r="D27" s="7">
        <v>87</v>
      </c>
      <c r="E27" s="7">
        <v>1</v>
      </c>
      <c r="F27" s="7">
        <v>45</v>
      </c>
      <c r="G27" s="7">
        <v>1</v>
      </c>
      <c r="H27" s="7">
        <v>8</v>
      </c>
      <c r="I27" s="22">
        <v>142</v>
      </c>
      <c r="J27" s="7">
        <v>2</v>
      </c>
      <c r="K27" s="7">
        <v>0</v>
      </c>
      <c r="L27" s="7">
        <v>0</v>
      </c>
      <c r="M27" s="37">
        <f t="shared" si="0"/>
        <v>0.40226628895184136</v>
      </c>
    </row>
    <row r="28" spans="1:13" s="34" customFormat="1" x14ac:dyDescent="0.25">
      <c r="A28" s="21" t="s">
        <v>2554</v>
      </c>
      <c r="B28" s="7">
        <v>286</v>
      </c>
      <c r="C28" s="7">
        <v>1</v>
      </c>
      <c r="D28" s="7">
        <v>94</v>
      </c>
      <c r="E28" s="7">
        <v>0</v>
      </c>
      <c r="F28" s="7">
        <v>44</v>
      </c>
      <c r="G28" s="7">
        <v>4</v>
      </c>
      <c r="H28" s="7">
        <v>8</v>
      </c>
      <c r="I28" s="22">
        <v>151</v>
      </c>
      <c r="J28" s="7">
        <v>1</v>
      </c>
      <c r="K28" s="7">
        <v>0</v>
      </c>
      <c r="L28" s="7">
        <v>1</v>
      </c>
      <c r="M28" s="37">
        <f t="shared" si="0"/>
        <v>0.53146853146853146</v>
      </c>
    </row>
    <row r="29" spans="1:13" s="34" customFormat="1" x14ac:dyDescent="0.25">
      <c r="A29" s="21" t="s">
        <v>2555</v>
      </c>
      <c r="B29" s="7">
        <v>465</v>
      </c>
      <c r="C29" s="7">
        <v>2</v>
      </c>
      <c r="D29" s="7">
        <v>88</v>
      </c>
      <c r="E29" s="7">
        <v>5</v>
      </c>
      <c r="F29" s="7">
        <v>82</v>
      </c>
      <c r="G29" s="7">
        <v>5</v>
      </c>
      <c r="H29" s="7">
        <v>20</v>
      </c>
      <c r="I29" s="22">
        <v>202</v>
      </c>
      <c r="J29" s="7">
        <v>0</v>
      </c>
      <c r="K29" s="7">
        <v>0</v>
      </c>
      <c r="L29" s="7">
        <v>0</v>
      </c>
      <c r="M29" s="37">
        <f t="shared" si="0"/>
        <v>0.43440860215053761</v>
      </c>
    </row>
    <row r="30" spans="1:13" s="34" customFormat="1" x14ac:dyDescent="0.25">
      <c r="A30" s="21" t="s">
        <v>2556</v>
      </c>
      <c r="B30" s="7">
        <v>377</v>
      </c>
      <c r="C30" s="7">
        <v>2</v>
      </c>
      <c r="D30" s="7">
        <v>84</v>
      </c>
      <c r="E30" s="7">
        <v>12</v>
      </c>
      <c r="F30" s="7">
        <v>61</v>
      </c>
      <c r="G30" s="7">
        <v>1</v>
      </c>
      <c r="H30" s="7">
        <v>9</v>
      </c>
      <c r="I30" s="22">
        <v>169</v>
      </c>
      <c r="J30" s="7">
        <v>0</v>
      </c>
      <c r="K30" s="7">
        <v>0</v>
      </c>
      <c r="L30" s="7">
        <v>0</v>
      </c>
      <c r="M30" s="37">
        <f t="shared" si="0"/>
        <v>0.44827586206896552</v>
      </c>
    </row>
    <row r="31" spans="1:13" s="34" customFormat="1" x14ac:dyDescent="0.25">
      <c r="A31" s="21" t="s">
        <v>2557</v>
      </c>
      <c r="B31" s="7">
        <v>437</v>
      </c>
      <c r="C31" s="7">
        <v>0</v>
      </c>
      <c r="D31" s="7">
        <v>99</v>
      </c>
      <c r="E31" s="7">
        <v>9</v>
      </c>
      <c r="F31" s="7">
        <v>58</v>
      </c>
      <c r="G31" s="7">
        <v>2</v>
      </c>
      <c r="H31" s="7">
        <v>8</v>
      </c>
      <c r="I31" s="22">
        <v>176</v>
      </c>
      <c r="J31" s="7">
        <v>1</v>
      </c>
      <c r="K31" s="7">
        <v>0</v>
      </c>
      <c r="L31" s="7">
        <v>0</v>
      </c>
      <c r="M31" s="37">
        <f t="shared" si="0"/>
        <v>0.40274599542334094</v>
      </c>
    </row>
    <row r="32" spans="1:13" s="34" customFormat="1" x14ac:dyDescent="0.25">
      <c r="A32" s="21" t="s">
        <v>2558</v>
      </c>
      <c r="B32" s="7">
        <v>251</v>
      </c>
      <c r="C32" s="7">
        <v>3</v>
      </c>
      <c r="D32" s="7">
        <v>32</v>
      </c>
      <c r="E32" s="7">
        <v>6</v>
      </c>
      <c r="F32" s="7">
        <v>15</v>
      </c>
      <c r="G32" s="7">
        <v>1</v>
      </c>
      <c r="H32" s="7">
        <v>1</v>
      </c>
      <c r="I32" s="22">
        <v>58</v>
      </c>
      <c r="J32" s="7">
        <v>0</v>
      </c>
      <c r="K32" s="7">
        <v>0</v>
      </c>
      <c r="L32" s="7">
        <v>1</v>
      </c>
      <c r="M32" s="37">
        <f t="shared" si="0"/>
        <v>0.23505976095617531</v>
      </c>
    </row>
    <row r="33" spans="1:13" s="34" customFormat="1" x14ac:dyDescent="0.25">
      <c r="A33" s="21" t="s">
        <v>2559</v>
      </c>
      <c r="B33" s="7">
        <v>350</v>
      </c>
      <c r="C33" s="7">
        <v>2</v>
      </c>
      <c r="D33" s="7">
        <v>52</v>
      </c>
      <c r="E33" s="7">
        <v>3</v>
      </c>
      <c r="F33" s="7">
        <v>46</v>
      </c>
      <c r="G33" s="7">
        <v>0</v>
      </c>
      <c r="H33" s="7">
        <v>5</v>
      </c>
      <c r="I33" s="22">
        <v>108</v>
      </c>
      <c r="J33" s="7">
        <v>0</v>
      </c>
      <c r="K33" s="7">
        <v>1</v>
      </c>
      <c r="L33" s="7">
        <v>0</v>
      </c>
      <c r="M33" s="37">
        <f t="shared" si="0"/>
        <v>0.31142857142857144</v>
      </c>
    </row>
    <row r="34" spans="1:13" s="34" customFormat="1" x14ac:dyDescent="0.25">
      <c r="A34" s="21" t="s">
        <v>2560</v>
      </c>
      <c r="B34" s="7">
        <v>445</v>
      </c>
      <c r="C34" s="7">
        <v>4</v>
      </c>
      <c r="D34" s="7">
        <v>72</v>
      </c>
      <c r="E34" s="7">
        <v>2</v>
      </c>
      <c r="F34" s="7">
        <v>53</v>
      </c>
      <c r="G34" s="7">
        <v>0</v>
      </c>
      <c r="H34" s="7">
        <v>8</v>
      </c>
      <c r="I34" s="22">
        <v>139</v>
      </c>
      <c r="J34" s="7">
        <v>0</v>
      </c>
      <c r="K34" s="7">
        <v>0</v>
      </c>
      <c r="L34" s="7">
        <v>0</v>
      </c>
      <c r="M34" s="37">
        <f t="shared" si="0"/>
        <v>0.31235955056179776</v>
      </c>
    </row>
    <row r="35" spans="1:13" s="34" customFormat="1" x14ac:dyDescent="0.25">
      <c r="A35" s="21" t="s">
        <v>2561</v>
      </c>
      <c r="B35" s="7">
        <v>387</v>
      </c>
      <c r="C35" s="7">
        <v>1</v>
      </c>
      <c r="D35" s="7">
        <v>55</v>
      </c>
      <c r="E35" s="7">
        <v>1</v>
      </c>
      <c r="F35" s="7">
        <v>50</v>
      </c>
      <c r="G35" s="7">
        <v>7</v>
      </c>
      <c r="H35" s="7">
        <v>3</v>
      </c>
      <c r="I35" s="22">
        <v>117</v>
      </c>
      <c r="J35" s="7">
        <v>1</v>
      </c>
      <c r="K35" s="7">
        <v>0</v>
      </c>
      <c r="L35" s="7">
        <v>0</v>
      </c>
      <c r="M35" s="37">
        <f t="shared" si="0"/>
        <v>0.30232558139534882</v>
      </c>
    </row>
    <row r="36" spans="1:13" s="34" customFormat="1" x14ac:dyDescent="0.25">
      <c r="A36" s="21" t="s">
        <v>2562</v>
      </c>
      <c r="B36" s="7">
        <v>451</v>
      </c>
      <c r="C36" s="7">
        <v>1</v>
      </c>
      <c r="D36" s="7">
        <v>77</v>
      </c>
      <c r="E36" s="7">
        <v>3</v>
      </c>
      <c r="F36" s="7">
        <v>66</v>
      </c>
      <c r="G36" s="7">
        <v>0</v>
      </c>
      <c r="H36" s="7">
        <v>6</v>
      </c>
      <c r="I36" s="22">
        <v>153</v>
      </c>
      <c r="J36" s="7">
        <v>0</v>
      </c>
      <c r="K36" s="7">
        <v>0</v>
      </c>
      <c r="L36" s="7">
        <v>0</v>
      </c>
      <c r="M36" s="37">
        <f t="shared" si="0"/>
        <v>0.3392461197339246</v>
      </c>
    </row>
    <row r="37" spans="1:13" s="34" customFormat="1" x14ac:dyDescent="0.25">
      <c r="A37" s="21" t="s">
        <v>2563</v>
      </c>
      <c r="B37" s="7">
        <v>420</v>
      </c>
      <c r="C37" s="7">
        <v>2</v>
      </c>
      <c r="D37" s="7">
        <v>57</v>
      </c>
      <c r="E37" s="7">
        <v>2</v>
      </c>
      <c r="F37" s="7">
        <v>45</v>
      </c>
      <c r="G37" s="7">
        <v>4</v>
      </c>
      <c r="H37" s="7">
        <v>8</v>
      </c>
      <c r="I37" s="22">
        <v>118</v>
      </c>
      <c r="J37" s="7">
        <v>0</v>
      </c>
      <c r="K37" s="7">
        <v>0</v>
      </c>
      <c r="L37" s="7">
        <v>0</v>
      </c>
      <c r="M37" s="37">
        <f t="shared" si="0"/>
        <v>0.28095238095238095</v>
      </c>
    </row>
    <row r="38" spans="1:13" s="34" customFormat="1" x14ac:dyDescent="0.25">
      <c r="A38" s="21" t="s">
        <v>2564</v>
      </c>
      <c r="B38" s="7">
        <v>343</v>
      </c>
      <c r="C38" s="7">
        <v>0</v>
      </c>
      <c r="D38" s="7">
        <v>45</v>
      </c>
      <c r="E38" s="7">
        <v>2</v>
      </c>
      <c r="F38" s="7">
        <v>37</v>
      </c>
      <c r="G38" s="7">
        <v>0</v>
      </c>
      <c r="H38" s="7">
        <v>7</v>
      </c>
      <c r="I38" s="22">
        <v>91</v>
      </c>
      <c r="J38" s="7">
        <v>0</v>
      </c>
      <c r="K38" s="7">
        <v>0</v>
      </c>
      <c r="L38" s="7">
        <v>0</v>
      </c>
      <c r="M38" s="37">
        <f t="shared" si="0"/>
        <v>0.26530612244897961</v>
      </c>
    </row>
    <row r="39" spans="1:13" s="34" customFormat="1" x14ac:dyDescent="0.25">
      <c r="A39" s="21" t="s">
        <v>2565</v>
      </c>
      <c r="B39" s="7">
        <v>251</v>
      </c>
      <c r="C39" s="7">
        <v>1</v>
      </c>
      <c r="D39" s="7">
        <v>48</v>
      </c>
      <c r="E39" s="7">
        <v>1</v>
      </c>
      <c r="F39" s="7">
        <v>34</v>
      </c>
      <c r="G39" s="7">
        <v>1</v>
      </c>
      <c r="H39" s="7">
        <v>7</v>
      </c>
      <c r="I39" s="22">
        <v>92</v>
      </c>
      <c r="J39" s="7">
        <v>0</v>
      </c>
      <c r="K39" s="7">
        <v>0</v>
      </c>
      <c r="L39" s="7">
        <v>0</v>
      </c>
      <c r="M39" s="37">
        <f t="shared" si="0"/>
        <v>0.36653386454183268</v>
      </c>
    </row>
    <row r="40" spans="1:13" s="34" customFormat="1" x14ac:dyDescent="0.25">
      <c r="A40" s="21" t="s">
        <v>2566</v>
      </c>
      <c r="B40" s="7">
        <v>208</v>
      </c>
      <c r="C40" s="7">
        <v>2</v>
      </c>
      <c r="D40" s="7">
        <v>62</v>
      </c>
      <c r="E40" s="7">
        <v>4</v>
      </c>
      <c r="F40" s="7">
        <v>35</v>
      </c>
      <c r="G40" s="7">
        <v>0</v>
      </c>
      <c r="H40" s="7">
        <v>8</v>
      </c>
      <c r="I40" s="22">
        <v>111</v>
      </c>
      <c r="J40" s="7">
        <v>0</v>
      </c>
      <c r="K40" s="7">
        <v>0</v>
      </c>
      <c r="L40" s="7">
        <v>0</v>
      </c>
      <c r="M40" s="37">
        <f t="shared" si="0"/>
        <v>0.53365384615384615</v>
      </c>
    </row>
    <row r="41" spans="1:13" s="34" customFormat="1" ht="30" x14ac:dyDescent="0.25">
      <c r="A41" s="6" t="s">
        <v>2567</v>
      </c>
      <c r="B41" s="7">
        <v>414</v>
      </c>
      <c r="C41" s="7">
        <v>3</v>
      </c>
      <c r="D41" s="7">
        <v>97</v>
      </c>
      <c r="E41" s="7">
        <v>1</v>
      </c>
      <c r="F41" s="7">
        <v>50</v>
      </c>
      <c r="G41" s="7">
        <v>1</v>
      </c>
      <c r="H41" s="7">
        <v>16</v>
      </c>
      <c r="I41" s="22">
        <v>168</v>
      </c>
      <c r="J41" s="7">
        <v>1</v>
      </c>
      <c r="K41" s="7">
        <v>2</v>
      </c>
      <c r="L41" s="7">
        <v>0</v>
      </c>
      <c r="M41" s="37">
        <f t="shared" si="0"/>
        <v>0.41062801932367149</v>
      </c>
    </row>
    <row r="42" spans="1:13" s="34" customFormat="1" x14ac:dyDescent="0.25">
      <c r="A42" s="21" t="s">
        <v>2568</v>
      </c>
      <c r="B42" s="7">
        <v>528</v>
      </c>
      <c r="C42" s="7">
        <v>2</v>
      </c>
      <c r="D42" s="7">
        <v>93</v>
      </c>
      <c r="E42" s="7">
        <v>7</v>
      </c>
      <c r="F42" s="7">
        <v>80</v>
      </c>
      <c r="G42" s="7">
        <v>4</v>
      </c>
      <c r="H42" s="7">
        <v>15</v>
      </c>
      <c r="I42" s="22">
        <v>201</v>
      </c>
      <c r="J42" s="7">
        <v>1</v>
      </c>
      <c r="K42" s="7">
        <v>1</v>
      </c>
      <c r="L42" s="7">
        <v>2</v>
      </c>
      <c r="M42" s="37">
        <f t="shared" si="0"/>
        <v>0.38636363636363635</v>
      </c>
    </row>
    <row r="43" spans="1:13" s="34" customFormat="1" x14ac:dyDescent="0.25">
      <c r="A43" s="21" t="s">
        <v>2569</v>
      </c>
      <c r="B43" s="7">
        <v>390</v>
      </c>
      <c r="C43" s="7">
        <v>3</v>
      </c>
      <c r="D43" s="7">
        <v>65</v>
      </c>
      <c r="E43" s="7">
        <v>2</v>
      </c>
      <c r="F43" s="7">
        <v>88</v>
      </c>
      <c r="G43" s="7">
        <v>6</v>
      </c>
      <c r="H43" s="7">
        <v>19</v>
      </c>
      <c r="I43" s="22">
        <v>183</v>
      </c>
      <c r="J43" s="7">
        <v>0</v>
      </c>
      <c r="K43" s="7">
        <v>1</v>
      </c>
      <c r="L43" s="7">
        <v>0</v>
      </c>
      <c r="M43" s="37">
        <f t="shared" si="0"/>
        <v>0.47179487179487178</v>
      </c>
    </row>
    <row r="44" spans="1:13" s="34" customFormat="1" x14ac:dyDescent="0.25">
      <c r="A44" s="21" t="s">
        <v>2570</v>
      </c>
      <c r="B44" s="7">
        <v>379</v>
      </c>
      <c r="C44" s="7">
        <v>2</v>
      </c>
      <c r="D44" s="7">
        <v>98</v>
      </c>
      <c r="E44" s="7">
        <v>6</v>
      </c>
      <c r="F44" s="7">
        <v>47</v>
      </c>
      <c r="G44" s="7">
        <v>4</v>
      </c>
      <c r="H44" s="7">
        <v>18</v>
      </c>
      <c r="I44" s="22">
        <v>175</v>
      </c>
      <c r="J44" s="7">
        <v>0</v>
      </c>
      <c r="K44" s="7">
        <v>0</v>
      </c>
      <c r="L44" s="7">
        <v>0</v>
      </c>
      <c r="M44" s="37">
        <f t="shared" si="0"/>
        <v>0.46174142480211083</v>
      </c>
    </row>
    <row r="45" spans="1:13" s="34" customFormat="1" x14ac:dyDescent="0.25">
      <c r="A45" s="21" t="s">
        <v>2571</v>
      </c>
      <c r="B45" s="7">
        <v>305</v>
      </c>
      <c r="C45" s="7">
        <v>0</v>
      </c>
      <c r="D45" s="7">
        <v>17</v>
      </c>
      <c r="E45" s="7">
        <v>0</v>
      </c>
      <c r="F45" s="7">
        <v>77</v>
      </c>
      <c r="G45" s="7">
        <v>1</v>
      </c>
      <c r="H45" s="7">
        <v>5</v>
      </c>
      <c r="I45" s="22">
        <v>100</v>
      </c>
      <c r="J45" s="7">
        <v>0</v>
      </c>
      <c r="K45" s="7">
        <v>0</v>
      </c>
      <c r="L45" s="7">
        <v>0</v>
      </c>
      <c r="M45" s="37">
        <f t="shared" si="0"/>
        <v>0.32786885245901637</v>
      </c>
    </row>
    <row r="46" spans="1:13" s="34" customFormat="1" x14ac:dyDescent="0.25">
      <c r="A46" s="21" t="s">
        <v>2572</v>
      </c>
      <c r="B46" s="7">
        <v>424</v>
      </c>
      <c r="C46" s="7">
        <v>3</v>
      </c>
      <c r="D46" s="7">
        <v>95</v>
      </c>
      <c r="E46" s="7">
        <v>4</v>
      </c>
      <c r="F46" s="7">
        <v>74</v>
      </c>
      <c r="G46" s="7">
        <v>3</v>
      </c>
      <c r="H46" s="7">
        <v>11</v>
      </c>
      <c r="I46" s="22">
        <v>190</v>
      </c>
      <c r="J46" s="7">
        <v>0</v>
      </c>
      <c r="K46" s="7">
        <v>0</v>
      </c>
      <c r="L46" s="7">
        <v>1</v>
      </c>
      <c r="M46" s="37">
        <f t="shared" si="0"/>
        <v>0.45047169811320753</v>
      </c>
    </row>
    <row r="47" spans="1:13" s="34" customFormat="1" x14ac:dyDescent="0.25">
      <c r="A47" s="21" t="s">
        <v>2573</v>
      </c>
      <c r="B47" s="7">
        <v>412</v>
      </c>
      <c r="C47" s="7">
        <v>0</v>
      </c>
      <c r="D47" s="7">
        <v>73</v>
      </c>
      <c r="E47" s="7">
        <v>4</v>
      </c>
      <c r="F47" s="7">
        <v>47</v>
      </c>
      <c r="G47" s="7">
        <v>0</v>
      </c>
      <c r="H47" s="7">
        <v>23</v>
      </c>
      <c r="I47" s="22">
        <v>147</v>
      </c>
      <c r="J47" s="7">
        <v>1</v>
      </c>
      <c r="K47" s="7">
        <v>0</v>
      </c>
      <c r="L47" s="7">
        <v>0</v>
      </c>
      <c r="M47" s="37">
        <f t="shared" si="0"/>
        <v>0.35679611650485438</v>
      </c>
    </row>
    <row r="48" spans="1:13" s="34" customFormat="1" x14ac:dyDescent="0.25">
      <c r="A48" s="21" t="s">
        <v>2574</v>
      </c>
      <c r="B48" s="7">
        <v>231</v>
      </c>
      <c r="C48" s="7">
        <v>4</v>
      </c>
      <c r="D48" s="7">
        <v>49</v>
      </c>
      <c r="E48" s="7">
        <v>4</v>
      </c>
      <c r="F48" s="7">
        <v>28</v>
      </c>
      <c r="G48" s="7">
        <v>2</v>
      </c>
      <c r="H48" s="7">
        <v>15</v>
      </c>
      <c r="I48" s="22">
        <v>102</v>
      </c>
      <c r="J48" s="7">
        <v>1</v>
      </c>
      <c r="K48" s="7">
        <v>0</v>
      </c>
      <c r="L48" s="7">
        <v>1</v>
      </c>
      <c r="M48" s="37">
        <f t="shared" si="0"/>
        <v>0.44588744588744589</v>
      </c>
    </row>
    <row r="49" spans="1:13" s="34" customFormat="1" x14ac:dyDescent="0.25">
      <c r="A49" s="21" t="s">
        <v>2575</v>
      </c>
      <c r="B49" s="7">
        <v>342</v>
      </c>
      <c r="C49" s="7">
        <v>0</v>
      </c>
      <c r="D49" s="7">
        <v>78</v>
      </c>
      <c r="E49" s="7">
        <v>1</v>
      </c>
      <c r="F49" s="7">
        <v>23</v>
      </c>
      <c r="G49" s="7">
        <v>3</v>
      </c>
      <c r="H49" s="7">
        <v>2</v>
      </c>
      <c r="I49" s="22">
        <v>107</v>
      </c>
      <c r="J49" s="7">
        <v>0</v>
      </c>
      <c r="K49" s="7">
        <v>0</v>
      </c>
      <c r="L49" s="7">
        <v>0</v>
      </c>
      <c r="M49" s="37">
        <f t="shared" si="0"/>
        <v>0.3128654970760234</v>
      </c>
    </row>
    <row r="50" spans="1:13" s="34" customFormat="1" x14ac:dyDescent="0.25">
      <c r="A50" s="21" t="s">
        <v>2576</v>
      </c>
      <c r="B50" s="7">
        <v>507</v>
      </c>
      <c r="C50" s="7">
        <v>1</v>
      </c>
      <c r="D50" s="7">
        <v>106</v>
      </c>
      <c r="E50" s="7">
        <v>4</v>
      </c>
      <c r="F50" s="7">
        <v>59</v>
      </c>
      <c r="G50" s="7">
        <v>1</v>
      </c>
      <c r="H50" s="7">
        <v>19</v>
      </c>
      <c r="I50" s="22">
        <v>190</v>
      </c>
      <c r="J50" s="7">
        <v>0</v>
      </c>
      <c r="K50" s="7">
        <v>0</v>
      </c>
      <c r="L50" s="7">
        <v>0</v>
      </c>
      <c r="M50" s="37">
        <f t="shared" si="0"/>
        <v>0.37475345167652863</v>
      </c>
    </row>
    <row r="51" spans="1:13" s="34" customFormat="1" x14ac:dyDescent="0.25">
      <c r="A51" s="21" t="s">
        <v>2577</v>
      </c>
      <c r="B51" s="7">
        <v>399</v>
      </c>
      <c r="C51" s="7">
        <v>0</v>
      </c>
      <c r="D51" s="7">
        <v>95</v>
      </c>
      <c r="E51" s="7">
        <v>1</v>
      </c>
      <c r="F51" s="7">
        <v>63</v>
      </c>
      <c r="G51" s="7">
        <v>3</v>
      </c>
      <c r="H51" s="7">
        <v>14</v>
      </c>
      <c r="I51" s="22">
        <v>176</v>
      </c>
      <c r="J51" s="7">
        <v>0</v>
      </c>
      <c r="K51" s="7">
        <v>0</v>
      </c>
      <c r="L51" s="7">
        <v>0</v>
      </c>
      <c r="M51" s="37">
        <f t="shared" si="0"/>
        <v>0.44110275689223055</v>
      </c>
    </row>
    <row r="52" spans="1:13" s="34" customFormat="1" x14ac:dyDescent="0.25">
      <c r="A52" s="21" t="s">
        <v>2578</v>
      </c>
      <c r="B52" s="7">
        <v>523</v>
      </c>
      <c r="C52" s="7">
        <v>2</v>
      </c>
      <c r="D52" s="7">
        <v>134</v>
      </c>
      <c r="E52" s="7">
        <v>6</v>
      </c>
      <c r="F52" s="7">
        <v>63</v>
      </c>
      <c r="G52" s="7">
        <v>3</v>
      </c>
      <c r="H52" s="7">
        <v>21</v>
      </c>
      <c r="I52" s="22">
        <v>229</v>
      </c>
      <c r="J52" s="7">
        <v>1</v>
      </c>
      <c r="K52" s="7">
        <v>0</v>
      </c>
      <c r="L52" s="7">
        <v>0</v>
      </c>
      <c r="M52" s="37">
        <f t="shared" si="0"/>
        <v>0.4378585086042065</v>
      </c>
    </row>
    <row r="53" spans="1:13" s="34" customFormat="1" x14ac:dyDescent="0.25">
      <c r="A53" s="21" t="s">
        <v>2579</v>
      </c>
      <c r="B53" s="7">
        <v>432</v>
      </c>
      <c r="C53" s="7">
        <v>2</v>
      </c>
      <c r="D53" s="7">
        <v>85</v>
      </c>
      <c r="E53" s="7">
        <v>0</v>
      </c>
      <c r="F53" s="7">
        <v>95</v>
      </c>
      <c r="G53" s="7">
        <v>1</v>
      </c>
      <c r="H53" s="7">
        <v>19</v>
      </c>
      <c r="I53" s="22">
        <v>202</v>
      </c>
      <c r="J53" s="7">
        <v>0</v>
      </c>
      <c r="K53" s="7">
        <v>0</v>
      </c>
      <c r="L53" s="7">
        <v>0</v>
      </c>
      <c r="M53" s="37">
        <f t="shared" si="0"/>
        <v>0.46759259259259262</v>
      </c>
    </row>
    <row r="54" spans="1:13" s="34" customFormat="1" x14ac:dyDescent="0.25">
      <c r="A54" s="21" t="s">
        <v>2580</v>
      </c>
      <c r="B54" s="7">
        <v>403</v>
      </c>
      <c r="C54" s="7">
        <v>2</v>
      </c>
      <c r="D54" s="7">
        <v>78</v>
      </c>
      <c r="E54" s="7">
        <v>5</v>
      </c>
      <c r="F54" s="7">
        <v>57</v>
      </c>
      <c r="G54" s="7">
        <v>1</v>
      </c>
      <c r="H54" s="7">
        <v>7</v>
      </c>
      <c r="I54" s="22">
        <v>150</v>
      </c>
      <c r="J54" s="7">
        <v>0</v>
      </c>
      <c r="K54" s="7">
        <v>0</v>
      </c>
      <c r="L54" s="7">
        <v>0</v>
      </c>
      <c r="M54" s="37">
        <f t="shared" si="0"/>
        <v>0.37220843672456577</v>
      </c>
    </row>
    <row r="55" spans="1:13" s="34" customFormat="1" x14ac:dyDescent="0.25">
      <c r="A55" s="21" t="s">
        <v>2581</v>
      </c>
      <c r="B55" s="7">
        <v>467</v>
      </c>
      <c r="C55" s="7">
        <v>0</v>
      </c>
      <c r="D55" s="7">
        <v>85</v>
      </c>
      <c r="E55" s="7">
        <v>4</v>
      </c>
      <c r="F55" s="7">
        <v>74</v>
      </c>
      <c r="G55" s="7">
        <v>0</v>
      </c>
      <c r="H55" s="7">
        <v>29</v>
      </c>
      <c r="I55" s="22">
        <v>192</v>
      </c>
      <c r="J55" s="7">
        <v>0</v>
      </c>
      <c r="K55" s="7">
        <v>1</v>
      </c>
      <c r="L55" s="7">
        <v>1</v>
      </c>
      <c r="M55" s="37">
        <f t="shared" si="0"/>
        <v>0.41541755888650966</v>
      </c>
    </row>
    <row r="56" spans="1:13" s="34" customFormat="1" x14ac:dyDescent="0.25">
      <c r="A56" s="21" t="s">
        <v>2582</v>
      </c>
      <c r="B56" s="7">
        <v>347</v>
      </c>
      <c r="C56" s="7">
        <v>0</v>
      </c>
      <c r="D56" s="7">
        <v>42</v>
      </c>
      <c r="E56" s="7">
        <v>4</v>
      </c>
      <c r="F56" s="7">
        <v>38</v>
      </c>
      <c r="G56" s="7">
        <v>1</v>
      </c>
      <c r="H56" s="7">
        <v>3</v>
      </c>
      <c r="I56" s="22">
        <v>88</v>
      </c>
      <c r="J56" s="7">
        <v>1</v>
      </c>
      <c r="K56" s="7">
        <v>0</v>
      </c>
      <c r="L56" s="7">
        <v>0</v>
      </c>
      <c r="M56" s="37">
        <f t="shared" si="0"/>
        <v>0.25360230547550433</v>
      </c>
    </row>
    <row r="57" spans="1:13" s="34" customFormat="1" x14ac:dyDescent="0.25">
      <c r="A57" s="21" t="s">
        <v>2583</v>
      </c>
      <c r="B57" s="7">
        <v>209</v>
      </c>
      <c r="C57" s="7">
        <v>0</v>
      </c>
      <c r="D57" s="7">
        <v>44</v>
      </c>
      <c r="E57" s="7">
        <v>3</v>
      </c>
      <c r="F57" s="7">
        <v>16</v>
      </c>
      <c r="G57" s="7">
        <v>2</v>
      </c>
      <c r="H57" s="7">
        <v>0</v>
      </c>
      <c r="I57" s="22">
        <v>65</v>
      </c>
      <c r="J57" s="7">
        <v>0</v>
      </c>
      <c r="K57" s="7">
        <v>0</v>
      </c>
      <c r="L57" s="7">
        <v>0</v>
      </c>
      <c r="M57" s="37">
        <f t="shared" si="0"/>
        <v>0.31100478468899523</v>
      </c>
    </row>
    <row r="58" spans="1:13" s="34" customFormat="1" x14ac:dyDescent="0.25">
      <c r="A58" s="21" t="s">
        <v>2584</v>
      </c>
      <c r="B58" s="7">
        <v>365</v>
      </c>
      <c r="C58" s="7">
        <v>1</v>
      </c>
      <c r="D58" s="7">
        <v>81</v>
      </c>
      <c r="E58" s="7">
        <v>1</v>
      </c>
      <c r="F58" s="7">
        <v>39</v>
      </c>
      <c r="G58" s="7">
        <v>3</v>
      </c>
      <c r="H58" s="7">
        <v>11</v>
      </c>
      <c r="I58" s="22">
        <v>136</v>
      </c>
      <c r="J58" s="7">
        <v>2</v>
      </c>
      <c r="K58" s="7">
        <v>1</v>
      </c>
      <c r="L58" s="7">
        <v>2</v>
      </c>
      <c r="M58" s="37">
        <f t="shared" si="0"/>
        <v>0.38082191780821917</v>
      </c>
    </row>
    <row r="59" spans="1:13" s="34" customFormat="1" x14ac:dyDescent="0.25">
      <c r="A59" s="21" t="s">
        <v>2585</v>
      </c>
      <c r="B59" s="7">
        <v>409</v>
      </c>
      <c r="C59" s="7">
        <v>3</v>
      </c>
      <c r="D59" s="7">
        <v>81</v>
      </c>
      <c r="E59" s="7">
        <v>5</v>
      </c>
      <c r="F59" s="7">
        <v>72</v>
      </c>
      <c r="G59" s="7">
        <v>9</v>
      </c>
      <c r="H59" s="7">
        <v>14</v>
      </c>
      <c r="I59" s="22">
        <v>184</v>
      </c>
      <c r="J59" s="7">
        <v>0</v>
      </c>
      <c r="K59" s="7">
        <v>0</v>
      </c>
      <c r="L59" s="7">
        <v>0</v>
      </c>
      <c r="M59" s="37">
        <f t="shared" si="0"/>
        <v>0.44987775061124696</v>
      </c>
    </row>
    <row r="60" spans="1:13" s="34" customFormat="1" x14ac:dyDescent="0.25">
      <c r="A60" s="21" t="s">
        <v>2586</v>
      </c>
      <c r="B60" s="7">
        <v>586</v>
      </c>
      <c r="C60" s="7">
        <v>3</v>
      </c>
      <c r="D60" s="7">
        <v>154</v>
      </c>
      <c r="E60" s="7">
        <v>6</v>
      </c>
      <c r="F60" s="7">
        <v>122</v>
      </c>
      <c r="G60" s="7">
        <v>9</v>
      </c>
      <c r="H60" s="7">
        <v>20</v>
      </c>
      <c r="I60" s="22">
        <v>314</v>
      </c>
      <c r="J60" s="7">
        <v>1</v>
      </c>
      <c r="K60" s="7">
        <v>0</v>
      </c>
      <c r="L60" s="7">
        <v>0</v>
      </c>
      <c r="M60" s="37">
        <f t="shared" si="0"/>
        <v>0.53583617747440271</v>
      </c>
    </row>
    <row r="61" spans="1:13" s="34" customFormat="1" x14ac:dyDescent="0.25">
      <c r="A61" s="21" t="s">
        <v>2587</v>
      </c>
      <c r="B61" s="7">
        <v>502</v>
      </c>
      <c r="C61" s="7">
        <v>3</v>
      </c>
      <c r="D61" s="7">
        <v>111</v>
      </c>
      <c r="E61" s="7">
        <v>3</v>
      </c>
      <c r="F61" s="7">
        <v>99</v>
      </c>
      <c r="G61" s="7">
        <v>4</v>
      </c>
      <c r="H61" s="7">
        <v>9</v>
      </c>
      <c r="I61" s="22">
        <v>229</v>
      </c>
      <c r="J61" s="7">
        <v>0</v>
      </c>
      <c r="K61" s="7">
        <v>0</v>
      </c>
      <c r="L61" s="7">
        <v>0</v>
      </c>
      <c r="M61" s="37">
        <f t="shared" si="0"/>
        <v>0.45617529880478086</v>
      </c>
    </row>
    <row r="62" spans="1:13" s="34" customFormat="1" x14ac:dyDescent="0.25">
      <c r="A62" s="21" t="s">
        <v>2588</v>
      </c>
      <c r="B62" s="7">
        <v>562</v>
      </c>
      <c r="C62" s="7">
        <v>6</v>
      </c>
      <c r="D62" s="7">
        <v>120</v>
      </c>
      <c r="E62" s="7">
        <v>1</v>
      </c>
      <c r="F62" s="7">
        <v>81</v>
      </c>
      <c r="G62" s="7">
        <v>4</v>
      </c>
      <c r="H62" s="7">
        <v>23</v>
      </c>
      <c r="I62" s="22">
        <v>235</v>
      </c>
      <c r="J62" s="7">
        <v>1</v>
      </c>
      <c r="K62" s="7">
        <v>0</v>
      </c>
      <c r="L62" s="7">
        <v>0</v>
      </c>
      <c r="M62" s="37">
        <f t="shared" si="0"/>
        <v>0.4181494661921708</v>
      </c>
    </row>
    <row r="63" spans="1:13" s="34" customFormat="1" x14ac:dyDescent="0.25">
      <c r="A63" s="21" t="s">
        <v>2589</v>
      </c>
      <c r="B63" s="7">
        <v>384</v>
      </c>
      <c r="C63" s="7">
        <v>2</v>
      </c>
      <c r="D63" s="7">
        <v>119</v>
      </c>
      <c r="E63" s="7">
        <v>1</v>
      </c>
      <c r="F63" s="7">
        <v>91</v>
      </c>
      <c r="G63" s="7">
        <v>3</v>
      </c>
      <c r="H63" s="7">
        <v>10</v>
      </c>
      <c r="I63" s="22">
        <v>226</v>
      </c>
      <c r="J63" s="7">
        <v>1</v>
      </c>
      <c r="K63" s="7">
        <v>0</v>
      </c>
      <c r="L63" s="7">
        <v>0</v>
      </c>
      <c r="M63" s="37">
        <f t="shared" si="0"/>
        <v>0.58854166666666663</v>
      </c>
    </row>
    <row r="64" spans="1:13" s="34" customFormat="1" x14ac:dyDescent="0.25">
      <c r="A64" s="21" t="s">
        <v>2590</v>
      </c>
      <c r="B64" s="7">
        <v>303</v>
      </c>
      <c r="C64" s="7">
        <v>1</v>
      </c>
      <c r="D64" s="7">
        <v>47</v>
      </c>
      <c r="E64" s="7">
        <v>6</v>
      </c>
      <c r="F64" s="7">
        <v>37</v>
      </c>
      <c r="G64" s="7">
        <v>1</v>
      </c>
      <c r="H64" s="7">
        <v>7</v>
      </c>
      <c r="I64" s="22">
        <v>99</v>
      </c>
      <c r="J64" s="7">
        <v>0</v>
      </c>
      <c r="K64" s="7">
        <v>0</v>
      </c>
      <c r="L64" s="7">
        <v>0</v>
      </c>
      <c r="M64" s="37">
        <f t="shared" si="0"/>
        <v>0.32673267326732675</v>
      </c>
    </row>
    <row r="65" spans="1:13" s="34" customFormat="1" x14ac:dyDescent="0.25">
      <c r="A65" s="21" t="s">
        <v>2591</v>
      </c>
      <c r="B65" s="7">
        <v>326</v>
      </c>
      <c r="C65" s="7">
        <v>0</v>
      </c>
      <c r="D65" s="7">
        <v>55</v>
      </c>
      <c r="E65" s="7">
        <v>2</v>
      </c>
      <c r="F65" s="7">
        <v>57</v>
      </c>
      <c r="G65" s="7">
        <v>3</v>
      </c>
      <c r="H65" s="7">
        <v>14</v>
      </c>
      <c r="I65" s="22">
        <v>131</v>
      </c>
      <c r="J65" s="7">
        <v>0</v>
      </c>
      <c r="K65" s="7">
        <v>0</v>
      </c>
      <c r="L65" s="7">
        <v>0</v>
      </c>
      <c r="M65" s="37">
        <f t="shared" si="0"/>
        <v>0.40184049079754602</v>
      </c>
    </row>
    <row r="66" spans="1:13" s="34" customFormat="1" x14ac:dyDescent="0.25">
      <c r="A66" s="21" t="s">
        <v>2592</v>
      </c>
      <c r="B66" s="7">
        <v>317</v>
      </c>
      <c r="C66" s="7">
        <v>2</v>
      </c>
      <c r="D66" s="7">
        <v>51</v>
      </c>
      <c r="E66" s="7">
        <v>4</v>
      </c>
      <c r="F66" s="7">
        <v>79</v>
      </c>
      <c r="G66" s="7">
        <v>0</v>
      </c>
      <c r="H66" s="7">
        <v>8</v>
      </c>
      <c r="I66" s="22">
        <v>144</v>
      </c>
      <c r="J66" s="7">
        <v>1</v>
      </c>
      <c r="K66" s="7">
        <v>0</v>
      </c>
      <c r="L66" s="7">
        <v>1</v>
      </c>
      <c r="M66" s="37">
        <f t="shared" ref="M66:M76" si="1">(L66+K66+I66)/B66</f>
        <v>0.45741324921135645</v>
      </c>
    </row>
    <row r="67" spans="1:13" s="34" customFormat="1" x14ac:dyDescent="0.25">
      <c r="A67" s="21" t="s">
        <v>2593</v>
      </c>
      <c r="B67" s="7">
        <v>338</v>
      </c>
      <c r="C67" s="7">
        <v>1</v>
      </c>
      <c r="D67" s="7">
        <v>57</v>
      </c>
      <c r="E67" s="7">
        <v>4</v>
      </c>
      <c r="F67" s="7">
        <v>73</v>
      </c>
      <c r="G67" s="7">
        <v>0</v>
      </c>
      <c r="H67" s="7">
        <v>6</v>
      </c>
      <c r="I67" s="22">
        <v>141</v>
      </c>
      <c r="J67" s="7">
        <v>1</v>
      </c>
      <c r="K67" s="7">
        <v>0</v>
      </c>
      <c r="L67" s="7">
        <v>0</v>
      </c>
      <c r="M67" s="37">
        <f t="shared" si="1"/>
        <v>0.41715976331360949</v>
      </c>
    </row>
    <row r="68" spans="1:13" s="34" customFormat="1" x14ac:dyDescent="0.25">
      <c r="A68" s="21" t="s">
        <v>2594</v>
      </c>
      <c r="B68" s="7">
        <v>270</v>
      </c>
      <c r="C68" s="7">
        <v>0</v>
      </c>
      <c r="D68" s="7">
        <v>41</v>
      </c>
      <c r="E68" s="7">
        <v>2</v>
      </c>
      <c r="F68" s="7">
        <v>37</v>
      </c>
      <c r="G68" s="7">
        <v>1</v>
      </c>
      <c r="H68" s="7">
        <v>10</v>
      </c>
      <c r="I68" s="22">
        <v>91</v>
      </c>
      <c r="J68" s="7">
        <v>1</v>
      </c>
      <c r="K68" s="7">
        <v>0</v>
      </c>
      <c r="L68" s="7">
        <v>0</v>
      </c>
      <c r="M68" s="37">
        <f t="shared" si="1"/>
        <v>0.33703703703703702</v>
      </c>
    </row>
    <row r="69" spans="1:13" s="34" customFormat="1" x14ac:dyDescent="0.25">
      <c r="A69" s="21" t="s">
        <v>2595</v>
      </c>
      <c r="B69" s="7">
        <v>523</v>
      </c>
      <c r="C69" s="7">
        <v>1</v>
      </c>
      <c r="D69" s="7">
        <v>136</v>
      </c>
      <c r="E69" s="7">
        <v>10</v>
      </c>
      <c r="F69" s="7">
        <v>100</v>
      </c>
      <c r="G69" s="7">
        <v>4</v>
      </c>
      <c r="H69" s="7">
        <v>11</v>
      </c>
      <c r="I69" s="22">
        <v>262</v>
      </c>
      <c r="J69" s="7">
        <v>1</v>
      </c>
      <c r="K69" s="7">
        <v>0</v>
      </c>
      <c r="L69" s="7">
        <v>1</v>
      </c>
      <c r="M69" s="37">
        <f t="shared" si="1"/>
        <v>0.50286806883365198</v>
      </c>
    </row>
    <row r="70" spans="1:13" s="34" customFormat="1" x14ac:dyDescent="0.25">
      <c r="A70" s="21" t="s">
        <v>2596</v>
      </c>
      <c r="B70" s="7">
        <v>413</v>
      </c>
      <c r="C70" s="7">
        <v>1</v>
      </c>
      <c r="D70" s="7">
        <v>88</v>
      </c>
      <c r="E70" s="7">
        <v>0</v>
      </c>
      <c r="F70" s="7">
        <v>59</v>
      </c>
      <c r="G70" s="7">
        <v>3</v>
      </c>
      <c r="H70" s="7">
        <v>6</v>
      </c>
      <c r="I70" s="22">
        <v>157</v>
      </c>
      <c r="J70" s="7">
        <v>2</v>
      </c>
      <c r="K70" s="7">
        <v>0</v>
      </c>
      <c r="L70" s="7">
        <v>3</v>
      </c>
      <c r="M70" s="37">
        <f t="shared" si="1"/>
        <v>0.38740920096852299</v>
      </c>
    </row>
    <row r="71" spans="1:13" s="34" customFormat="1" x14ac:dyDescent="0.25">
      <c r="A71" s="21" t="s">
        <v>2597</v>
      </c>
      <c r="B71" s="7">
        <v>295</v>
      </c>
      <c r="C71" s="7">
        <v>0</v>
      </c>
      <c r="D71" s="7">
        <v>61</v>
      </c>
      <c r="E71" s="7">
        <v>1</v>
      </c>
      <c r="F71" s="7">
        <v>34</v>
      </c>
      <c r="G71" s="7">
        <v>1</v>
      </c>
      <c r="H71" s="7">
        <v>14</v>
      </c>
      <c r="I71" s="22">
        <v>111</v>
      </c>
      <c r="J71" s="7">
        <v>2</v>
      </c>
      <c r="K71" s="7">
        <v>2</v>
      </c>
      <c r="L71" s="7">
        <v>0</v>
      </c>
      <c r="M71" s="37">
        <f t="shared" si="1"/>
        <v>0.38305084745762713</v>
      </c>
    </row>
    <row r="72" spans="1:13" s="34" customFormat="1" x14ac:dyDescent="0.25">
      <c r="A72" s="21" t="s">
        <v>2598</v>
      </c>
      <c r="B72" s="7">
        <v>308</v>
      </c>
      <c r="C72" s="7">
        <v>1</v>
      </c>
      <c r="D72" s="7">
        <v>63</v>
      </c>
      <c r="E72" s="7">
        <v>2</v>
      </c>
      <c r="F72" s="7">
        <v>60</v>
      </c>
      <c r="G72" s="7">
        <v>1</v>
      </c>
      <c r="H72" s="7">
        <v>13</v>
      </c>
      <c r="I72" s="22">
        <v>140</v>
      </c>
      <c r="J72" s="7">
        <v>0</v>
      </c>
      <c r="K72" s="7">
        <v>0</v>
      </c>
      <c r="L72" s="7">
        <v>0</v>
      </c>
      <c r="M72" s="37">
        <f t="shared" si="1"/>
        <v>0.45454545454545453</v>
      </c>
    </row>
    <row r="73" spans="1:13" s="34" customFormat="1" x14ac:dyDescent="0.25">
      <c r="A73" s="21" t="s">
        <v>2599</v>
      </c>
      <c r="B73" s="7">
        <v>295</v>
      </c>
      <c r="C73" s="7">
        <v>0</v>
      </c>
      <c r="D73" s="7">
        <v>72</v>
      </c>
      <c r="E73" s="7">
        <v>3</v>
      </c>
      <c r="F73" s="7">
        <v>70</v>
      </c>
      <c r="G73" s="7">
        <v>2</v>
      </c>
      <c r="H73" s="7">
        <v>9</v>
      </c>
      <c r="I73" s="22">
        <v>156</v>
      </c>
      <c r="J73" s="7">
        <v>0</v>
      </c>
      <c r="K73" s="7">
        <v>0</v>
      </c>
      <c r="L73" s="7">
        <v>1</v>
      </c>
      <c r="M73" s="37">
        <f t="shared" si="1"/>
        <v>0.53220338983050852</v>
      </c>
    </row>
    <row r="74" spans="1:13" s="34" customFormat="1" x14ac:dyDescent="0.25">
      <c r="A74" s="21" t="s">
        <v>2600</v>
      </c>
      <c r="B74" s="7">
        <v>431</v>
      </c>
      <c r="C74" s="7">
        <v>2</v>
      </c>
      <c r="D74" s="7">
        <v>141</v>
      </c>
      <c r="E74" s="7">
        <v>7</v>
      </c>
      <c r="F74" s="7">
        <v>74</v>
      </c>
      <c r="G74" s="7">
        <v>2</v>
      </c>
      <c r="H74" s="7">
        <v>22</v>
      </c>
      <c r="I74" s="22">
        <v>248</v>
      </c>
      <c r="J74" s="7">
        <v>0</v>
      </c>
      <c r="K74" s="7">
        <v>0</v>
      </c>
      <c r="L74" s="7">
        <v>0</v>
      </c>
      <c r="M74" s="37">
        <f t="shared" si="1"/>
        <v>0.57540603248259858</v>
      </c>
    </row>
    <row r="75" spans="1:13" s="34" customFormat="1" x14ac:dyDescent="0.25">
      <c r="A75" s="21" t="s">
        <v>2601</v>
      </c>
      <c r="B75" s="7">
        <v>450</v>
      </c>
      <c r="C75" s="7">
        <v>3</v>
      </c>
      <c r="D75" s="7">
        <v>98</v>
      </c>
      <c r="E75" s="7">
        <v>2</v>
      </c>
      <c r="F75" s="7">
        <v>75</v>
      </c>
      <c r="G75" s="7">
        <v>1</v>
      </c>
      <c r="H75" s="7">
        <v>19</v>
      </c>
      <c r="I75" s="22">
        <v>198</v>
      </c>
      <c r="J75" s="7">
        <v>1</v>
      </c>
      <c r="K75" s="7">
        <v>0</v>
      </c>
      <c r="L75" s="7">
        <v>0</v>
      </c>
      <c r="M75" s="37">
        <f t="shared" si="1"/>
        <v>0.44</v>
      </c>
    </row>
    <row r="76" spans="1:13" s="34" customFormat="1" ht="30" x14ac:dyDescent="0.25">
      <c r="A76" s="6" t="s">
        <v>2602</v>
      </c>
      <c r="B76" s="7">
        <v>740</v>
      </c>
      <c r="C76" s="7">
        <v>7</v>
      </c>
      <c r="D76" s="7">
        <v>197</v>
      </c>
      <c r="E76" s="7">
        <v>9</v>
      </c>
      <c r="F76" s="7">
        <v>111</v>
      </c>
      <c r="G76" s="7">
        <v>3</v>
      </c>
      <c r="H76" s="7">
        <v>30</v>
      </c>
      <c r="I76" s="22">
        <v>357</v>
      </c>
      <c r="J76" s="7">
        <v>0</v>
      </c>
      <c r="K76" s="7">
        <v>0</v>
      </c>
      <c r="L76" s="7">
        <v>0</v>
      </c>
      <c r="M76" s="37">
        <f t="shared" si="1"/>
        <v>0.48243243243243245</v>
      </c>
    </row>
    <row r="77" spans="1:13" s="34" customFormat="1" x14ac:dyDescent="0.25">
      <c r="A77" s="21" t="s">
        <v>2603</v>
      </c>
      <c r="B77" s="7">
        <v>0</v>
      </c>
      <c r="C77" s="7">
        <v>1</v>
      </c>
      <c r="D77" s="7">
        <v>28</v>
      </c>
      <c r="E77" s="7">
        <v>0</v>
      </c>
      <c r="F77" s="7">
        <v>40</v>
      </c>
      <c r="G77" s="7">
        <v>1</v>
      </c>
      <c r="H77" s="7">
        <v>3</v>
      </c>
      <c r="I77" s="22">
        <v>73</v>
      </c>
      <c r="J77" s="7">
        <v>0</v>
      </c>
      <c r="K77" s="7">
        <v>0</v>
      </c>
      <c r="L77" s="7">
        <v>57</v>
      </c>
      <c r="M77" s="37"/>
    </row>
    <row r="78" spans="1:13" s="34" customFormat="1" x14ac:dyDescent="0.25">
      <c r="A78" s="21" t="s">
        <v>2604</v>
      </c>
      <c r="B78" s="7">
        <v>0</v>
      </c>
      <c r="C78" s="7">
        <v>4</v>
      </c>
      <c r="D78" s="7">
        <v>38</v>
      </c>
      <c r="E78" s="7">
        <v>4</v>
      </c>
      <c r="F78" s="7">
        <v>36</v>
      </c>
      <c r="G78" s="7">
        <v>2</v>
      </c>
      <c r="H78" s="7">
        <v>5</v>
      </c>
      <c r="I78" s="22">
        <v>89</v>
      </c>
      <c r="J78" s="7">
        <v>0</v>
      </c>
      <c r="K78" s="7">
        <v>0</v>
      </c>
      <c r="L78" s="7">
        <v>0</v>
      </c>
      <c r="M78" s="37"/>
    </row>
    <row r="79" spans="1:13" s="34" customFormat="1" x14ac:dyDescent="0.25">
      <c r="A79" s="21" t="s">
        <v>2605</v>
      </c>
      <c r="B79" s="7">
        <v>0</v>
      </c>
      <c r="C79" s="7">
        <v>0</v>
      </c>
      <c r="D79" s="7">
        <v>4</v>
      </c>
      <c r="E79" s="7">
        <v>1</v>
      </c>
      <c r="F79" s="7">
        <v>0</v>
      </c>
      <c r="G79" s="7">
        <v>0</v>
      </c>
      <c r="H79" s="7">
        <v>1</v>
      </c>
      <c r="I79" s="22">
        <v>6</v>
      </c>
      <c r="J79" s="7">
        <v>0</v>
      </c>
      <c r="K79" s="7">
        <v>0</v>
      </c>
      <c r="L79" s="7">
        <v>0</v>
      </c>
      <c r="M79" s="37"/>
    </row>
    <row r="80" spans="1:13" s="34" customFormat="1" x14ac:dyDescent="0.25">
      <c r="A80" s="21" t="s">
        <v>2606</v>
      </c>
      <c r="B80" s="7">
        <v>0</v>
      </c>
      <c r="C80" s="7">
        <v>16</v>
      </c>
      <c r="D80" s="7">
        <v>777</v>
      </c>
      <c r="E80" s="7">
        <v>22</v>
      </c>
      <c r="F80" s="7">
        <v>656</v>
      </c>
      <c r="G80" s="7">
        <v>26</v>
      </c>
      <c r="H80" s="7">
        <v>62</v>
      </c>
      <c r="I80" s="22">
        <v>1559</v>
      </c>
      <c r="J80" s="7">
        <v>1</v>
      </c>
      <c r="K80" s="7">
        <v>0</v>
      </c>
      <c r="L80" s="7">
        <v>3</v>
      </c>
      <c r="M80" s="37"/>
    </row>
    <row r="81" spans="1:13" s="34" customFormat="1" x14ac:dyDescent="0.25">
      <c r="A81" s="21" t="s">
        <v>380</v>
      </c>
      <c r="B81" s="7">
        <v>0</v>
      </c>
      <c r="C81" s="7">
        <v>20</v>
      </c>
      <c r="D81" s="7">
        <v>1742</v>
      </c>
      <c r="E81" s="7">
        <v>32</v>
      </c>
      <c r="F81" s="7">
        <v>1509</v>
      </c>
      <c r="G81" s="7">
        <v>31</v>
      </c>
      <c r="H81" s="7">
        <v>200</v>
      </c>
      <c r="I81" s="22">
        <v>3534</v>
      </c>
      <c r="J81" s="7">
        <v>10</v>
      </c>
      <c r="K81" s="7">
        <v>1</v>
      </c>
      <c r="L81" s="7">
        <v>3</v>
      </c>
      <c r="M81" s="37"/>
    </row>
    <row r="82" spans="1:13" s="34" customFormat="1" x14ac:dyDescent="0.25">
      <c r="A82" s="21" t="s">
        <v>102</v>
      </c>
      <c r="B82" s="7">
        <v>0</v>
      </c>
      <c r="C82" s="7">
        <v>10</v>
      </c>
      <c r="D82" s="7">
        <v>552</v>
      </c>
      <c r="E82" s="7">
        <v>22</v>
      </c>
      <c r="F82" s="7">
        <v>409</v>
      </c>
      <c r="G82" s="7">
        <v>7</v>
      </c>
      <c r="H82" s="7">
        <v>63</v>
      </c>
      <c r="I82" s="22">
        <v>1063</v>
      </c>
      <c r="J82" s="7">
        <v>9</v>
      </c>
      <c r="K82" s="7">
        <v>4</v>
      </c>
      <c r="L82" s="7">
        <v>1</v>
      </c>
      <c r="M82" s="37"/>
    </row>
    <row r="83" spans="1:13" s="34" customFormat="1" x14ac:dyDescent="0.25">
      <c r="A83" s="21" t="s">
        <v>103</v>
      </c>
      <c r="B83" s="7">
        <v>0</v>
      </c>
      <c r="C83" s="7">
        <v>6</v>
      </c>
      <c r="D83" s="7">
        <v>353</v>
      </c>
      <c r="E83" s="7">
        <v>22</v>
      </c>
      <c r="F83" s="7">
        <v>230</v>
      </c>
      <c r="G83" s="7">
        <v>7</v>
      </c>
      <c r="H83" s="7">
        <v>51</v>
      </c>
      <c r="I83" s="22">
        <v>669</v>
      </c>
      <c r="J83" s="7">
        <v>3</v>
      </c>
      <c r="K83" s="7">
        <v>0</v>
      </c>
      <c r="L83" s="7">
        <v>1</v>
      </c>
      <c r="M83" s="7"/>
    </row>
    <row r="84" spans="1:13" s="34" customFormat="1" x14ac:dyDescent="0.25">
      <c r="A84" s="21" t="s">
        <v>104</v>
      </c>
      <c r="B84" s="7"/>
      <c r="C84" s="7">
        <f t="shared" ref="C84:L84" si="2">SUM(C2:C79)</f>
        <v>147</v>
      </c>
      <c r="D84" s="7">
        <f t="shared" si="2"/>
        <v>6293</v>
      </c>
      <c r="E84" s="7">
        <f t="shared" si="2"/>
        <v>292</v>
      </c>
      <c r="F84" s="7">
        <f t="shared" si="2"/>
        <v>4426</v>
      </c>
      <c r="G84" s="7">
        <f t="shared" si="2"/>
        <v>192</v>
      </c>
      <c r="H84" s="7">
        <f t="shared" si="2"/>
        <v>897</v>
      </c>
      <c r="I84" s="7">
        <f t="shared" si="2"/>
        <v>12247</v>
      </c>
      <c r="J84" s="7">
        <f t="shared" si="2"/>
        <v>38</v>
      </c>
      <c r="K84" s="7">
        <f t="shared" si="2"/>
        <v>9</v>
      </c>
      <c r="L84" s="7">
        <f t="shared" si="2"/>
        <v>80</v>
      </c>
      <c r="M84" s="37"/>
    </row>
    <row r="85" spans="1:13" s="34" customFormat="1" x14ac:dyDescent="0.25">
      <c r="A85" s="21" t="s">
        <v>105</v>
      </c>
      <c r="B85" s="7"/>
      <c r="C85" s="7">
        <f t="shared" ref="C85:L85" si="3">SUM(C80:C83)</f>
        <v>52</v>
      </c>
      <c r="D85" s="7">
        <f t="shared" si="3"/>
        <v>3424</v>
      </c>
      <c r="E85" s="7">
        <f t="shared" si="3"/>
        <v>98</v>
      </c>
      <c r="F85" s="7">
        <f t="shared" si="3"/>
        <v>2804</v>
      </c>
      <c r="G85" s="7">
        <f t="shared" si="3"/>
        <v>71</v>
      </c>
      <c r="H85" s="7">
        <f t="shared" si="3"/>
        <v>376</v>
      </c>
      <c r="I85" s="7">
        <f t="shared" si="3"/>
        <v>6825</v>
      </c>
      <c r="J85" s="7">
        <f t="shared" si="3"/>
        <v>23</v>
      </c>
      <c r="K85" s="7">
        <f t="shared" si="3"/>
        <v>5</v>
      </c>
      <c r="L85" s="7">
        <f t="shared" si="3"/>
        <v>8</v>
      </c>
      <c r="M85" s="37"/>
    </row>
    <row r="86" spans="1:13" s="34" customFormat="1" x14ac:dyDescent="0.25">
      <c r="A86" s="21" t="s">
        <v>106</v>
      </c>
      <c r="B86" s="7">
        <f>SUM(Table132[NAMES
ON LIST])</f>
        <v>29297</v>
      </c>
      <c r="C86" s="7">
        <f t="shared" ref="C86:L86" si="4">SUM(C84:C85)</f>
        <v>199</v>
      </c>
      <c r="D86" s="7">
        <f t="shared" si="4"/>
        <v>9717</v>
      </c>
      <c r="E86" s="7">
        <f t="shared" si="4"/>
        <v>390</v>
      </c>
      <c r="F86" s="7">
        <f t="shared" si="4"/>
        <v>7230</v>
      </c>
      <c r="G86" s="7">
        <f t="shared" si="4"/>
        <v>263</v>
      </c>
      <c r="H86" s="7">
        <f t="shared" si="4"/>
        <v>1273</v>
      </c>
      <c r="I86" s="7">
        <f t="shared" si="4"/>
        <v>19072</v>
      </c>
      <c r="J86" s="7">
        <f t="shared" si="4"/>
        <v>61</v>
      </c>
      <c r="K86" s="7">
        <f t="shared" si="4"/>
        <v>14</v>
      </c>
      <c r="L86" s="7">
        <f t="shared" si="4"/>
        <v>88</v>
      </c>
      <c r="M86" s="37">
        <f>(L86+K86+I86)/B86</f>
        <v>0.65446974092910537</v>
      </c>
    </row>
    <row r="87" spans="1:13" s="34" customFormat="1" x14ac:dyDescent="0.25">
      <c r="A87" s="36" t="s">
        <v>107</v>
      </c>
      <c r="B87" s="7"/>
      <c r="C87" s="37">
        <f>C86/$I$86</f>
        <v>1.0434144295302013E-2</v>
      </c>
      <c r="D87" s="37">
        <f t="shared" ref="D87:H87" si="5">D86/$I$86</f>
        <v>0.50949035234899331</v>
      </c>
      <c r="E87" s="37">
        <f t="shared" si="5"/>
        <v>2.0448825503355705E-2</v>
      </c>
      <c r="F87" s="37">
        <f t="shared" si="5"/>
        <v>0.37908976510067116</v>
      </c>
      <c r="G87" s="37">
        <f t="shared" si="5"/>
        <v>1.3789848993288591E-2</v>
      </c>
      <c r="H87" s="37">
        <f t="shared" si="5"/>
        <v>6.6747063758389263E-2</v>
      </c>
      <c r="I87" s="37"/>
      <c r="J87" s="37"/>
      <c r="K87" s="37"/>
      <c r="L87" s="37"/>
      <c r="M87" s="37"/>
    </row>
    <row r="88" spans="1:13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90" fitToHeight="0" orientation="landscape" r:id="rId1"/>
  <tableParts count="1">
    <tablePart r:id="rId2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1BB2A-AE23-4F2D-8F40-0CBCF600B5A0}">
  <sheetPr codeName="Sheet33">
    <pageSetUpPr fitToPage="1"/>
  </sheetPr>
  <dimension ref="A1:L89"/>
  <sheetViews>
    <sheetView workbookViewId="0">
      <pane xSplit="1" ySplit="1" topLeftCell="B53" activePane="bottomRight" state="frozen"/>
      <selection pane="topRight" activeCell="B1" sqref="B1"/>
      <selection pane="bottomLeft" activeCell="A2" sqref="A2"/>
      <selection pane="bottomRight" activeCell="B87" sqref="B87"/>
    </sheetView>
  </sheetViews>
  <sheetFormatPr defaultColWidth="0" defaultRowHeight="15" zeroHeight="1" x14ac:dyDescent="0.25"/>
  <cols>
    <col min="1" max="1" width="50.7109375" style="30" customWidth="1"/>
    <col min="2" max="2" width="8.7109375" style="40" customWidth="1"/>
    <col min="3" max="6" width="11.7109375" style="40" customWidth="1"/>
    <col min="7" max="7" width="8.7109375" style="40" customWidth="1"/>
    <col min="8" max="10" width="3.7109375" style="40" customWidth="1"/>
    <col min="11" max="11" width="8.7109375" style="47" customWidth="1"/>
    <col min="12" max="12" width="1.7109375" style="33" customWidth="1"/>
    <col min="13" max="16384" width="9.140625" style="33" hidden="1"/>
  </cols>
  <sheetData>
    <row r="1" spans="1:11" ht="50.1" customHeight="1" thickBot="1" x14ac:dyDescent="0.3">
      <c r="A1" s="49" t="s">
        <v>0</v>
      </c>
      <c r="B1" s="2" t="s">
        <v>1</v>
      </c>
      <c r="C1" s="2" t="s">
        <v>2607</v>
      </c>
      <c r="D1" s="2" t="s">
        <v>2608</v>
      </c>
      <c r="E1" s="2" t="s">
        <v>2609</v>
      </c>
      <c r="F1" s="2" t="s">
        <v>2610</v>
      </c>
      <c r="G1" s="2" t="s">
        <v>8</v>
      </c>
      <c r="H1" s="2" t="s">
        <v>9</v>
      </c>
      <c r="I1" s="2" t="s">
        <v>10</v>
      </c>
      <c r="J1" s="2" t="s">
        <v>11</v>
      </c>
      <c r="K1" s="32" t="s">
        <v>12</v>
      </c>
    </row>
    <row r="2" spans="1:11" s="34" customFormat="1" ht="15.75" thickTop="1" x14ac:dyDescent="0.25">
      <c r="A2" s="21" t="s">
        <v>2611</v>
      </c>
      <c r="B2" s="7">
        <v>484</v>
      </c>
      <c r="C2" s="7">
        <v>92</v>
      </c>
      <c r="D2" s="7">
        <v>1</v>
      </c>
      <c r="E2" s="7">
        <v>40</v>
      </c>
      <c r="F2" s="7">
        <v>12</v>
      </c>
      <c r="G2" s="22">
        <v>145</v>
      </c>
      <c r="H2" s="7">
        <v>0</v>
      </c>
      <c r="I2" s="7">
        <v>0</v>
      </c>
      <c r="J2" s="7">
        <v>2</v>
      </c>
      <c r="K2" s="37">
        <f t="shared" ref="K2:K65" si="0">(J2+I2+G2)/B2</f>
        <v>0.3037190082644628</v>
      </c>
    </row>
    <row r="3" spans="1:11" s="34" customFormat="1" x14ac:dyDescent="0.25">
      <c r="A3" s="21" t="s">
        <v>2612</v>
      </c>
      <c r="B3" s="7">
        <v>356</v>
      </c>
      <c r="C3" s="7">
        <v>65</v>
      </c>
      <c r="D3" s="7">
        <v>2</v>
      </c>
      <c r="E3" s="7">
        <v>49</v>
      </c>
      <c r="F3" s="7">
        <v>32</v>
      </c>
      <c r="G3" s="22">
        <v>148</v>
      </c>
      <c r="H3" s="7">
        <v>0</v>
      </c>
      <c r="I3" s="7">
        <v>0</v>
      </c>
      <c r="J3" s="7">
        <v>0</v>
      </c>
      <c r="K3" s="37">
        <f t="shared" si="0"/>
        <v>0.4157303370786517</v>
      </c>
    </row>
    <row r="4" spans="1:11" s="34" customFormat="1" x14ac:dyDescent="0.25">
      <c r="A4" s="21" t="s">
        <v>2613</v>
      </c>
      <c r="B4" s="7">
        <v>451</v>
      </c>
      <c r="C4" s="7">
        <v>94</v>
      </c>
      <c r="D4" s="7">
        <v>1</v>
      </c>
      <c r="E4" s="7">
        <v>58</v>
      </c>
      <c r="F4" s="7">
        <v>32</v>
      </c>
      <c r="G4" s="22">
        <v>185</v>
      </c>
      <c r="H4" s="7">
        <v>0</v>
      </c>
      <c r="I4" s="7">
        <v>0</v>
      </c>
      <c r="J4" s="7">
        <v>0</v>
      </c>
      <c r="K4" s="37">
        <f t="shared" si="0"/>
        <v>0.41019955654101997</v>
      </c>
    </row>
    <row r="5" spans="1:11" s="34" customFormat="1" x14ac:dyDescent="0.25">
      <c r="A5" s="21" t="s">
        <v>2614</v>
      </c>
      <c r="B5" s="7">
        <v>400</v>
      </c>
      <c r="C5" s="7">
        <v>86</v>
      </c>
      <c r="D5" s="7">
        <v>1</v>
      </c>
      <c r="E5" s="7">
        <v>52</v>
      </c>
      <c r="F5" s="7">
        <v>28</v>
      </c>
      <c r="G5" s="22">
        <v>167</v>
      </c>
      <c r="H5" s="7">
        <v>0</v>
      </c>
      <c r="I5" s="7">
        <v>0</v>
      </c>
      <c r="J5" s="7">
        <v>0</v>
      </c>
      <c r="K5" s="37">
        <f t="shared" si="0"/>
        <v>0.41749999999999998</v>
      </c>
    </row>
    <row r="6" spans="1:11" s="34" customFormat="1" x14ac:dyDescent="0.25">
      <c r="A6" s="21" t="s">
        <v>2615</v>
      </c>
      <c r="B6" s="7">
        <v>311</v>
      </c>
      <c r="C6" s="7">
        <v>67</v>
      </c>
      <c r="D6" s="7">
        <v>2</v>
      </c>
      <c r="E6" s="7">
        <v>24</v>
      </c>
      <c r="F6" s="7">
        <v>7</v>
      </c>
      <c r="G6" s="22">
        <v>100</v>
      </c>
      <c r="H6" s="7">
        <v>0</v>
      </c>
      <c r="I6" s="7">
        <v>0</v>
      </c>
      <c r="J6" s="7">
        <v>0</v>
      </c>
      <c r="K6" s="37">
        <f t="shared" si="0"/>
        <v>0.32154340836012862</v>
      </c>
    </row>
    <row r="7" spans="1:11" s="34" customFormat="1" x14ac:dyDescent="0.25">
      <c r="A7" s="21" t="s">
        <v>2616</v>
      </c>
      <c r="B7" s="7">
        <v>514</v>
      </c>
      <c r="C7" s="7">
        <v>116</v>
      </c>
      <c r="D7" s="7">
        <v>7</v>
      </c>
      <c r="E7" s="7">
        <v>92</v>
      </c>
      <c r="F7" s="7">
        <v>30</v>
      </c>
      <c r="G7" s="22">
        <v>245</v>
      </c>
      <c r="H7" s="7">
        <v>1</v>
      </c>
      <c r="I7" s="7">
        <v>0</v>
      </c>
      <c r="J7" s="7">
        <v>1</v>
      </c>
      <c r="K7" s="37">
        <f t="shared" si="0"/>
        <v>0.47859922178988329</v>
      </c>
    </row>
    <row r="8" spans="1:11" s="34" customFormat="1" x14ac:dyDescent="0.25">
      <c r="A8" s="21" t="s">
        <v>2617</v>
      </c>
      <c r="B8" s="7">
        <v>408</v>
      </c>
      <c r="C8" s="7">
        <v>114</v>
      </c>
      <c r="D8" s="7">
        <v>4</v>
      </c>
      <c r="E8" s="7">
        <v>71</v>
      </c>
      <c r="F8" s="7">
        <v>20</v>
      </c>
      <c r="G8" s="22">
        <v>209</v>
      </c>
      <c r="H8" s="7">
        <v>0</v>
      </c>
      <c r="I8" s="7">
        <v>0</v>
      </c>
      <c r="J8" s="7">
        <v>0</v>
      </c>
      <c r="K8" s="37">
        <f t="shared" si="0"/>
        <v>0.51225490196078427</v>
      </c>
    </row>
    <row r="9" spans="1:11" s="34" customFormat="1" x14ac:dyDescent="0.25">
      <c r="A9" s="21" t="s">
        <v>2618</v>
      </c>
      <c r="B9" s="7">
        <v>449</v>
      </c>
      <c r="C9" s="7">
        <v>69</v>
      </c>
      <c r="D9" s="7">
        <v>1</v>
      </c>
      <c r="E9" s="7">
        <v>39</v>
      </c>
      <c r="F9" s="7">
        <v>14</v>
      </c>
      <c r="G9" s="22">
        <v>123</v>
      </c>
      <c r="H9" s="7">
        <v>3</v>
      </c>
      <c r="I9" s="7">
        <v>0</v>
      </c>
      <c r="J9" s="7">
        <v>1</v>
      </c>
      <c r="K9" s="37">
        <f t="shared" si="0"/>
        <v>0.27616926503340755</v>
      </c>
    </row>
    <row r="10" spans="1:11" s="34" customFormat="1" x14ac:dyDescent="0.25">
      <c r="A10" s="21" t="s">
        <v>2619</v>
      </c>
      <c r="B10" s="7">
        <v>464</v>
      </c>
      <c r="C10" s="7">
        <v>61</v>
      </c>
      <c r="D10" s="7">
        <v>0</v>
      </c>
      <c r="E10" s="7">
        <v>27</v>
      </c>
      <c r="F10" s="7">
        <v>16</v>
      </c>
      <c r="G10" s="22">
        <v>104</v>
      </c>
      <c r="H10" s="7">
        <v>2</v>
      </c>
      <c r="I10" s="7">
        <v>0</v>
      </c>
      <c r="J10" s="7">
        <v>0</v>
      </c>
      <c r="K10" s="37">
        <f t="shared" si="0"/>
        <v>0.22413793103448276</v>
      </c>
    </row>
    <row r="11" spans="1:11" s="34" customFormat="1" x14ac:dyDescent="0.25">
      <c r="A11" s="21" t="s">
        <v>2620</v>
      </c>
      <c r="B11" s="7">
        <v>426</v>
      </c>
      <c r="C11" s="7">
        <v>63</v>
      </c>
      <c r="D11" s="7">
        <v>3</v>
      </c>
      <c r="E11" s="7">
        <v>31</v>
      </c>
      <c r="F11" s="7">
        <v>7</v>
      </c>
      <c r="G11" s="22">
        <v>104</v>
      </c>
      <c r="H11" s="7">
        <v>1</v>
      </c>
      <c r="I11" s="7">
        <v>0</v>
      </c>
      <c r="J11" s="7">
        <v>1</v>
      </c>
      <c r="K11" s="37">
        <f t="shared" si="0"/>
        <v>0.24647887323943662</v>
      </c>
    </row>
    <row r="12" spans="1:11" s="34" customFormat="1" x14ac:dyDescent="0.25">
      <c r="A12" s="21" t="s">
        <v>2621</v>
      </c>
      <c r="B12" s="7">
        <v>385</v>
      </c>
      <c r="C12" s="7">
        <v>85</v>
      </c>
      <c r="D12" s="7">
        <v>4</v>
      </c>
      <c r="E12" s="7">
        <v>61</v>
      </c>
      <c r="F12" s="7">
        <v>15</v>
      </c>
      <c r="G12" s="22">
        <v>165</v>
      </c>
      <c r="H12" s="7">
        <v>3</v>
      </c>
      <c r="I12" s="7">
        <v>0</v>
      </c>
      <c r="J12" s="7">
        <v>0</v>
      </c>
      <c r="K12" s="37">
        <f t="shared" si="0"/>
        <v>0.42857142857142855</v>
      </c>
    </row>
    <row r="13" spans="1:11" s="34" customFormat="1" x14ac:dyDescent="0.25">
      <c r="A13" s="21" t="s">
        <v>2622</v>
      </c>
      <c r="B13" s="7">
        <v>356</v>
      </c>
      <c r="C13" s="7">
        <v>54</v>
      </c>
      <c r="D13" s="7">
        <v>2</v>
      </c>
      <c r="E13" s="7">
        <v>40</v>
      </c>
      <c r="F13" s="7">
        <v>12</v>
      </c>
      <c r="G13" s="22">
        <v>108</v>
      </c>
      <c r="H13" s="7">
        <v>0</v>
      </c>
      <c r="I13" s="7">
        <v>0</v>
      </c>
      <c r="J13" s="7">
        <v>0</v>
      </c>
      <c r="K13" s="37">
        <f t="shared" si="0"/>
        <v>0.30337078651685395</v>
      </c>
    </row>
    <row r="14" spans="1:11" s="34" customFormat="1" x14ac:dyDescent="0.25">
      <c r="A14" s="21" t="s">
        <v>2623</v>
      </c>
      <c r="B14" s="7">
        <v>296</v>
      </c>
      <c r="C14" s="7">
        <v>69</v>
      </c>
      <c r="D14" s="7">
        <v>3</v>
      </c>
      <c r="E14" s="7">
        <v>71</v>
      </c>
      <c r="F14" s="7">
        <v>23</v>
      </c>
      <c r="G14" s="22">
        <v>166</v>
      </c>
      <c r="H14" s="7">
        <v>0</v>
      </c>
      <c r="I14" s="7">
        <v>0</v>
      </c>
      <c r="J14" s="7">
        <v>0</v>
      </c>
      <c r="K14" s="37">
        <f t="shared" si="0"/>
        <v>0.56081081081081086</v>
      </c>
    </row>
    <row r="15" spans="1:11" s="34" customFormat="1" x14ac:dyDescent="0.25">
      <c r="A15" s="21" t="s">
        <v>2624</v>
      </c>
      <c r="B15" s="7">
        <v>412</v>
      </c>
      <c r="C15" s="7">
        <v>98</v>
      </c>
      <c r="D15" s="7">
        <v>3</v>
      </c>
      <c r="E15" s="7">
        <v>50</v>
      </c>
      <c r="F15" s="7">
        <v>23</v>
      </c>
      <c r="G15" s="22">
        <v>174</v>
      </c>
      <c r="H15" s="7">
        <v>0</v>
      </c>
      <c r="I15" s="7">
        <v>0</v>
      </c>
      <c r="J15" s="7">
        <v>0</v>
      </c>
      <c r="K15" s="37">
        <f t="shared" si="0"/>
        <v>0.42233009708737862</v>
      </c>
    </row>
    <row r="16" spans="1:11" s="34" customFormat="1" x14ac:dyDescent="0.25">
      <c r="A16" s="21" t="s">
        <v>2625</v>
      </c>
      <c r="B16" s="7">
        <v>497</v>
      </c>
      <c r="C16" s="7">
        <v>93</v>
      </c>
      <c r="D16" s="7">
        <v>8</v>
      </c>
      <c r="E16" s="7">
        <v>109</v>
      </c>
      <c r="F16" s="7">
        <v>21</v>
      </c>
      <c r="G16" s="22">
        <v>231</v>
      </c>
      <c r="H16" s="7">
        <v>1</v>
      </c>
      <c r="I16" s="7">
        <v>0</v>
      </c>
      <c r="J16" s="7">
        <v>0</v>
      </c>
      <c r="K16" s="37">
        <f t="shared" si="0"/>
        <v>0.46478873239436619</v>
      </c>
    </row>
    <row r="17" spans="1:11" s="34" customFormat="1" x14ac:dyDescent="0.25">
      <c r="A17" s="21" t="s">
        <v>2626</v>
      </c>
      <c r="B17" s="7">
        <v>383</v>
      </c>
      <c r="C17" s="7">
        <v>94</v>
      </c>
      <c r="D17" s="7">
        <v>6</v>
      </c>
      <c r="E17" s="7">
        <v>84</v>
      </c>
      <c r="F17" s="7">
        <v>23</v>
      </c>
      <c r="G17" s="22">
        <v>207</v>
      </c>
      <c r="H17" s="7">
        <v>0</v>
      </c>
      <c r="I17" s="7">
        <v>0</v>
      </c>
      <c r="J17" s="7">
        <v>0</v>
      </c>
      <c r="K17" s="37">
        <f t="shared" si="0"/>
        <v>0.54046997389033946</v>
      </c>
    </row>
    <row r="18" spans="1:11" s="34" customFormat="1" x14ac:dyDescent="0.25">
      <c r="A18" s="21" t="s">
        <v>2627</v>
      </c>
      <c r="B18" s="7">
        <v>352</v>
      </c>
      <c r="C18" s="7">
        <v>60</v>
      </c>
      <c r="D18" s="7">
        <v>3</v>
      </c>
      <c r="E18" s="7">
        <v>41</v>
      </c>
      <c r="F18" s="7">
        <v>23</v>
      </c>
      <c r="G18" s="22">
        <v>127</v>
      </c>
      <c r="H18" s="7">
        <v>0</v>
      </c>
      <c r="I18" s="7">
        <v>0</v>
      </c>
      <c r="J18" s="7">
        <v>1</v>
      </c>
      <c r="K18" s="37">
        <f t="shared" si="0"/>
        <v>0.36363636363636365</v>
      </c>
    </row>
    <row r="19" spans="1:11" s="34" customFormat="1" x14ac:dyDescent="0.25">
      <c r="A19" s="21" t="s">
        <v>2628</v>
      </c>
      <c r="B19" s="7">
        <v>368</v>
      </c>
      <c r="C19" s="7">
        <v>89</v>
      </c>
      <c r="D19" s="7">
        <v>2</v>
      </c>
      <c r="E19" s="7">
        <v>41</v>
      </c>
      <c r="F19" s="7">
        <v>15</v>
      </c>
      <c r="G19" s="22">
        <v>147</v>
      </c>
      <c r="H19" s="7">
        <v>1</v>
      </c>
      <c r="I19" s="7">
        <v>0</v>
      </c>
      <c r="J19" s="7">
        <v>1</v>
      </c>
      <c r="K19" s="37">
        <f t="shared" si="0"/>
        <v>0.40217391304347827</v>
      </c>
    </row>
    <row r="20" spans="1:11" s="34" customFormat="1" x14ac:dyDescent="0.25">
      <c r="A20" s="21" t="s">
        <v>2629</v>
      </c>
      <c r="B20" s="7">
        <v>467</v>
      </c>
      <c r="C20" s="7">
        <v>107</v>
      </c>
      <c r="D20" s="7">
        <v>6</v>
      </c>
      <c r="E20" s="7">
        <v>69</v>
      </c>
      <c r="F20" s="7">
        <v>16</v>
      </c>
      <c r="G20" s="22">
        <v>198</v>
      </c>
      <c r="H20" s="7">
        <v>0</v>
      </c>
      <c r="I20" s="7">
        <v>0</v>
      </c>
      <c r="J20" s="7">
        <v>0</v>
      </c>
      <c r="K20" s="37">
        <f t="shared" si="0"/>
        <v>0.42398286937901497</v>
      </c>
    </row>
    <row r="21" spans="1:11" s="34" customFormat="1" x14ac:dyDescent="0.25">
      <c r="A21" s="21" t="s">
        <v>2630</v>
      </c>
      <c r="B21" s="7">
        <v>489</v>
      </c>
      <c r="C21" s="7">
        <v>97</v>
      </c>
      <c r="D21" s="7">
        <v>4</v>
      </c>
      <c r="E21" s="7">
        <v>72</v>
      </c>
      <c r="F21" s="7">
        <v>16</v>
      </c>
      <c r="G21" s="22">
        <v>189</v>
      </c>
      <c r="H21" s="7">
        <v>0</v>
      </c>
      <c r="I21" s="7">
        <v>0</v>
      </c>
      <c r="J21" s="7">
        <v>0</v>
      </c>
      <c r="K21" s="37">
        <f t="shared" si="0"/>
        <v>0.38650306748466257</v>
      </c>
    </row>
    <row r="22" spans="1:11" s="34" customFormat="1" x14ac:dyDescent="0.25">
      <c r="A22" s="21" t="s">
        <v>2631</v>
      </c>
      <c r="B22" s="7">
        <v>433</v>
      </c>
      <c r="C22" s="7">
        <v>128</v>
      </c>
      <c r="D22" s="7">
        <v>3</v>
      </c>
      <c r="E22" s="7">
        <v>65</v>
      </c>
      <c r="F22" s="7">
        <v>23</v>
      </c>
      <c r="G22" s="22">
        <v>219</v>
      </c>
      <c r="H22" s="7">
        <v>0</v>
      </c>
      <c r="I22" s="7">
        <v>0</v>
      </c>
      <c r="J22" s="7">
        <v>0</v>
      </c>
      <c r="K22" s="37">
        <f t="shared" si="0"/>
        <v>0.50577367205542723</v>
      </c>
    </row>
    <row r="23" spans="1:11" s="34" customFormat="1" x14ac:dyDescent="0.25">
      <c r="A23" s="21" t="s">
        <v>2632</v>
      </c>
      <c r="B23" s="7">
        <v>492</v>
      </c>
      <c r="C23" s="7">
        <v>165</v>
      </c>
      <c r="D23" s="7">
        <v>3</v>
      </c>
      <c r="E23" s="7">
        <v>84</v>
      </c>
      <c r="F23" s="7">
        <v>41</v>
      </c>
      <c r="G23" s="22">
        <v>293</v>
      </c>
      <c r="H23" s="7">
        <v>0</v>
      </c>
      <c r="I23" s="7">
        <v>0</v>
      </c>
      <c r="J23" s="7">
        <v>3</v>
      </c>
      <c r="K23" s="37">
        <f t="shared" si="0"/>
        <v>0.60162601626016265</v>
      </c>
    </row>
    <row r="24" spans="1:11" s="34" customFormat="1" x14ac:dyDescent="0.25">
      <c r="A24" s="21" t="s">
        <v>2633</v>
      </c>
      <c r="B24" s="7">
        <v>362</v>
      </c>
      <c r="C24" s="7">
        <v>107</v>
      </c>
      <c r="D24" s="7">
        <v>2</v>
      </c>
      <c r="E24" s="7">
        <v>57</v>
      </c>
      <c r="F24" s="7">
        <v>19</v>
      </c>
      <c r="G24" s="22">
        <v>185</v>
      </c>
      <c r="H24" s="7">
        <v>1</v>
      </c>
      <c r="I24" s="7">
        <v>0</v>
      </c>
      <c r="J24" s="7">
        <v>0</v>
      </c>
      <c r="K24" s="37">
        <f t="shared" si="0"/>
        <v>0.51104972375690605</v>
      </c>
    </row>
    <row r="25" spans="1:11" s="34" customFormat="1" x14ac:dyDescent="0.25">
      <c r="A25" s="21" t="s">
        <v>2634</v>
      </c>
      <c r="B25" s="7">
        <v>370</v>
      </c>
      <c r="C25" s="7">
        <v>111</v>
      </c>
      <c r="D25" s="7">
        <v>4</v>
      </c>
      <c r="E25" s="7">
        <v>57</v>
      </c>
      <c r="F25" s="7">
        <v>27</v>
      </c>
      <c r="G25" s="22">
        <v>199</v>
      </c>
      <c r="H25" s="7">
        <v>0</v>
      </c>
      <c r="I25" s="7">
        <v>0</v>
      </c>
      <c r="J25" s="7">
        <v>3</v>
      </c>
      <c r="K25" s="37">
        <f t="shared" si="0"/>
        <v>0.54594594594594592</v>
      </c>
    </row>
    <row r="26" spans="1:11" s="34" customFormat="1" x14ac:dyDescent="0.25">
      <c r="A26" s="21" t="s">
        <v>2635</v>
      </c>
      <c r="B26" s="7">
        <v>472</v>
      </c>
      <c r="C26" s="7">
        <v>132</v>
      </c>
      <c r="D26" s="7">
        <v>1</v>
      </c>
      <c r="E26" s="7">
        <v>79</v>
      </c>
      <c r="F26" s="7">
        <v>22</v>
      </c>
      <c r="G26" s="22">
        <v>234</v>
      </c>
      <c r="H26" s="7">
        <v>0</v>
      </c>
      <c r="I26" s="7">
        <v>0</v>
      </c>
      <c r="J26" s="7">
        <v>1</v>
      </c>
      <c r="K26" s="37">
        <f t="shared" si="0"/>
        <v>0.4978813559322034</v>
      </c>
    </row>
    <row r="27" spans="1:11" s="34" customFormat="1" x14ac:dyDescent="0.25">
      <c r="A27" s="21" t="s">
        <v>2636</v>
      </c>
      <c r="B27" s="7">
        <v>420</v>
      </c>
      <c r="C27" s="7">
        <v>109</v>
      </c>
      <c r="D27" s="7">
        <v>2</v>
      </c>
      <c r="E27" s="7">
        <v>33</v>
      </c>
      <c r="F27" s="7">
        <v>15</v>
      </c>
      <c r="G27" s="22">
        <v>159</v>
      </c>
      <c r="H27" s="7">
        <v>0</v>
      </c>
      <c r="I27" s="7">
        <v>0</v>
      </c>
      <c r="J27" s="7">
        <v>0</v>
      </c>
      <c r="K27" s="37">
        <f t="shared" si="0"/>
        <v>0.37857142857142856</v>
      </c>
    </row>
    <row r="28" spans="1:11" s="34" customFormat="1" x14ac:dyDescent="0.25">
      <c r="A28" s="21" t="s">
        <v>2637</v>
      </c>
      <c r="B28" s="7">
        <v>402</v>
      </c>
      <c r="C28" s="7">
        <v>92</v>
      </c>
      <c r="D28" s="7">
        <v>0</v>
      </c>
      <c r="E28" s="7">
        <v>15</v>
      </c>
      <c r="F28" s="7">
        <v>32</v>
      </c>
      <c r="G28" s="22">
        <v>139</v>
      </c>
      <c r="H28" s="7">
        <v>0</v>
      </c>
      <c r="I28" s="7">
        <v>0</v>
      </c>
      <c r="J28" s="7">
        <v>0</v>
      </c>
      <c r="K28" s="37">
        <f t="shared" si="0"/>
        <v>0.34577114427860695</v>
      </c>
    </row>
    <row r="29" spans="1:11" s="34" customFormat="1" x14ac:dyDescent="0.25">
      <c r="A29" s="21" t="s">
        <v>2638</v>
      </c>
      <c r="B29" s="7">
        <v>318</v>
      </c>
      <c r="C29" s="7">
        <v>77</v>
      </c>
      <c r="D29" s="7">
        <v>0</v>
      </c>
      <c r="E29" s="7">
        <v>22</v>
      </c>
      <c r="F29" s="7">
        <v>15</v>
      </c>
      <c r="G29" s="22">
        <v>114</v>
      </c>
      <c r="H29" s="7">
        <v>0</v>
      </c>
      <c r="I29" s="7">
        <v>0</v>
      </c>
      <c r="J29" s="7">
        <v>0</v>
      </c>
      <c r="K29" s="37">
        <f t="shared" si="0"/>
        <v>0.35849056603773582</v>
      </c>
    </row>
    <row r="30" spans="1:11" s="34" customFormat="1" x14ac:dyDescent="0.25">
      <c r="A30" s="21" t="s">
        <v>2639</v>
      </c>
      <c r="B30" s="7">
        <v>437</v>
      </c>
      <c r="C30" s="7">
        <v>73</v>
      </c>
      <c r="D30" s="7">
        <v>0</v>
      </c>
      <c r="E30" s="7">
        <v>21</v>
      </c>
      <c r="F30" s="7">
        <v>14</v>
      </c>
      <c r="G30" s="22">
        <v>108</v>
      </c>
      <c r="H30" s="7">
        <v>2</v>
      </c>
      <c r="I30" s="7">
        <v>1</v>
      </c>
      <c r="J30" s="7">
        <v>0</v>
      </c>
      <c r="K30" s="37">
        <f t="shared" si="0"/>
        <v>0.2494279176201373</v>
      </c>
    </row>
    <row r="31" spans="1:11" s="34" customFormat="1" x14ac:dyDescent="0.25">
      <c r="A31" s="21" t="s">
        <v>2640</v>
      </c>
      <c r="B31" s="7">
        <v>517</v>
      </c>
      <c r="C31" s="7">
        <v>175</v>
      </c>
      <c r="D31" s="7">
        <v>2</v>
      </c>
      <c r="E31" s="7">
        <v>48</v>
      </c>
      <c r="F31" s="7">
        <v>40</v>
      </c>
      <c r="G31" s="22">
        <v>265</v>
      </c>
      <c r="H31" s="7">
        <v>0</v>
      </c>
      <c r="I31" s="7">
        <v>0</v>
      </c>
      <c r="J31" s="7">
        <v>1</v>
      </c>
      <c r="K31" s="37">
        <f t="shared" si="0"/>
        <v>0.51450676982591881</v>
      </c>
    </row>
    <row r="32" spans="1:11" s="34" customFormat="1" x14ac:dyDescent="0.25">
      <c r="A32" s="21" t="s">
        <v>2641</v>
      </c>
      <c r="B32" s="7">
        <v>539</v>
      </c>
      <c r="C32" s="7">
        <v>144</v>
      </c>
      <c r="D32" s="7">
        <v>2</v>
      </c>
      <c r="E32" s="7">
        <v>46</v>
      </c>
      <c r="F32" s="7">
        <v>26</v>
      </c>
      <c r="G32" s="22">
        <v>218</v>
      </c>
      <c r="H32" s="7">
        <v>0</v>
      </c>
      <c r="I32" s="7">
        <v>0</v>
      </c>
      <c r="J32" s="7">
        <v>0</v>
      </c>
      <c r="K32" s="37">
        <f t="shared" si="0"/>
        <v>0.40445269016697588</v>
      </c>
    </row>
    <row r="33" spans="1:11" s="34" customFormat="1" x14ac:dyDescent="0.25">
      <c r="A33" s="21" t="s">
        <v>2642</v>
      </c>
      <c r="B33" s="7">
        <v>325</v>
      </c>
      <c r="C33" s="7">
        <v>103</v>
      </c>
      <c r="D33" s="7">
        <v>2</v>
      </c>
      <c r="E33" s="7">
        <v>35</v>
      </c>
      <c r="F33" s="7">
        <v>11</v>
      </c>
      <c r="G33" s="22">
        <v>151</v>
      </c>
      <c r="H33" s="7">
        <v>0</v>
      </c>
      <c r="I33" s="7">
        <v>0</v>
      </c>
      <c r="J33" s="7">
        <v>0</v>
      </c>
      <c r="K33" s="37">
        <f t="shared" si="0"/>
        <v>0.4646153846153846</v>
      </c>
    </row>
    <row r="34" spans="1:11" s="34" customFormat="1" x14ac:dyDescent="0.25">
      <c r="A34" s="21" t="s">
        <v>2643</v>
      </c>
      <c r="B34" s="7">
        <v>412</v>
      </c>
      <c r="C34" s="7">
        <v>147</v>
      </c>
      <c r="D34" s="7">
        <v>1</v>
      </c>
      <c r="E34" s="7">
        <v>45</v>
      </c>
      <c r="F34" s="7">
        <v>20</v>
      </c>
      <c r="G34" s="22">
        <v>213</v>
      </c>
      <c r="H34" s="7">
        <v>0</v>
      </c>
      <c r="I34" s="7">
        <v>0</v>
      </c>
      <c r="J34" s="7">
        <v>2</v>
      </c>
      <c r="K34" s="37">
        <f t="shared" si="0"/>
        <v>0.52184466019417475</v>
      </c>
    </row>
    <row r="35" spans="1:11" s="34" customFormat="1" x14ac:dyDescent="0.25">
      <c r="A35" s="21" t="s">
        <v>2644</v>
      </c>
      <c r="B35" s="7">
        <v>497</v>
      </c>
      <c r="C35" s="7">
        <v>127</v>
      </c>
      <c r="D35" s="7">
        <v>3</v>
      </c>
      <c r="E35" s="7">
        <v>48</v>
      </c>
      <c r="F35" s="7">
        <v>26</v>
      </c>
      <c r="G35" s="22">
        <v>204</v>
      </c>
      <c r="H35" s="7">
        <v>0</v>
      </c>
      <c r="I35" s="7">
        <v>0</v>
      </c>
      <c r="J35" s="7">
        <v>2</v>
      </c>
      <c r="K35" s="37">
        <f t="shared" si="0"/>
        <v>0.41448692152917505</v>
      </c>
    </row>
    <row r="36" spans="1:11" s="34" customFormat="1" x14ac:dyDescent="0.25">
      <c r="A36" s="21" t="s">
        <v>2645</v>
      </c>
      <c r="B36" s="7">
        <v>441</v>
      </c>
      <c r="C36" s="7">
        <v>162</v>
      </c>
      <c r="D36" s="7">
        <v>1</v>
      </c>
      <c r="E36" s="7">
        <v>43</v>
      </c>
      <c r="F36" s="7">
        <v>18</v>
      </c>
      <c r="G36" s="22">
        <v>224</v>
      </c>
      <c r="H36" s="7">
        <v>1</v>
      </c>
      <c r="I36" s="7">
        <v>0</v>
      </c>
      <c r="J36" s="7">
        <v>0</v>
      </c>
      <c r="K36" s="37">
        <f t="shared" si="0"/>
        <v>0.50793650793650791</v>
      </c>
    </row>
    <row r="37" spans="1:11" s="34" customFormat="1" x14ac:dyDescent="0.25">
      <c r="A37" s="21" t="s">
        <v>2646</v>
      </c>
      <c r="B37" s="7">
        <v>442</v>
      </c>
      <c r="C37" s="7">
        <v>133</v>
      </c>
      <c r="D37" s="7">
        <v>5</v>
      </c>
      <c r="E37" s="7">
        <v>58</v>
      </c>
      <c r="F37" s="7">
        <v>34</v>
      </c>
      <c r="G37" s="22">
        <v>230</v>
      </c>
      <c r="H37" s="7">
        <v>1</v>
      </c>
      <c r="I37" s="7">
        <v>0</v>
      </c>
      <c r="J37" s="7">
        <v>0</v>
      </c>
      <c r="K37" s="37">
        <f t="shared" si="0"/>
        <v>0.52036199095022628</v>
      </c>
    </row>
    <row r="38" spans="1:11" s="34" customFormat="1" x14ac:dyDescent="0.25">
      <c r="A38" s="21" t="s">
        <v>2647</v>
      </c>
      <c r="B38" s="7">
        <v>384</v>
      </c>
      <c r="C38" s="7">
        <v>142</v>
      </c>
      <c r="D38" s="7">
        <v>2</v>
      </c>
      <c r="E38" s="7">
        <v>56</v>
      </c>
      <c r="F38" s="7">
        <v>20</v>
      </c>
      <c r="G38" s="22">
        <v>220</v>
      </c>
      <c r="H38" s="7">
        <v>0</v>
      </c>
      <c r="I38" s="7">
        <v>0</v>
      </c>
      <c r="J38" s="7">
        <v>1</v>
      </c>
      <c r="K38" s="37">
        <f t="shared" si="0"/>
        <v>0.57552083333333337</v>
      </c>
    </row>
    <row r="39" spans="1:11" s="34" customFormat="1" x14ac:dyDescent="0.25">
      <c r="A39" s="21" t="s">
        <v>2648</v>
      </c>
      <c r="B39" s="7">
        <v>372</v>
      </c>
      <c r="C39" s="7">
        <v>124</v>
      </c>
      <c r="D39" s="7">
        <v>5</v>
      </c>
      <c r="E39" s="7">
        <v>51</v>
      </c>
      <c r="F39" s="7">
        <v>33</v>
      </c>
      <c r="G39" s="22">
        <v>213</v>
      </c>
      <c r="H39" s="7">
        <v>0</v>
      </c>
      <c r="I39" s="7">
        <v>0</v>
      </c>
      <c r="J39" s="7">
        <v>0</v>
      </c>
      <c r="K39" s="37">
        <f t="shared" si="0"/>
        <v>0.57258064516129037</v>
      </c>
    </row>
    <row r="40" spans="1:11" s="34" customFormat="1" x14ac:dyDescent="0.25">
      <c r="A40" s="21" t="s">
        <v>2649</v>
      </c>
      <c r="B40" s="7">
        <v>279</v>
      </c>
      <c r="C40" s="7">
        <v>98</v>
      </c>
      <c r="D40" s="7">
        <v>2</v>
      </c>
      <c r="E40" s="7">
        <v>25</v>
      </c>
      <c r="F40" s="7">
        <v>20</v>
      </c>
      <c r="G40" s="22">
        <v>145</v>
      </c>
      <c r="H40" s="7">
        <v>0</v>
      </c>
      <c r="I40" s="7">
        <v>0</v>
      </c>
      <c r="J40" s="7">
        <v>0</v>
      </c>
      <c r="K40" s="37">
        <f t="shared" si="0"/>
        <v>0.51971326164874554</v>
      </c>
    </row>
    <row r="41" spans="1:11" s="34" customFormat="1" x14ac:dyDescent="0.25">
      <c r="A41" s="21" t="s">
        <v>2650</v>
      </c>
      <c r="B41" s="7">
        <v>462</v>
      </c>
      <c r="C41" s="7">
        <v>50</v>
      </c>
      <c r="D41" s="7">
        <v>1</v>
      </c>
      <c r="E41" s="7">
        <v>55</v>
      </c>
      <c r="F41" s="7">
        <v>20</v>
      </c>
      <c r="G41" s="22">
        <v>126</v>
      </c>
      <c r="H41" s="7">
        <v>0</v>
      </c>
      <c r="I41" s="7">
        <v>0</v>
      </c>
      <c r="J41" s="7">
        <v>1</v>
      </c>
      <c r="K41" s="37">
        <f t="shared" si="0"/>
        <v>0.27489177489177491</v>
      </c>
    </row>
    <row r="42" spans="1:11" s="34" customFormat="1" x14ac:dyDescent="0.25">
      <c r="A42" s="21" t="s">
        <v>2651</v>
      </c>
      <c r="B42" s="7">
        <v>416</v>
      </c>
      <c r="C42" s="7">
        <v>78</v>
      </c>
      <c r="D42" s="7">
        <v>2</v>
      </c>
      <c r="E42" s="7">
        <v>50</v>
      </c>
      <c r="F42" s="7">
        <v>31</v>
      </c>
      <c r="G42" s="22">
        <v>161</v>
      </c>
      <c r="H42" s="7">
        <v>0</v>
      </c>
      <c r="I42" s="7">
        <v>0</v>
      </c>
      <c r="J42" s="7">
        <v>2</v>
      </c>
      <c r="K42" s="37">
        <f t="shared" si="0"/>
        <v>0.39182692307692307</v>
      </c>
    </row>
    <row r="43" spans="1:11" s="34" customFormat="1" x14ac:dyDescent="0.25">
      <c r="A43" s="21" t="s">
        <v>2652</v>
      </c>
      <c r="B43" s="7">
        <v>466</v>
      </c>
      <c r="C43" s="7">
        <v>119</v>
      </c>
      <c r="D43" s="7">
        <v>1</v>
      </c>
      <c r="E43" s="7">
        <v>72</v>
      </c>
      <c r="F43" s="7">
        <v>31</v>
      </c>
      <c r="G43" s="22">
        <v>223</v>
      </c>
      <c r="H43" s="7">
        <v>0</v>
      </c>
      <c r="I43" s="7">
        <v>1</v>
      </c>
      <c r="J43" s="7">
        <v>0</v>
      </c>
      <c r="K43" s="37">
        <f t="shared" si="0"/>
        <v>0.48068669527896996</v>
      </c>
    </row>
    <row r="44" spans="1:11" s="34" customFormat="1" x14ac:dyDescent="0.25">
      <c r="A44" s="21" t="s">
        <v>2653</v>
      </c>
      <c r="B44" s="7">
        <v>395</v>
      </c>
      <c r="C44" s="7">
        <v>78</v>
      </c>
      <c r="D44" s="7">
        <v>4</v>
      </c>
      <c r="E44" s="7">
        <v>92</v>
      </c>
      <c r="F44" s="7">
        <v>21</v>
      </c>
      <c r="G44" s="22">
        <v>195</v>
      </c>
      <c r="H44" s="7">
        <v>1</v>
      </c>
      <c r="I44" s="7">
        <v>0</v>
      </c>
      <c r="J44" s="7">
        <v>3</v>
      </c>
      <c r="K44" s="37">
        <f t="shared" si="0"/>
        <v>0.50126582278481013</v>
      </c>
    </row>
    <row r="45" spans="1:11" s="34" customFormat="1" x14ac:dyDescent="0.25">
      <c r="A45" s="21" t="s">
        <v>2654</v>
      </c>
      <c r="B45" s="7">
        <v>346</v>
      </c>
      <c r="C45" s="7">
        <v>72</v>
      </c>
      <c r="D45" s="7">
        <v>1</v>
      </c>
      <c r="E45" s="7">
        <v>57</v>
      </c>
      <c r="F45" s="7">
        <v>23</v>
      </c>
      <c r="G45" s="22">
        <v>153</v>
      </c>
      <c r="H45" s="7">
        <v>0</v>
      </c>
      <c r="I45" s="7">
        <v>0</v>
      </c>
      <c r="J45" s="7">
        <v>1</v>
      </c>
      <c r="K45" s="37">
        <f t="shared" si="0"/>
        <v>0.44508670520231214</v>
      </c>
    </row>
    <row r="46" spans="1:11" s="34" customFormat="1" x14ac:dyDescent="0.25">
      <c r="A46" s="21" t="s">
        <v>2655</v>
      </c>
      <c r="B46" s="7">
        <v>392</v>
      </c>
      <c r="C46" s="7">
        <v>93</v>
      </c>
      <c r="D46" s="7">
        <v>4</v>
      </c>
      <c r="E46" s="7">
        <v>81</v>
      </c>
      <c r="F46" s="7">
        <v>28</v>
      </c>
      <c r="G46" s="22">
        <v>206</v>
      </c>
      <c r="H46" s="7">
        <v>0</v>
      </c>
      <c r="I46" s="7">
        <v>0</v>
      </c>
      <c r="J46" s="7">
        <v>2</v>
      </c>
      <c r="K46" s="37">
        <f t="shared" si="0"/>
        <v>0.53061224489795922</v>
      </c>
    </row>
    <row r="47" spans="1:11" s="34" customFormat="1" x14ac:dyDescent="0.25">
      <c r="A47" s="21" t="s">
        <v>2656</v>
      </c>
      <c r="B47" s="7">
        <v>371</v>
      </c>
      <c r="C47" s="7">
        <v>89</v>
      </c>
      <c r="D47" s="7">
        <v>8</v>
      </c>
      <c r="E47" s="7">
        <v>75</v>
      </c>
      <c r="F47" s="7">
        <v>12</v>
      </c>
      <c r="G47" s="22">
        <v>184</v>
      </c>
      <c r="H47" s="7">
        <v>1</v>
      </c>
      <c r="I47" s="7">
        <v>0</v>
      </c>
      <c r="J47" s="7">
        <v>0</v>
      </c>
      <c r="K47" s="37">
        <f t="shared" si="0"/>
        <v>0.49595687331536387</v>
      </c>
    </row>
    <row r="48" spans="1:11" s="34" customFormat="1" x14ac:dyDescent="0.25">
      <c r="A48" s="21" t="s">
        <v>2657</v>
      </c>
      <c r="B48" s="7">
        <v>380</v>
      </c>
      <c r="C48" s="7">
        <v>109</v>
      </c>
      <c r="D48" s="7">
        <v>9</v>
      </c>
      <c r="E48" s="7">
        <v>74</v>
      </c>
      <c r="F48" s="7">
        <v>18</v>
      </c>
      <c r="G48" s="22">
        <v>210</v>
      </c>
      <c r="H48" s="7">
        <v>0</v>
      </c>
      <c r="I48" s="7">
        <v>0</v>
      </c>
      <c r="J48" s="7">
        <v>0</v>
      </c>
      <c r="K48" s="37">
        <f t="shared" si="0"/>
        <v>0.55263157894736847</v>
      </c>
    </row>
    <row r="49" spans="1:11" s="34" customFormat="1" x14ac:dyDescent="0.25">
      <c r="A49" s="21" t="s">
        <v>2658</v>
      </c>
      <c r="B49" s="7">
        <v>328</v>
      </c>
      <c r="C49" s="7">
        <v>82</v>
      </c>
      <c r="D49" s="7">
        <v>8</v>
      </c>
      <c r="E49" s="7">
        <v>71</v>
      </c>
      <c r="F49" s="7">
        <v>18</v>
      </c>
      <c r="G49" s="22">
        <v>179</v>
      </c>
      <c r="H49" s="7">
        <v>0</v>
      </c>
      <c r="I49" s="7">
        <v>0</v>
      </c>
      <c r="J49" s="7">
        <v>0</v>
      </c>
      <c r="K49" s="37">
        <f t="shared" si="0"/>
        <v>0.54573170731707321</v>
      </c>
    </row>
    <row r="50" spans="1:11" s="34" customFormat="1" x14ac:dyDescent="0.25">
      <c r="A50" s="21" t="s">
        <v>2659</v>
      </c>
      <c r="B50" s="7">
        <v>395</v>
      </c>
      <c r="C50" s="7">
        <v>105</v>
      </c>
      <c r="D50" s="7">
        <v>4</v>
      </c>
      <c r="E50" s="7">
        <v>97</v>
      </c>
      <c r="F50" s="7">
        <v>24</v>
      </c>
      <c r="G50" s="22">
        <v>230</v>
      </c>
      <c r="H50" s="7">
        <v>0</v>
      </c>
      <c r="I50" s="7">
        <v>0</v>
      </c>
      <c r="J50" s="7">
        <v>0</v>
      </c>
      <c r="K50" s="37">
        <f t="shared" si="0"/>
        <v>0.58227848101265822</v>
      </c>
    </row>
    <row r="51" spans="1:11" s="34" customFormat="1" x14ac:dyDescent="0.25">
      <c r="A51" s="21" t="s">
        <v>2660</v>
      </c>
      <c r="B51" s="7">
        <v>342</v>
      </c>
      <c r="C51" s="7">
        <v>83</v>
      </c>
      <c r="D51" s="7">
        <v>1</v>
      </c>
      <c r="E51" s="7">
        <v>40</v>
      </c>
      <c r="F51" s="7">
        <v>9</v>
      </c>
      <c r="G51" s="22">
        <v>133</v>
      </c>
      <c r="H51" s="7">
        <v>0</v>
      </c>
      <c r="I51" s="7">
        <v>0</v>
      </c>
      <c r="J51" s="7">
        <v>0</v>
      </c>
      <c r="K51" s="37">
        <f t="shared" si="0"/>
        <v>0.3888888888888889</v>
      </c>
    </row>
    <row r="52" spans="1:11" s="34" customFormat="1" x14ac:dyDescent="0.25">
      <c r="A52" s="21" t="s">
        <v>2661</v>
      </c>
      <c r="B52" s="7">
        <v>384</v>
      </c>
      <c r="C52" s="7">
        <v>136</v>
      </c>
      <c r="D52" s="7">
        <v>3</v>
      </c>
      <c r="E52" s="7">
        <v>91</v>
      </c>
      <c r="F52" s="7">
        <v>14</v>
      </c>
      <c r="G52" s="22">
        <v>244</v>
      </c>
      <c r="H52" s="7">
        <v>0</v>
      </c>
      <c r="I52" s="7">
        <v>0</v>
      </c>
      <c r="J52" s="7">
        <v>0</v>
      </c>
      <c r="K52" s="37">
        <f t="shared" si="0"/>
        <v>0.63541666666666663</v>
      </c>
    </row>
    <row r="53" spans="1:11" s="34" customFormat="1" x14ac:dyDescent="0.25">
      <c r="A53" s="21" t="s">
        <v>2662</v>
      </c>
      <c r="B53" s="7">
        <v>463</v>
      </c>
      <c r="C53" s="7">
        <v>112</v>
      </c>
      <c r="D53" s="7">
        <v>7</v>
      </c>
      <c r="E53" s="7">
        <v>58</v>
      </c>
      <c r="F53" s="7">
        <v>25</v>
      </c>
      <c r="G53" s="22">
        <v>202</v>
      </c>
      <c r="H53" s="7">
        <v>0</v>
      </c>
      <c r="I53" s="7">
        <v>0</v>
      </c>
      <c r="J53" s="7">
        <v>3</v>
      </c>
      <c r="K53" s="37">
        <f t="shared" si="0"/>
        <v>0.4427645788336933</v>
      </c>
    </row>
    <row r="54" spans="1:11" s="34" customFormat="1" x14ac:dyDescent="0.25">
      <c r="A54" s="21" t="s">
        <v>2663</v>
      </c>
      <c r="B54" s="7">
        <v>338</v>
      </c>
      <c r="C54" s="7">
        <v>86</v>
      </c>
      <c r="D54" s="7">
        <v>2</v>
      </c>
      <c r="E54" s="7">
        <v>42</v>
      </c>
      <c r="F54" s="7">
        <v>6</v>
      </c>
      <c r="G54" s="22">
        <v>136</v>
      </c>
      <c r="H54" s="7">
        <v>0</v>
      </c>
      <c r="I54" s="7">
        <v>2</v>
      </c>
      <c r="J54" s="7">
        <v>0</v>
      </c>
      <c r="K54" s="37">
        <f t="shared" si="0"/>
        <v>0.40828402366863903</v>
      </c>
    </row>
    <row r="55" spans="1:11" s="34" customFormat="1" x14ac:dyDescent="0.25">
      <c r="A55" s="21" t="s">
        <v>2664</v>
      </c>
      <c r="B55" s="7">
        <v>396</v>
      </c>
      <c r="C55" s="7">
        <v>115</v>
      </c>
      <c r="D55" s="7">
        <v>4</v>
      </c>
      <c r="E55" s="7">
        <v>32</v>
      </c>
      <c r="F55" s="7">
        <v>11</v>
      </c>
      <c r="G55" s="22">
        <v>162</v>
      </c>
      <c r="H55" s="7">
        <v>0</v>
      </c>
      <c r="I55" s="7">
        <v>0</v>
      </c>
      <c r="J55" s="7">
        <v>0</v>
      </c>
      <c r="K55" s="37">
        <f t="shared" si="0"/>
        <v>0.40909090909090912</v>
      </c>
    </row>
    <row r="56" spans="1:11" s="34" customFormat="1" x14ac:dyDescent="0.25">
      <c r="A56" s="21" t="s">
        <v>2665</v>
      </c>
      <c r="B56" s="7">
        <v>577</v>
      </c>
      <c r="C56" s="7">
        <v>179</v>
      </c>
      <c r="D56" s="7">
        <v>6</v>
      </c>
      <c r="E56" s="7">
        <v>121</v>
      </c>
      <c r="F56" s="7">
        <v>15</v>
      </c>
      <c r="G56" s="22">
        <v>321</v>
      </c>
      <c r="H56" s="7">
        <v>1</v>
      </c>
      <c r="I56" s="7">
        <v>1</v>
      </c>
      <c r="J56" s="7">
        <v>0</v>
      </c>
      <c r="K56" s="37">
        <f t="shared" si="0"/>
        <v>0.55805892547660307</v>
      </c>
    </row>
    <row r="57" spans="1:11" s="34" customFormat="1" x14ac:dyDescent="0.25">
      <c r="A57" s="21" t="s">
        <v>2666</v>
      </c>
      <c r="B57" s="7">
        <v>455</v>
      </c>
      <c r="C57" s="7">
        <v>94</v>
      </c>
      <c r="D57" s="7">
        <v>3</v>
      </c>
      <c r="E57" s="7">
        <v>40</v>
      </c>
      <c r="F57" s="7">
        <v>19</v>
      </c>
      <c r="G57" s="22">
        <v>156</v>
      </c>
      <c r="H57" s="7">
        <v>0</v>
      </c>
      <c r="I57" s="7">
        <v>0</v>
      </c>
      <c r="J57" s="7">
        <v>1</v>
      </c>
      <c r="K57" s="37">
        <f t="shared" si="0"/>
        <v>0.34505494505494505</v>
      </c>
    </row>
    <row r="58" spans="1:11" s="34" customFormat="1" x14ac:dyDescent="0.25">
      <c r="A58" s="21" t="s">
        <v>2667</v>
      </c>
      <c r="B58" s="7">
        <v>518</v>
      </c>
      <c r="C58" s="7">
        <v>138</v>
      </c>
      <c r="D58" s="7">
        <v>1</v>
      </c>
      <c r="E58" s="7">
        <v>54</v>
      </c>
      <c r="F58" s="7">
        <v>13</v>
      </c>
      <c r="G58" s="22">
        <v>206</v>
      </c>
      <c r="H58" s="7">
        <v>0</v>
      </c>
      <c r="I58" s="7">
        <v>0</v>
      </c>
      <c r="J58" s="7">
        <v>0</v>
      </c>
      <c r="K58" s="37">
        <f t="shared" si="0"/>
        <v>0.39768339768339767</v>
      </c>
    </row>
    <row r="59" spans="1:11" s="34" customFormat="1" x14ac:dyDescent="0.25">
      <c r="A59" s="21" t="s">
        <v>2668</v>
      </c>
      <c r="B59" s="7">
        <v>883</v>
      </c>
      <c r="C59" s="7">
        <v>68</v>
      </c>
      <c r="D59" s="7">
        <v>2</v>
      </c>
      <c r="E59" s="7">
        <v>51</v>
      </c>
      <c r="F59" s="7">
        <v>10</v>
      </c>
      <c r="G59" s="22">
        <v>131</v>
      </c>
      <c r="H59" s="7">
        <v>1</v>
      </c>
      <c r="I59" s="7">
        <v>0</v>
      </c>
      <c r="J59" s="7">
        <v>2</v>
      </c>
      <c r="K59" s="37">
        <f t="shared" si="0"/>
        <v>0.15062287655719139</v>
      </c>
    </row>
    <row r="60" spans="1:11" s="34" customFormat="1" x14ac:dyDescent="0.25">
      <c r="A60" s="21" t="s">
        <v>2669</v>
      </c>
      <c r="B60" s="7">
        <v>442</v>
      </c>
      <c r="C60" s="7">
        <v>97</v>
      </c>
      <c r="D60" s="7">
        <v>4</v>
      </c>
      <c r="E60" s="7">
        <v>52</v>
      </c>
      <c r="F60" s="7">
        <v>14</v>
      </c>
      <c r="G60" s="22">
        <v>167</v>
      </c>
      <c r="H60" s="7">
        <v>2</v>
      </c>
      <c r="I60" s="7">
        <v>0</v>
      </c>
      <c r="J60" s="7">
        <v>0</v>
      </c>
      <c r="K60" s="37">
        <f t="shared" si="0"/>
        <v>0.37782805429864252</v>
      </c>
    </row>
    <row r="61" spans="1:11" s="34" customFormat="1" x14ac:dyDescent="0.25">
      <c r="A61" s="21" t="s">
        <v>2670</v>
      </c>
      <c r="B61" s="7">
        <v>511</v>
      </c>
      <c r="C61" s="7">
        <v>137</v>
      </c>
      <c r="D61" s="7">
        <v>2</v>
      </c>
      <c r="E61" s="7">
        <v>58</v>
      </c>
      <c r="F61" s="7">
        <v>9</v>
      </c>
      <c r="G61" s="22">
        <v>206</v>
      </c>
      <c r="H61" s="7">
        <v>1</v>
      </c>
      <c r="I61" s="7">
        <v>0</v>
      </c>
      <c r="J61" s="7">
        <v>0</v>
      </c>
      <c r="K61" s="37">
        <f t="shared" si="0"/>
        <v>0.40313111545988256</v>
      </c>
    </row>
    <row r="62" spans="1:11" s="34" customFormat="1" x14ac:dyDescent="0.25">
      <c r="A62" s="21" t="s">
        <v>2671</v>
      </c>
      <c r="B62" s="7">
        <v>291</v>
      </c>
      <c r="C62" s="7">
        <v>60</v>
      </c>
      <c r="D62" s="7">
        <v>3</v>
      </c>
      <c r="E62" s="7">
        <v>16</v>
      </c>
      <c r="F62" s="7">
        <v>4</v>
      </c>
      <c r="G62" s="22">
        <v>83</v>
      </c>
      <c r="H62" s="7">
        <v>0</v>
      </c>
      <c r="I62" s="7">
        <v>0</v>
      </c>
      <c r="J62" s="7">
        <v>0</v>
      </c>
      <c r="K62" s="37">
        <f t="shared" si="0"/>
        <v>0.28522336769759449</v>
      </c>
    </row>
    <row r="63" spans="1:11" s="34" customFormat="1" x14ac:dyDescent="0.25">
      <c r="A63" s="21" t="s">
        <v>2672</v>
      </c>
      <c r="B63" s="7">
        <v>520</v>
      </c>
      <c r="C63" s="7">
        <v>107</v>
      </c>
      <c r="D63" s="7">
        <v>3</v>
      </c>
      <c r="E63" s="7">
        <v>52</v>
      </c>
      <c r="F63" s="7">
        <v>19</v>
      </c>
      <c r="G63" s="22">
        <v>181</v>
      </c>
      <c r="H63" s="7">
        <v>0</v>
      </c>
      <c r="I63" s="7">
        <v>1</v>
      </c>
      <c r="J63" s="7">
        <v>2</v>
      </c>
      <c r="K63" s="37">
        <f t="shared" si="0"/>
        <v>0.35384615384615387</v>
      </c>
    </row>
    <row r="64" spans="1:11" s="34" customFormat="1" x14ac:dyDescent="0.25">
      <c r="A64" s="21" t="s">
        <v>2673</v>
      </c>
      <c r="B64" s="7">
        <v>318</v>
      </c>
      <c r="C64" s="7">
        <v>69</v>
      </c>
      <c r="D64" s="7">
        <v>2</v>
      </c>
      <c r="E64" s="7">
        <v>31</v>
      </c>
      <c r="F64" s="7">
        <v>8</v>
      </c>
      <c r="G64" s="22">
        <v>110</v>
      </c>
      <c r="H64" s="7">
        <v>1</v>
      </c>
      <c r="I64" s="7">
        <v>0</v>
      </c>
      <c r="J64" s="7">
        <v>0</v>
      </c>
      <c r="K64" s="37">
        <f t="shared" si="0"/>
        <v>0.34591194968553457</v>
      </c>
    </row>
    <row r="65" spans="1:11" s="34" customFormat="1" x14ac:dyDescent="0.25">
      <c r="A65" s="21" t="s">
        <v>2674</v>
      </c>
      <c r="B65" s="7">
        <v>454</v>
      </c>
      <c r="C65" s="7">
        <v>135</v>
      </c>
      <c r="D65" s="7">
        <v>5</v>
      </c>
      <c r="E65" s="7">
        <v>77</v>
      </c>
      <c r="F65" s="7">
        <v>19</v>
      </c>
      <c r="G65" s="22">
        <v>236</v>
      </c>
      <c r="H65" s="7">
        <v>1</v>
      </c>
      <c r="I65" s="7">
        <v>0</v>
      </c>
      <c r="J65" s="7">
        <v>0</v>
      </c>
      <c r="K65" s="37">
        <f t="shared" si="0"/>
        <v>0.51982378854625555</v>
      </c>
    </row>
    <row r="66" spans="1:11" s="34" customFormat="1" x14ac:dyDescent="0.25">
      <c r="A66" s="21" t="s">
        <v>2675</v>
      </c>
      <c r="B66" s="7">
        <v>391</v>
      </c>
      <c r="C66" s="7">
        <v>115</v>
      </c>
      <c r="D66" s="7">
        <v>2</v>
      </c>
      <c r="E66" s="7">
        <v>69</v>
      </c>
      <c r="F66" s="7">
        <v>19</v>
      </c>
      <c r="G66" s="22">
        <v>205</v>
      </c>
      <c r="H66" s="7">
        <v>0</v>
      </c>
      <c r="I66" s="7">
        <v>0</v>
      </c>
      <c r="J66" s="7">
        <v>0</v>
      </c>
      <c r="K66" s="37">
        <f t="shared" ref="K66:K77" si="1">(J66+I66+G66)/B66</f>
        <v>0.52429667519181589</v>
      </c>
    </row>
    <row r="67" spans="1:11" s="34" customFormat="1" x14ac:dyDescent="0.25">
      <c r="A67" s="21" t="s">
        <v>2676</v>
      </c>
      <c r="B67" s="7">
        <v>335</v>
      </c>
      <c r="C67" s="7">
        <v>96</v>
      </c>
      <c r="D67" s="7">
        <v>3</v>
      </c>
      <c r="E67" s="7">
        <v>45</v>
      </c>
      <c r="F67" s="7">
        <v>10</v>
      </c>
      <c r="G67" s="22">
        <v>154</v>
      </c>
      <c r="H67" s="7">
        <v>0</v>
      </c>
      <c r="I67" s="7">
        <v>0</v>
      </c>
      <c r="J67" s="7">
        <v>0</v>
      </c>
      <c r="K67" s="37">
        <f t="shared" si="1"/>
        <v>0.45970149253731341</v>
      </c>
    </row>
    <row r="68" spans="1:11" s="34" customFormat="1" x14ac:dyDescent="0.25">
      <c r="A68" s="21" t="s">
        <v>2677</v>
      </c>
      <c r="B68" s="7">
        <v>395</v>
      </c>
      <c r="C68" s="7">
        <v>90</v>
      </c>
      <c r="D68" s="7">
        <v>2</v>
      </c>
      <c r="E68" s="7">
        <v>85</v>
      </c>
      <c r="F68" s="7">
        <v>34</v>
      </c>
      <c r="G68" s="22">
        <v>211</v>
      </c>
      <c r="H68" s="7">
        <v>0</v>
      </c>
      <c r="I68" s="7">
        <v>0</v>
      </c>
      <c r="J68" s="7">
        <v>0</v>
      </c>
      <c r="K68" s="37">
        <f t="shared" si="1"/>
        <v>0.53417721518987338</v>
      </c>
    </row>
    <row r="69" spans="1:11" s="34" customFormat="1" x14ac:dyDescent="0.25">
      <c r="A69" s="21" t="s">
        <v>2678</v>
      </c>
      <c r="B69" s="7">
        <v>455</v>
      </c>
      <c r="C69" s="7">
        <v>136</v>
      </c>
      <c r="D69" s="7">
        <v>3</v>
      </c>
      <c r="E69" s="7">
        <v>80</v>
      </c>
      <c r="F69" s="7">
        <v>28</v>
      </c>
      <c r="G69" s="22">
        <v>247</v>
      </c>
      <c r="H69" s="7">
        <v>1</v>
      </c>
      <c r="I69" s="7">
        <v>0</v>
      </c>
      <c r="J69" s="7">
        <v>0</v>
      </c>
      <c r="K69" s="37">
        <f t="shared" si="1"/>
        <v>0.54285714285714282</v>
      </c>
    </row>
    <row r="70" spans="1:11" s="34" customFormat="1" x14ac:dyDescent="0.25">
      <c r="A70" s="21" t="s">
        <v>2679</v>
      </c>
      <c r="B70" s="7">
        <v>353</v>
      </c>
      <c r="C70" s="7">
        <v>108</v>
      </c>
      <c r="D70" s="7">
        <v>3</v>
      </c>
      <c r="E70" s="7">
        <v>54</v>
      </c>
      <c r="F70" s="7">
        <v>10</v>
      </c>
      <c r="G70" s="22">
        <v>175</v>
      </c>
      <c r="H70" s="7">
        <v>1</v>
      </c>
      <c r="I70" s="7">
        <v>0</v>
      </c>
      <c r="J70" s="7">
        <v>0</v>
      </c>
      <c r="K70" s="37">
        <f t="shared" si="1"/>
        <v>0.49575070821529743</v>
      </c>
    </row>
    <row r="71" spans="1:11" s="34" customFormat="1" x14ac:dyDescent="0.25">
      <c r="A71" s="21" t="s">
        <v>2680</v>
      </c>
      <c r="B71" s="7">
        <v>405</v>
      </c>
      <c r="C71" s="7">
        <v>108</v>
      </c>
      <c r="D71" s="7">
        <v>5</v>
      </c>
      <c r="E71" s="7">
        <v>85</v>
      </c>
      <c r="F71" s="7">
        <v>26</v>
      </c>
      <c r="G71" s="22">
        <v>224</v>
      </c>
      <c r="H71" s="7">
        <v>4</v>
      </c>
      <c r="I71" s="7">
        <v>0</v>
      </c>
      <c r="J71" s="7">
        <v>0</v>
      </c>
      <c r="K71" s="37">
        <f t="shared" si="1"/>
        <v>0.55308641975308637</v>
      </c>
    </row>
    <row r="72" spans="1:11" s="34" customFormat="1" x14ac:dyDescent="0.25">
      <c r="A72" s="21" t="s">
        <v>2681</v>
      </c>
      <c r="B72" s="7">
        <v>570</v>
      </c>
      <c r="C72" s="7">
        <v>135</v>
      </c>
      <c r="D72" s="7">
        <v>5</v>
      </c>
      <c r="E72" s="7">
        <v>74</v>
      </c>
      <c r="F72" s="7">
        <v>34</v>
      </c>
      <c r="G72" s="22">
        <v>248</v>
      </c>
      <c r="H72" s="7">
        <v>0</v>
      </c>
      <c r="I72" s="7">
        <v>0</v>
      </c>
      <c r="J72" s="7">
        <v>0</v>
      </c>
      <c r="K72" s="37">
        <f t="shared" si="1"/>
        <v>0.43508771929824563</v>
      </c>
    </row>
    <row r="73" spans="1:11" s="34" customFormat="1" x14ac:dyDescent="0.25">
      <c r="A73" s="21" t="s">
        <v>2682</v>
      </c>
      <c r="B73" s="7">
        <v>381</v>
      </c>
      <c r="C73" s="7">
        <v>107</v>
      </c>
      <c r="D73" s="7">
        <v>4</v>
      </c>
      <c r="E73" s="7">
        <v>52</v>
      </c>
      <c r="F73" s="7">
        <v>21</v>
      </c>
      <c r="G73" s="22">
        <v>184</v>
      </c>
      <c r="H73" s="7">
        <v>2</v>
      </c>
      <c r="I73" s="7">
        <v>0</v>
      </c>
      <c r="J73" s="7">
        <v>0</v>
      </c>
      <c r="K73" s="37">
        <f t="shared" si="1"/>
        <v>0.48293963254593175</v>
      </c>
    </row>
    <row r="74" spans="1:11" s="34" customFormat="1" x14ac:dyDescent="0.25">
      <c r="A74" s="21" t="s">
        <v>2683</v>
      </c>
      <c r="B74" s="7">
        <v>454</v>
      </c>
      <c r="C74" s="7">
        <v>122</v>
      </c>
      <c r="D74" s="7">
        <v>4</v>
      </c>
      <c r="E74" s="7">
        <v>82</v>
      </c>
      <c r="F74" s="7">
        <v>17</v>
      </c>
      <c r="G74" s="22">
        <v>225</v>
      </c>
      <c r="H74" s="7">
        <v>1</v>
      </c>
      <c r="I74" s="7">
        <v>1</v>
      </c>
      <c r="J74" s="7">
        <v>1</v>
      </c>
      <c r="K74" s="37">
        <f t="shared" si="1"/>
        <v>0.5</v>
      </c>
    </row>
    <row r="75" spans="1:11" s="34" customFormat="1" x14ac:dyDescent="0.25">
      <c r="A75" s="21" t="s">
        <v>2684</v>
      </c>
      <c r="B75" s="7">
        <v>479</v>
      </c>
      <c r="C75" s="7">
        <v>139</v>
      </c>
      <c r="D75" s="7">
        <v>4</v>
      </c>
      <c r="E75" s="7">
        <v>81</v>
      </c>
      <c r="F75" s="7">
        <v>26</v>
      </c>
      <c r="G75" s="22">
        <v>250</v>
      </c>
      <c r="H75" s="7">
        <v>1</v>
      </c>
      <c r="I75" s="7">
        <v>0</v>
      </c>
      <c r="J75" s="7">
        <v>0</v>
      </c>
      <c r="K75" s="37">
        <f t="shared" si="1"/>
        <v>0.52192066805845516</v>
      </c>
    </row>
    <row r="76" spans="1:11" s="34" customFormat="1" x14ac:dyDescent="0.25">
      <c r="A76" s="21" t="s">
        <v>2685</v>
      </c>
      <c r="B76" s="7">
        <v>553</v>
      </c>
      <c r="C76" s="7">
        <v>160</v>
      </c>
      <c r="D76" s="7">
        <v>8</v>
      </c>
      <c r="E76" s="7">
        <v>79</v>
      </c>
      <c r="F76" s="7">
        <v>27</v>
      </c>
      <c r="G76" s="22">
        <v>274</v>
      </c>
      <c r="H76" s="7">
        <v>1</v>
      </c>
      <c r="I76" s="7">
        <v>0</v>
      </c>
      <c r="J76" s="7">
        <v>0</v>
      </c>
      <c r="K76" s="37">
        <f t="shared" si="1"/>
        <v>0.49547920433996384</v>
      </c>
    </row>
    <row r="77" spans="1:11" s="34" customFormat="1" x14ac:dyDescent="0.25">
      <c r="A77" s="21" t="s">
        <v>2686</v>
      </c>
      <c r="B77" s="7">
        <v>553</v>
      </c>
      <c r="C77" s="7">
        <v>102</v>
      </c>
      <c r="D77" s="7">
        <v>4</v>
      </c>
      <c r="E77" s="7">
        <v>71</v>
      </c>
      <c r="F77" s="7">
        <v>25</v>
      </c>
      <c r="G77" s="22">
        <v>202</v>
      </c>
      <c r="H77" s="7">
        <v>0</v>
      </c>
      <c r="I77" s="7">
        <v>0</v>
      </c>
      <c r="J77" s="7">
        <v>0</v>
      </c>
      <c r="K77" s="37">
        <f t="shared" si="1"/>
        <v>0.36528028933092227</v>
      </c>
    </row>
    <row r="78" spans="1:11" s="34" customFormat="1" x14ac:dyDescent="0.25">
      <c r="A78" s="21" t="s">
        <v>2687</v>
      </c>
      <c r="B78" s="7">
        <v>0</v>
      </c>
      <c r="C78" s="7">
        <v>124</v>
      </c>
      <c r="D78" s="7">
        <v>1</v>
      </c>
      <c r="E78" s="7">
        <v>63</v>
      </c>
      <c r="F78" s="7">
        <v>16</v>
      </c>
      <c r="G78" s="22">
        <v>204</v>
      </c>
      <c r="H78" s="7">
        <v>0</v>
      </c>
      <c r="I78" s="7">
        <v>0</v>
      </c>
      <c r="J78" s="7">
        <v>32</v>
      </c>
      <c r="K78" s="37"/>
    </row>
    <row r="79" spans="1:11" s="34" customFormat="1" x14ac:dyDescent="0.25">
      <c r="A79" s="21" t="s">
        <v>2688</v>
      </c>
      <c r="B79" s="7">
        <v>0</v>
      </c>
      <c r="C79" s="7">
        <v>89</v>
      </c>
      <c r="D79" s="7">
        <v>7</v>
      </c>
      <c r="E79" s="7">
        <v>45</v>
      </c>
      <c r="F79" s="7">
        <v>6</v>
      </c>
      <c r="G79" s="22">
        <v>147</v>
      </c>
      <c r="H79" s="7">
        <v>1</v>
      </c>
      <c r="I79" s="7">
        <v>1</v>
      </c>
      <c r="J79" s="7">
        <v>2</v>
      </c>
      <c r="K79" s="37"/>
    </row>
    <row r="80" spans="1:11" s="34" customFormat="1" x14ac:dyDescent="0.25">
      <c r="A80" s="21" t="s">
        <v>2689</v>
      </c>
      <c r="B80" s="7">
        <v>0</v>
      </c>
      <c r="C80" s="7">
        <v>1776</v>
      </c>
      <c r="D80" s="7">
        <v>17</v>
      </c>
      <c r="E80" s="7">
        <v>645</v>
      </c>
      <c r="F80" s="7">
        <v>208</v>
      </c>
      <c r="G80" s="22">
        <v>2646</v>
      </c>
      <c r="H80" s="7">
        <v>4</v>
      </c>
      <c r="I80" s="7">
        <v>0</v>
      </c>
      <c r="J80" s="7">
        <v>7</v>
      </c>
      <c r="K80" s="37"/>
    </row>
    <row r="81" spans="1:11" s="34" customFormat="1" x14ac:dyDescent="0.25">
      <c r="A81" s="21" t="s">
        <v>2690</v>
      </c>
      <c r="B81" s="7">
        <v>0</v>
      </c>
      <c r="C81" s="7">
        <v>644</v>
      </c>
      <c r="D81" s="7">
        <v>13</v>
      </c>
      <c r="E81" s="7">
        <v>277</v>
      </c>
      <c r="F81" s="7">
        <v>75</v>
      </c>
      <c r="G81" s="22">
        <v>1009</v>
      </c>
      <c r="H81" s="7">
        <v>2</v>
      </c>
      <c r="I81" s="7">
        <v>0</v>
      </c>
      <c r="J81" s="7">
        <v>2</v>
      </c>
      <c r="K81" s="37"/>
    </row>
    <row r="82" spans="1:11" s="34" customFormat="1" x14ac:dyDescent="0.25">
      <c r="A82" s="21" t="s">
        <v>102</v>
      </c>
      <c r="B82" s="7">
        <v>0</v>
      </c>
      <c r="C82" s="7">
        <v>507</v>
      </c>
      <c r="D82" s="7">
        <v>7</v>
      </c>
      <c r="E82" s="7">
        <v>215</v>
      </c>
      <c r="F82" s="7">
        <v>73</v>
      </c>
      <c r="G82" s="22">
        <v>802</v>
      </c>
      <c r="H82" s="7">
        <v>2</v>
      </c>
      <c r="I82" s="7">
        <v>0</v>
      </c>
      <c r="J82" s="7">
        <v>0</v>
      </c>
      <c r="K82" s="37"/>
    </row>
    <row r="83" spans="1:11" s="34" customFormat="1" x14ac:dyDescent="0.25">
      <c r="A83" s="21" t="s">
        <v>103</v>
      </c>
      <c r="B83" s="7">
        <v>0</v>
      </c>
      <c r="C83" s="7">
        <v>502</v>
      </c>
      <c r="D83" s="7">
        <v>13</v>
      </c>
      <c r="E83" s="7">
        <v>221</v>
      </c>
      <c r="F83" s="7">
        <v>68</v>
      </c>
      <c r="G83" s="22">
        <v>804</v>
      </c>
      <c r="H83" s="7">
        <v>2</v>
      </c>
      <c r="I83" s="7">
        <v>2</v>
      </c>
      <c r="J83" s="7">
        <v>3</v>
      </c>
      <c r="K83" s="46"/>
    </row>
    <row r="84" spans="1:11" s="34" customFormat="1" x14ac:dyDescent="0.25">
      <c r="A84" s="21" t="s">
        <v>104</v>
      </c>
      <c r="B84" s="7"/>
      <c r="C84" s="7">
        <f>SUM(C2:C79)</f>
        <v>8144</v>
      </c>
      <c r="D84" s="7">
        <f t="shared" ref="D84:J84" si="2">SUM(D2:D79)</f>
        <v>248</v>
      </c>
      <c r="E84" s="7">
        <f t="shared" si="2"/>
        <v>4513</v>
      </c>
      <c r="F84" s="7">
        <f t="shared" si="2"/>
        <v>1561</v>
      </c>
      <c r="G84" s="7">
        <f t="shared" si="2"/>
        <v>14466</v>
      </c>
      <c r="H84" s="7">
        <f t="shared" si="2"/>
        <v>38</v>
      </c>
      <c r="I84" s="7">
        <f t="shared" si="2"/>
        <v>8</v>
      </c>
      <c r="J84" s="7">
        <f t="shared" si="2"/>
        <v>72</v>
      </c>
      <c r="K84" s="37"/>
    </row>
    <row r="85" spans="1:11" s="34" customFormat="1" x14ac:dyDescent="0.25">
      <c r="A85" s="21" t="s">
        <v>105</v>
      </c>
      <c r="B85" s="7"/>
      <c r="C85" s="7">
        <f>SUM(C80:C83)</f>
        <v>3429</v>
      </c>
      <c r="D85" s="7">
        <f t="shared" ref="D85:J85" si="3">SUM(D80:D83)</f>
        <v>50</v>
      </c>
      <c r="E85" s="7">
        <f t="shared" si="3"/>
        <v>1358</v>
      </c>
      <c r="F85" s="7">
        <f t="shared" si="3"/>
        <v>424</v>
      </c>
      <c r="G85" s="7">
        <f t="shared" si="3"/>
        <v>5261</v>
      </c>
      <c r="H85" s="7">
        <f t="shared" si="3"/>
        <v>10</v>
      </c>
      <c r="I85" s="7">
        <f t="shared" si="3"/>
        <v>2</v>
      </c>
      <c r="J85" s="7">
        <f t="shared" si="3"/>
        <v>12</v>
      </c>
      <c r="K85" s="37"/>
    </row>
    <row r="86" spans="1:11" s="34" customFormat="1" x14ac:dyDescent="0.25">
      <c r="A86" s="21" t="s">
        <v>106</v>
      </c>
      <c r="B86" s="7">
        <f>SUM(Table133[NAMES
ON LIST])</f>
        <v>32349</v>
      </c>
      <c r="C86" s="7">
        <f>SUM(C84:C85)</f>
        <v>11573</v>
      </c>
      <c r="D86" s="7">
        <f t="shared" ref="D86:J86" si="4">SUM(D84:D85)</f>
        <v>298</v>
      </c>
      <c r="E86" s="7">
        <f t="shared" si="4"/>
        <v>5871</v>
      </c>
      <c r="F86" s="7">
        <f t="shared" si="4"/>
        <v>1985</v>
      </c>
      <c r="G86" s="7">
        <f t="shared" si="4"/>
        <v>19727</v>
      </c>
      <c r="H86" s="7">
        <f t="shared" si="4"/>
        <v>48</v>
      </c>
      <c r="I86" s="7">
        <f t="shared" si="4"/>
        <v>10</v>
      </c>
      <c r="J86" s="7">
        <f t="shared" si="4"/>
        <v>84</v>
      </c>
      <c r="K86" s="37">
        <f>(J86+I86+G86)/B86</f>
        <v>0.61272373180005568</v>
      </c>
    </row>
    <row r="87" spans="1:11" s="34" customFormat="1" x14ac:dyDescent="0.25">
      <c r="A87" s="36" t="s">
        <v>107</v>
      </c>
      <c r="B87" s="7"/>
      <c r="C87" s="37">
        <f>C86/$G$86</f>
        <v>0.58665788006285802</v>
      </c>
      <c r="D87" s="37">
        <f t="shared" ref="D87:F87" si="5">D86/$G$86</f>
        <v>1.5106199624879607E-2</v>
      </c>
      <c r="E87" s="37">
        <f t="shared" si="5"/>
        <v>0.2976124093881482</v>
      </c>
      <c r="F87" s="37">
        <f t="shared" si="5"/>
        <v>0.10062351092411416</v>
      </c>
      <c r="G87" s="37"/>
      <c r="H87" s="37"/>
      <c r="I87" s="37"/>
      <c r="J87" s="37"/>
      <c r="K87" s="37"/>
    </row>
    <row r="88" spans="1:11" x14ac:dyDescent="0.25"/>
    <row r="89" spans="1:11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96" fitToHeight="0" orientation="landscape" r:id="rId1"/>
  <tableParts count="1">
    <tablePart r:id="rId2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9451BF-70E7-4F0A-84CE-57E123DAA427}">
  <sheetPr codeName="Sheet34">
    <pageSetUpPr fitToPage="1"/>
  </sheetPr>
  <dimension ref="A1:N101"/>
  <sheetViews>
    <sheetView workbookViewId="0">
      <pane xSplit="1" ySplit="1" topLeftCell="B66" activePane="bottomRight" state="frozen"/>
      <selection pane="topRight" activeCell="B1" sqref="B1"/>
      <selection pane="bottomLeft" activeCell="A2" sqref="A2"/>
      <selection pane="bottomRight" activeCell="B99" sqref="B99"/>
    </sheetView>
  </sheetViews>
  <sheetFormatPr defaultColWidth="0" defaultRowHeight="15" zeroHeight="1" x14ac:dyDescent="0.25"/>
  <cols>
    <col min="1" max="1" width="35.7109375" style="30" customWidth="1"/>
    <col min="2" max="2" width="8.7109375" style="40" customWidth="1"/>
    <col min="3" max="8" width="11.7109375" style="40" customWidth="1"/>
    <col min="9" max="9" width="8.7109375" style="40" customWidth="1"/>
    <col min="10" max="12" width="3.7109375" style="40" customWidth="1"/>
    <col min="13" max="13" width="8.7109375" style="47" customWidth="1"/>
    <col min="14" max="14" width="1.7109375" style="33" customWidth="1"/>
    <col min="15" max="16384" width="9.140625" style="33" hidden="1"/>
  </cols>
  <sheetData>
    <row r="1" spans="1:13" ht="50.1" customHeight="1" thickBot="1" x14ac:dyDescent="0.3">
      <c r="A1" s="49" t="s">
        <v>0</v>
      </c>
      <c r="B1" s="2" t="s">
        <v>1</v>
      </c>
      <c r="C1" s="2" t="s">
        <v>2691</v>
      </c>
      <c r="D1" s="2" t="s">
        <v>2692</v>
      </c>
      <c r="E1" s="2" t="s">
        <v>2693</v>
      </c>
      <c r="F1" s="2" t="s">
        <v>2694</v>
      </c>
      <c r="G1" s="2" t="s">
        <v>2695</v>
      </c>
      <c r="H1" s="2" t="s">
        <v>2696</v>
      </c>
      <c r="I1" s="2" t="s">
        <v>8</v>
      </c>
      <c r="J1" s="2" t="s">
        <v>9</v>
      </c>
      <c r="K1" s="2" t="s">
        <v>10</v>
      </c>
      <c r="L1" s="2" t="s">
        <v>11</v>
      </c>
      <c r="M1" s="32" t="s">
        <v>12</v>
      </c>
    </row>
    <row r="2" spans="1:13" s="34" customFormat="1" ht="15.75" thickTop="1" x14ac:dyDescent="0.25">
      <c r="A2" s="21" t="s">
        <v>2697</v>
      </c>
      <c r="B2" s="7">
        <v>93</v>
      </c>
      <c r="C2" s="7">
        <v>14</v>
      </c>
      <c r="D2" s="7">
        <v>0</v>
      </c>
      <c r="E2" s="7">
        <v>0</v>
      </c>
      <c r="F2" s="7">
        <v>0</v>
      </c>
      <c r="G2" s="7">
        <v>3</v>
      </c>
      <c r="H2" s="7">
        <v>4</v>
      </c>
      <c r="I2" s="22">
        <v>21</v>
      </c>
      <c r="J2" s="7">
        <v>0</v>
      </c>
      <c r="K2" s="7">
        <v>0</v>
      </c>
      <c r="L2" s="7">
        <v>0</v>
      </c>
      <c r="M2" s="37">
        <f t="shared" ref="M2:M65" si="0">(L2+K2+I2)/B2</f>
        <v>0.22580645161290322</v>
      </c>
    </row>
    <row r="3" spans="1:13" s="34" customFormat="1" x14ac:dyDescent="0.25">
      <c r="A3" s="21" t="s">
        <v>2698</v>
      </c>
      <c r="B3" s="7">
        <v>602</v>
      </c>
      <c r="C3" s="7">
        <v>132</v>
      </c>
      <c r="D3" s="7">
        <v>7</v>
      </c>
      <c r="E3" s="7">
        <v>5</v>
      </c>
      <c r="F3" s="7">
        <v>8</v>
      </c>
      <c r="G3" s="7">
        <v>47</v>
      </c>
      <c r="H3" s="7">
        <v>95</v>
      </c>
      <c r="I3" s="22">
        <v>294</v>
      </c>
      <c r="J3" s="7">
        <v>1</v>
      </c>
      <c r="K3" s="7">
        <v>0</v>
      </c>
      <c r="L3" s="7">
        <v>2</v>
      </c>
      <c r="M3" s="37">
        <f t="shared" si="0"/>
        <v>0.49169435215946844</v>
      </c>
    </row>
    <row r="4" spans="1:13" s="34" customFormat="1" x14ac:dyDescent="0.25">
      <c r="A4" s="21" t="s">
        <v>2699</v>
      </c>
      <c r="B4" s="7">
        <v>448</v>
      </c>
      <c r="C4" s="7">
        <v>84</v>
      </c>
      <c r="D4" s="7">
        <v>5</v>
      </c>
      <c r="E4" s="7">
        <v>3</v>
      </c>
      <c r="F4" s="7">
        <v>3</v>
      </c>
      <c r="G4" s="7">
        <v>41</v>
      </c>
      <c r="H4" s="7">
        <v>79</v>
      </c>
      <c r="I4" s="22">
        <v>215</v>
      </c>
      <c r="J4" s="7">
        <v>2</v>
      </c>
      <c r="K4" s="7">
        <v>1</v>
      </c>
      <c r="L4" s="7">
        <v>0</v>
      </c>
      <c r="M4" s="37">
        <f t="shared" si="0"/>
        <v>0.48214285714285715</v>
      </c>
    </row>
    <row r="5" spans="1:13" s="34" customFormat="1" x14ac:dyDescent="0.25">
      <c r="A5" s="21" t="s">
        <v>2700</v>
      </c>
      <c r="B5" s="7">
        <v>439</v>
      </c>
      <c r="C5" s="7">
        <v>101</v>
      </c>
      <c r="D5" s="7">
        <v>5</v>
      </c>
      <c r="E5" s="7">
        <v>2</v>
      </c>
      <c r="F5" s="7">
        <v>8</v>
      </c>
      <c r="G5" s="7">
        <v>56</v>
      </c>
      <c r="H5" s="7">
        <v>63</v>
      </c>
      <c r="I5" s="22">
        <v>235</v>
      </c>
      <c r="J5" s="7">
        <v>0</v>
      </c>
      <c r="K5" s="7">
        <v>0</v>
      </c>
      <c r="L5" s="7">
        <v>0</v>
      </c>
      <c r="M5" s="37">
        <f t="shared" si="0"/>
        <v>0.53530751708428248</v>
      </c>
    </row>
    <row r="6" spans="1:13" s="34" customFormat="1" x14ac:dyDescent="0.25">
      <c r="A6" s="21" t="s">
        <v>2701</v>
      </c>
      <c r="B6" s="7">
        <v>435</v>
      </c>
      <c r="C6" s="7">
        <v>52</v>
      </c>
      <c r="D6" s="7">
        <v>1</v>
      </c>
      <c r="E6" s="7">
        <v>1</v>
      </c>
      <c r="F6" s="7">
        <v>0</v>
      </c>
      <c r="G6" s="7">
        <v>17</v>
      </c>
      <c r="H6" s="7">
        <v>138</v>
      </c>
      <c r="I6" s="22">
        <v>209</v>
      </c>
      <c r="J6" s="7">
        <v>0</v>
      </c>
      <c r="K6" s="7">
        <v>0</v>
      </c>
      <c r="L6" s="7">
        <v>0</v>
      </c>
      <c r="M6" s="37">
        <f t="shared" si="0"/>
        <v>0.48045977011494251</v>
      </c>
    </row>
    <row r="7" spans="1:13" s="34" customFormat="1" x14ac:dyDescent="0.25">
      <c r="A7" s="21" t="s">
        <v>2702</v>
      </c>
      <c r="B7" s="7">
        <v>474</v>
      </c>
      <c r="C7" s="7">
        <v>98</v>
      </c>
      <c r="D7" s="7">
        <v>0</v>
      </c>
      <c r="E7" s="7">
        <v>3</v>
      </c>
      <c r="F7" s="7">
        <v>1</v>
      </c>
      <c r="G7" s="7">
        <v>27</v>
      </c>
      <c r="H7" s="7">
        <v>140</v>
      </c>
      <c r="I7" s="22">
        <v>269</v>
      </c>
      <c r="J7" s="7">
        <v>1</v>
      </c>
      <c r="K7" s="7">
        <v>0</v>
      </c>
      <c r="L7" s="7">
        <v>0</v>
      </c>
      <c r="M7" s="37">
        <f t="shared" si="0"/>
        <v>0.5675105485232067</v>
      </c>
    </row>
    <row r="8" spans="1:13" s="34" customFormat="1" x14ac:dyDescent="0.25">
      <c r="A8" s="21" t="s">
        <v>2703</v>
      </c>
      <c r="B8" s="7">
        <v>536</v>
      </c>
      <c r="C8" s="7">
        <v>72</v>
      </c>
      <c r="D8" s="7">
        <v>2</v>
      </c>
      <c r="E8" s="7">
        <v>3</v>
      </c>
      <c r="F8" s="7">
        <v>1</v>
      </c>
      <c r="G8" s="7">
        <v>17</v>
      </c>
      <c r="H8" s="7">
        <v>177</v>
      </c>
      <c r="I8" s="22">
        <v>272</v>
      </c>
      <c r="J8" s="7">
        <v>0</v>
      </c>
      <c r="K8" s="7">
        <v>0</v>
      </c>
      <c r="L8" s="7">
        <v>0</v>
      </c>
      <c r="M8" s="37">
        <f t="shared" si="0"/>
        <v>0.5074626865671642</v>
      </c>
    </row>
    <row r="9" spans="1:13" s="34" customFormat="1" x14ac:dyDescent="0.25">
      <c r="A9" s="21" t="s">
        <v>2704</v>
      </c>
      <c r="B9" s="7">
        <v>445</v>
      </c>
      <c r="C9" s="7">
        <v>29</v>
      </c>
      <c r="D9" s="7">
        <v>4</v>
      </c>
      <c r="E9" s="7">
        <v>6</v>
      </c>
      <c r="F9" s="7">
        <v>0</v>
      </c>
      <c r="G9" s="7">
        <v>13</v>
      </c>
      <c r="H9" s="7">
        <v>155</v>
      </c>
      <c r="I9" s="22">
        <v>207</v>
      </c>
      <c r="J9" s="7">
        <v>1</v>
      </c>
      <c r="K9" s="7">
        <v>0</v>
      </c>
      <c r="L9" s="7">
        <v>1</v>
      </c>
      <c r="M9" s="37">
        <f t="shared" si="0"/>
        <v>0.46741573033707867</v>
      </c>
    </row>
    <row r="10" spans="1:13" s="34" customFormat="1" x14ac:dyDescent="0.25">
      <c r="A10" s="21" t="s">
        <v>2705</v>
      </c>
      <c r="B10" s="7">
        <v>522</v>
      </c>
      <c r="C10" s="7">
        <v>74</v>
      </c>
      <c r="D10" s="7">
        <v>6</v>
      </c>
      <c r="E10" s="7">
        <v>4</v>
      </c>
      <c r="F10" s="7">
        <v>1</v>
      </c>
      <c r="G10" s="7">
        <v>16</v>
      </c>
      <c r="H10" s="7">
        <v>162</v>
      </c>
      <c r="I10" s="22">
        <v>263</v>
      </c>
      <c r="J10" s="7">
        <v>2</v>
      </c>
      <c r="K10" s="7">
        <v>0</v>
      </c>
      <c r="L10" s="7">
        <v>1</v>
      </c>
      <c r="M10" s="37">
        <f t="shared" si="0"/>
        <v>0.50574712643678166</v>
      </c>
    </row>
    <row r="11" spans="1:13" s="34" customFormat="1" x14ac:dyDescent="0.25">
      <c r="A11" s="21" t="s">
        <v>2706</v>
      </c>
      <c r="B11" s="7">
        <v>322</v>
      </c>
      <c r="C11" s="7">
        <v>42</v>
      </c>
      <c r="D11" s="7">
        <v>1</v>
      </c>
      <c r="E11" s="7">
        <v>2</v>
      </c>
      <c r="F11" s="7">
        <v>0</v>
      </c>
      <c r="G11" s="7">
        <v>12</v>
      </c>
      <c r="H11" s="7">
        <v>87</v>
      </c>
      <c r="I11" s="22">
        <v>144</v>
      </c>
      <c r="J11" s="7">
        <v>1</v>
      </c>
      <c r="K11" s="7">
        <v>0</v>
      </c>
      <c r="L11" s="7">
        <v>1</v>
      </c>
      <c r="M11" s="37">
        <f t="shared" si="0"/>
        <v>0.4503105590062112</v>
      </c>
    </row>
    <row r="12" spans="1:13" s="34" customFormat="1" x14ac:dyDescent="0.25">
      <c r="A12" s="21" t="s">
        <v>2707</v>
      </c>
      <c r="B12" s="7">
        <v>354</v>
      </c>
      <c r="C12" s="7">
        <v>40</v>
      </c>
      <c r="D12" s="7">
        <v>0</v>
      </c>
      <c r="E12" s="7">
        <v>6</v>
      </c>
      <c r="F12" s="7">
        <v>3</v>
      </c>
      <c r="G12" s="7">
        <v>7</v>
      </c>
      <c r="H12" s="7">
        <v>98</v>
      </c>
      <c r="I12" s="22">
        <v>154</v>
      </c>
      <c r="J12" s="7">
        <v>0</v>
      </c>
      <c r="K12" s="7">
        <v>0</v>
      </c>
      <c r="L12" s="7">
        <v>0</v>
      </c>
      <c r="M12" s="37">
        <f t="shared" si="0"/>
        <v>0.43502824858757061</v>
      </c>
    </row>
    <row r="13" spans="1:13" s="34" customFormat="1" x14ac:dyDescent="0.25">
      <c r="A13" s="21" t="s">
        <v>2708</v>
      </c>
      <c r="B13" s="7">
        <v>383</v>
      </c>
      <c r="C13" s="7">
        <v>47</v>
      </c>
      <c r="D13" s="7">
        <v>1</v>
      </c>
      <c r="E13" s="7">
        <v>4</v>
      </c>
      <c r="F13" s="7">
        <v>0</v>
      </c>
      <c r="G13" s="7">
        <v>19</v>
      </c>
      <c r="H13" s="7">
        <v>138</v>
      </c>
      <c r="I13" s="22">
        <v>209</v>
      </c>
      <c r="J13" s="7">
        <v>0</v>
      </c>
      <c r="K13" s="7">
        <v>0</v>
      </c>
      <c r="L13" s="7">
        <v>0</v>
      </c>
      <c r="M13" s="37">
        <f t="shared" si="0"/>
        <v>0.54569190600522188</v>
      </c>
    </row>
    <row r="14" spans="1:13" s="34" customFormat="1" x14ac:dyDescent="0.25">
      <c r="A14" s="21" t="s">
        <v>2709</v>
      </c>
      <c r="B14" s="7">
        <v>459</v>
      </c>
      <c r="C14" s="7">
        <v>61</v>
      </c>
      <c r="D14" s="7">
        <v>3</v>
      </c>
      <c r="E14" s="7">
        <v>4</v>
      </c>
      <c r="F14" s="7">
        <v>1</v>
      </c>
      <c r="G14" s="7">
        <v>17</v>
      </c>
      <c r="H14" s="7">
        <v>156</v>
      </c>
      <c r="I14" s="22">
        <v>242</v>
      </c>
      <c r="J14" s="7">
        <v>1</v>
      </c>
      <c r="K14" s="7">
        <v>0</v>
      </c>
      <c r="L14" s="7">
        <v>1</v>
      </c>
      <c r="M14" s="37">
        <f t="shared" si="0"/>
        <v>0.52941176470588236</v>
      </c>
    </row>
    <row r="15" spans="1:13" s="34" customFormat="1" x14ac:dyDescent="0.25">
      <c r="A15" s="21" t="s">
        <v>2710</v>
      </c>
      <c r="B15" s="7">
        <v>411</v>
      </c>
      <c r="C15" s="7">
        <v>44</v>
      </c>
      <c r="D15" s="7">
        <v>3</v>
      </c>
      <c r="E15" s="7">
        <v>0</v>
      </c>
      <c r="F15" s="7">
        <v>3</v>
      </c>
      <c r="G15" s="7">
        <v>24</v>
      </c>
      <c r="H15" s="7">
        <v>126</v>
      </c>
      <c r="I15" s="22">
        <v>200</v>
      </c>
      <c r="J15" s="7">
        <v>3</v>
      </c>
      <c r="K15" s="7">
        <v>0</v>
      </c>
      <c r="L15" s="7">
        <v>1</v>
      </c>
      <c r="M15" s="37">
        <f t="shared" si="0"/>
        <v>0.48905109489051096</v>
      </c>
    </row>
    <row r="16" spans="1:13" s="34" customFormat="1" x14ac:dyDescent="0.25">
      <c r="A16" s="21" t="s">
        <v>2711</v>
      </c>
      <c r="B16" s="7">
        <v>416</v>
      </c>
      <c r="C16" s="7">
        <v>32</v>
      </c>
      <c r="D16" s="7">
        <v>2</v>
      </c>
      <c r="E16" s="7">
        <v>3</v>
      </c>
      <c r="F16" s="7">
        <v>3</v>
      </c>
      <c r="G16" s="7">
        <v>13</v>
      </c>
      <c r="H16" s="7">
        <v>71</v>
      </c>
      <c r="I16" s="22">
        <v>124</v>
      </c>
      <c r="J16" s="7">
        <v>0</v>
      </c>
      <c r="K16" s="7">
        <v>0</v>
      </c>
      <c r="L16" s="7">
        <v>0</v>
      </c>
      <c r="M16" s="37">
        <f t="shared" si="0"/>
        <v>0.29807692307692307</v>
      </c>
    </row>
    <row r="17" spans="1:13" s="34" customFormat="1" x14ac:dyDescent="0.25">
      <c r="A17" s="21" t="s">
        <v>2712</v>
      </c>
      <c r="B17" s="7">
        <v>536</v>
      </c>
      <c r="C17" s="7">
        <v>50</v>
      </c>
      <c r="D17" s="7">
        <v>3</v>
      </c>
      <c r="E17" s="7">
        <v>6</v>
      </c>
      <c r="F17" s="7">
        <v>1</v>
      </c>
      <c r="G17" s="7">
        <v>24</v>
      </c>
      <c r="H17" s="7">
        <v>107</v>
      </c>
      <c r="I17" s="22">
        <v>191</v>
      </c>
      <c r="J17" s="7">
        <v>0</v>
      </c>
      <c r="K17" s="7">
        <v>0</v>
      </c>
      <c r="L17" s="7">
        <v>0</v>
      </c>
      <c r="M17" s="37">
        <f t="shared" si="0"/>
        <v>0.35634328358208955</v>
      </c>
    </row>
    <row r="18" spans="1:13" s="34" customFormat="1" x14ac:dyDescent="0.25">
      <c r="A18" s="21" t="s">
        <v>2713</v>
      </c>
      <c r="B18" s="7">
        <v>427</v>
      </c>
      <c r="C18" s="7">
        <v>77</v>
      </c>
      <c r="D18" s="7">
        <v>0</v>
      </c>
      <c r="E18" s="7">
        <v>2</v>
      </c>
      <c r="F18" s="7">
        <v>1</v>
      </c>
      <c r="G18" s="7">
        <v>16</v>
      </c>
      <c r="H18" s="7">
        <v>96</v>
      </c>
      <c r="I18" s="22">
        <v>192</v>
      </c>
      <c r="J18" s="7">
        <v>0</v>
      </c>
      <c r="K18" s="7">
        <v>0</v>
      </c>
      <c r="L18" s="7">
        <v>0</v>
      </c>
      <c r="M18" s="37">
        <f t="shared" si="0"/>
        <v>0.44964871194379391</v>
      </c>
    </row>
    <row r="19" spans="1:13" s="34" customFormat="1" x14ac:dyDescent="0.25">
      <c r="A19" s="21" t="s">
        <v>2714</v>
      </c>
      <c r="B19" s="7">
        <v>373</v>
      </c>
      <c r="C19" s="7">
        <v>56</v>
      </c>
      <c r="D19" s="7">
        <v>1</v>
      </c>
      <c r="E19" s="7">
        <v>3</v>
      </c>
      <c r="F19" s="7">
        <v>1</v>
      </c>
      <c r="G19" s="7">
        <v>20</v>
      </c>
      <c r="H19" s="7">
        <v>66</v>
      </c>
      <c r="I19" s="22">
        <v>147</v>
      </c>
      <c r="J19" s="7">
        <v>0</v>
      </c>
      <c r="K19" s="7">
        <v>0</v>
      </c>
      <c r="L19" s="7">
        <v>0</v>
      </c>
      <c r="M19" s="37">
        <f t="shared" si="0"/>
        <v>0.3941018766756032</v>
      </c>
    </row>
    <row r="20" spans="1:13" s="34" customFormat="1" x14ac:dyDescent="0.25">
      <c r="A20" s="21" t="s">
        <v>2715</v>
      </c>
      <c r="B20" s="7">
        <v>498</v>
      </c>
      <c r="C20" s="7">
        <v>35</v>
      </c>
      <c r="D20" s="7">
        <v>0</v>
      </c>
      <c r="E20" s="7">
        <v>2</v>
      </c>
      <c r="F20" s="7">
        <v>2</v>
      </c>
      <c r="G20" s="7">
        <v>10</v>
      </c>
      <c r="H20" s="7">
        <v>60</v>
      </c>
      <c r="I20" s="22">
        <v>109</v>
      </c>
      <c r="J20" s="7">
        <v>0</v>
      </c>
      <c r="K20" s="7">
        <v>0</v>
      </c>
      <c r="L20" s="7">
        <v>0</v>
      </c>
      <c r="M20" s="37">
        <f t="shared" si="0"/>
        <v>0.21887550200803213</v>
      </c>
    </row>
    <row r="21" spans="1:13" s="34" customFormat="1" x14ac:dyDescent="0.25">
      <c r="A21" s="21" t="s">
        <v>2716</v>
      </c>
      <c r="B21" s="7">
        <v>411</v>
      </c>
      <c r="C21" s="7">
        <v>93</v>
      </c>
      <c r="D21" s="7">
        <v>5</v>
      </c>
      <c r="E21" s="7">
        <v>3</v>
      </c>
      <c r="F21" s="7">
        <v>0</v>
      </c>
      <c r="G21" s="7">
        <v>11</v>
      </c>
      <c r="H21" s="7">
        <v>95</v>
      </c>
      <c r="I21" s="22">
        <v>207</v>
      </c>
      <c r="J21" s="7">
        <v>1</v>
      </c>
      <c r="K21" s="7">
        <v>3</v>
      </c>
      <c r="L21" s="7">
        <v>0</v>
      </c>
      <c r="M21" s="37">
        <f t="shared" si="0"/>
        <v>0.51094890510948909</v>
      </c>
    </row>
    <row r="22" spans="1:13" s="34" customFormat="1" x14ac:dyDescent="0.25">
      <c r="A22" s="21" t="s">
        <v>2717</v>
      </c>
      <c r="B22" s="7">
        <v>428</v>
      </c>
      <c r="C22" s="7">
        <v>85</v>
      </c>
      <c r="D22" s="7">
        <v>1</v>
      </c>
      <c r="E22" s="7">
        <v>3</v>
      </c>
      <c r="F22" s="7">
        <v>4</v>
      </c>
      <c r="G22" s="7">
        <v>15</v>
      </c>
      <c r="H22" s="7">
        <v>101</v>
      </c>
      <c r="I22" s="22">
        <v>209</v>
      </c>
      <c r="J22" s="7">
        <v>1</v>
      </c>
      <c r="K22" s="7">
        <v>0</v>
      </c>
      <c r="L22" s="7">
        <v>0</v>
      </c>
      <c r="M22" s="37">
        <f t="shared" si="0"/>
        <v>0.48831775700934582</v>
      </c>
    </row>
    <row r="23" spans="1:13" s="34" customFormat="1" x14ac:dyDescent="0.25">
      <c r="A23" s="21" t="s">
        <v>2718</v>
      </c>
      <c r="B23" s="7">
        <v>439</v>
      </c>
      <c r="C23" s="7">
        <v>68</v>
      </c>
      <c r="D23" s="7">
        <v>3</v>
      </c>
      <c r="E23" s="7">
        <v>3</v>
      </c>
      <c r="F23" s="7">
        <v>0</v>
      </c>
      <c r="G23" s="7">
        <v>22</v>
      </c>
      <c r="H23" s="7">
        <v>110</v>
      </c>
      <c r="I23" s="22">
        <v>206</v>
      </c>
      <c r="J23" s="7">
        <v>1</v>
      </c>
      <c r="K23" s="7">
        <v>0</v>
      </c>
      <c r="L23" s="7">
        <v>0</v>
      </c>
      <c r="M23" s="37">
        <f t="shared" si="0"/>
        <v>0.46924829157175396</v>
      </c>
    </row>
    <row r="24" spans="1:13" s="34" customFormat="1" x14ac:dyDescent="0.25">
      <c r="A24" s="21" t="s">
        <v>2719</v>
      </c>
      <c r="B24" s="7">
        <v>429</v>
      </c>
      <c r="C24" s="7">
        <v>80</v>
      </c>
      <c r="D24" s="7">
        <v>2</v>
      </c>
      <c r="E24" s="7">
        <v>2</v>
      </c>
      <c r="F24" s="7">
        <v>3</v>
      </c>
      <c r="G24" s="7">
        <v>21</v>
      </c>
      <c r="H24" s="7">
        <v>99</v>
      </c>
      <c r="I24" s="22">
        <v>207</v>
      </c>
      <c r="J24" s="7">
        <v>1</v>
      </c>
      <c r="K24" s="7">
        <v>0</v>
      </c>
      <c r="L24" s="7">
        <v>0</v>
      </c>
      <c r="M24" s="37">
        <f t="shared" si="0"/>
        <v>0.4825174825174825</v>
      </c>
    </row>
    <row r="25" spans="1:13" s="34" customFormat="1" x14ac:dyDescent="0.25">
      <c r="A25" s="21" t="s">
        <v>2720</v>
      </c>
      <c r="B25" s="7">
        <v>404</v>
      </c>
      <c r="C25" s="7">
        <v>41</v>
      </c>
      <c r="D25" s="7">
        <v>5</v>
      </c>
      <c r="E25" s="7">
        <v>0</v>
      </c>
      <c r="F25" s="7">
        <v>1</v>
      </c>
      <c r="G25" s="7">
        <v>12</v>
      </c>
      <c r="H25" s="7">
        <v>131</v>
      </c>
      <c r="I25" s="22">
        <v>190</v>
      </c>
      <c r="J25" s="7">
        <v>0</v>
      </c>
      <c r="K25" s="7">
        <v>0</v>
      </c>
      <c r="L25" s="7">
        <v>0</v>
      </c>
      <c r="M25" s="37">
        <f t="shared" si="0"/>
        <v>0.47029702970297027</v>
      </c>
    </row>
    <row r="26" spans="1:13" s="34" customFormat="1" x14ac:dyDescent="0.25">
      <c r="A26" s="21" t="s">
        <v>2721</v>
      </c>
      <c r="B26" s="7">
        <v>442</v>
      </c>
      <c r="C26" s="7">
        <v>36</v>
      </c>
      <c r="D26" s="7">
        <v>2</v>
      </c>
      <c r="E26" s="7">
        <v>1</v>
      </c>
      <c r="F26" s="7">
        <v>0</v>
      </c>
      <c r="G26" s="7">
        <v>8</v>
      </c>
      <c r="H26" s="7">
        <v>72</v>
      </c>
      <c r="I26" s="22">
        <v>119</v>
      </c>
      <c r="J26" s="7">
        <v>0</v>
      </c>
      <c r="K26" s="7">
        <v>0</v>
      </c>
      <c r="L26" s="7">
        <v>0</v>
      </c>
      <c r="M26" s="37">
        <f t="shared" si="0"/>
        <v>0.26923076923076922</v>
      </c>
    </row>
    <row r="27" spans="1:13" s="34" customFormat="1" x14ac:dyDescent="0.25">
      <c r="A27" s="21" t="s">
        <v>2722</v>
      </c>
      <c r="B27" s="7">
        <v>508</v>
      </c>
      <c r="C27" s="7">
        <v>44</v>
      </c>
      <c r="D27" s="7">
        <v>0</v>
      </c>
      <c r="E27" s="7">
        <v>2</v>
      </c>
      <c r="F27" s="7">
        <v>3</v>
      </c>
      <c r="G27" s="7">
        <v>9</v>
      </c>
      <c r="H27" s="7">
        <v>103</v>
      </c>
      <c r="I27" s="22">
        <v>161</v>
      </c>
      <c r="J27" s="7">
        <v>1</v>
      </c>
      <c r="K27" s="7">
        <v>0</v>
      </c>
      <c r="L27" s="7">
        <v>0</v>
      </c>
      <c r="M27" s="37">
        <f t="shared" si="0"/>
        <v>0.31692913385826771</v>
      </c>
    </row>
    <row r="28" spans="1:13" s="34" customFormat="1" x14ac:dyDescent="0.25">
      <c r="A28" s="21" t="s">
        <v>2723</v>
      </c>
      <c r="B28" s="7">
        <v>557</v>
      </c>
      <c r="C28" s="7">
        <v>52</v>
      </c>
      <c r="D28" s="7">
        <v>7</v>
      </c>
      <c r="E28" s="7">
        <v>3</v>
      </c>
      <c r="F28" s="7">
        <v>2</v>
      </c>
      <c r="G28" s="7">
        <v>6</v>
      </c>
      <c r="H28" s="7">
        <v>162</v>
      </c>
      <c r="I28" s="22">
        <v>232</v>
      </c>
      <c r="J28" s="7">
        <v>0</v>
      </c>
      <c r="K28" s="7">
        <v>0</v>
      </c>
      <c r="L28" s="7">
        <v>0</v>
      </c>
      <c r="M28" s="37">
        <f t="shared" si="0"/>
        <v>0.41651705565529623</v>
      </c>
    </row>
    <row r="29" spans="1:13" s="34" customFormat="1" x14ac:dyDescent="0.25">
      <c r="A29" s="21" t="s">
        <v>2724</v>
      </c>
      <c r="B29" s="7">
        <v>632</v>
      </c>
      <c r="C29" s="7">
        <v>57</v>
      </c>
      <c r="D29" s="7">
        <v>3</v>
      </c>
      <c r="E29" s="7">
        <v>4</v>
      </c>
      <c r="F29" s="7">
        <v>1</v>
      </c>
      <c r="G29" s="7">
        <v>19</v>
      </c>
      <c r="H29" s="7">
        <v>118</v>
      </c>
      <c r="I29" s="22">
        <v>202</v>
      </c>
      <c r="J29" s="7">
        <v>0</v>
      </c>
      <c r="K29" s="7">
        <v>0</v>
      </c>
      <c r="L29" s="7">
        <v>0</v>
      </c>
      <c r="M29" s="37">
        <f t="shared" si="0"/>
        <v>0.31962025316455694</v>
      </c>
    </row>
    <row r="30" spans="1:13" s="34" customFormat="1" x14ac:dyDescent="0.25">
      <c r="A30" s="21" t="s">
        <v>2725</v>
      </c>
      <c r="B30" s="7">
        <v>492</v>
      </c>
      <c r="C30" s="7">
        <v>26</v>
      </c>
      <c r="D30" s="7">
        <v>2</v>
      </c>
      <c r="E30" s="7">
        <v>4</v>
      </c>
      <c r="F30" s="7">
        <v>0</v>
      </c>
      <c r="G30" s="7">
        <v>11</v>
      </c>
      <c r="H30" s="7">
        <v>112</v>
      </c>
      <c r="I30" s="22">
        <v>155</v>
      </c>
      <c r="J30" s="7">
        <v>0</v>
      </c>
      <c r="K30" s="7">
        <v>0</v>
      </c>
      <c r="L30" s="7">
        <v>0</v>
      </c>
      <c r="M30" s="37">
        <f t="shared" si="0"/>
        <v>0.31504065040650409</v>
      </c>
    </row>
    <row r="31" spans="1:13" s="34" customFormat="1" x14ac:dyDescent="0.25">
      <c r="A31" s="21" t="s">
        <v>2726</v>
      </c>
      <c r="B31" s="7">
        <v>281</v>
      </c>
      <c r="C31" s="7">
        <v>33</v>
      </c>
      <c r="D31" s="7">
        <v>3</v>
      </c>
      <c r="E31" s="7">
        <v>1</v>
      </c>
      <c r="F31" s="7">
        <v>0</v>
      </c>
      <c r="G31" s="7">
        <v>7</v>
      </c>
      <c r="H31" s="7">
        <v>73</v>
      </c>
      <c r="I31" s="22">
        <v>117</v>
      </c>
      <c r="J31" s="7">
        <v>1</v>
      </c>
      <c r="K31" s="7">
        <v>0</v>
      </c>
      <c r="L31" s="7">
        <v>0</v>
      </c>
      <c r="M31" s="37">
        <f t="shared" si="0"/>
        <v>0.41637010676156583</v>
      </c>
    </row>
    <row r="32" spans="1:13" s="34" customFormat="1" x14ac:dyDescent="0.25">
      <c r="A32" s="21" t="s">
        <v>2727</v>
      </c>
      <c r="B32" s="7">
        <v>650</v>
      </c>
      <c r="C32" s="7">
        <v>48</v>
      </c>
      <c r="D32" s="7">
        <v>2</v>
      </c>
      <c r="E32" s="7">
        <v>3</v>
      </c>
      <c r="F32" s="7">
        <v>0</v>
      </c>
      <c r="G32" s="7">
        <v>20</v>
      </c>
      <c r="H32" s="7">
        <v>128</v>
      </c>
      <c r="I32" s="7">
        <v>201</v>
      </c>
      <c r="J32" s="7">
        <v>1</v>
      </c>
      <c r="K32" s="7">
        <v>0</v>
      </c>
      <c r="L32" s="7">
        <v>0</v>
      </c>
      <c r="M32" s="37">
        <f t="shared" si="0"/>
        <v>0.30923076923076925</v>
      </c>
    </row>
    <row r="33" spans="1:13" s="34" customFormat="1" x14ac:dyDescent="0.25">
      <c r="A33" s="21" t="s">
        <v>2728</v>
      </c>
      <c r="B33" s="7">
        <v>523</v>
      </c>
      <c r="C33" s="7">
        <v>52</v>
      </c>
      <c r="D33" s="7">
        <v>1</v>
      </c>
      <c r="E33" s="7">
        <v>2</v>
      </c>
      <c r="F33" s="7">
        <v>2</v>
      </c>
      <c r="G33" s="7">
        <v>21</v>
      </c>
      <c r="H33" s="7">
        <v>109</v>
      </c>
      <c r="I33" s="22">
        <v>187</v>
      </c>
      <c r="J33" s="7">
        <v>0</v>
      </c>
      <c r="K33" s="7">
        <v>0</v>
      </c>
      <c r="L33" s="7">
        <v>0</v>
      </c>
      <c r="M33" s="37">
        <f t="shared" si="0"/>
        <v>0.35755258126195028</v>
      </c>
    </row>
    <row r="34" spans="1:13" s="34" customFormat="1" x14ac:dyDescent="0.25">
      <c r="A34" s="21" t="s">
        <v>2729</v>
      </c>
      <c r="B34" s="7">
        <v>559</v>
      </c>
      <c r="C34" s="7">
        <v>93</v>
      </c>
      <c r="D34" s="7">
        <v>9</v>
      </c>
      <c r="E34" s="7">
        <v>4</v>
      </c>
      <c r="F34" s="7">
        <v>2</v>
      </c>
      <c r="G34" s="7">
        <v>31</v>
      </c>
      <c r="H34" s="7">
        <v>216</v>
      </c>
      <c r="I34" s="22">
        <v>355</v>
      </c>
      <c r="J34" s="7">
        <v>0</v>
      </c>
      <c r="K34" s="7">
        <v>0</v>
      </c>
      <c r="L34" s="7">
        <v>0</v>
      </c>
      <c r="M34" s="37">
        <f t="shared" si="0"/>
        <v>0.63506261180679791</v>
      </c>
    </row>
    <row r="35" spans="1:13" s="34" customFormat="1" x14ac:dyDescent="0.25">
      <c r="A35" s="21" t="s">
        <v>2730</v>
      </c>
      <c r="B35" s="7">
        <v>464</v>
      </c>
      <c r="C35" s="7">
        <v>30</v>
      </c>
      <c r="D35" s="7">
        <v>3</v>
      </c>
      <c r="E35" s="7">
        <v>3</v>
      </c>
      <c r="F35" s="7">
        <v>2</v>
      </c>
      <c r="G35" s="7">
        <v>5</v>
      </c>
      <c r="H35" s="7">
        <v>69</v>
      </c>
      <c r="I35" s="22">
        <v>112</v>
      </c>
      <c r="J35" s="7">
        <v>0</v>
      </c>
      <c r="K35" s="7">
        <v>0</v>
      </c>
      <c r="L35" s="7">
        <v>0</v>
      </c>
      <c r="M35" s="37">
        <f t="shared" si="0"/>
        <v>0.2413793103448276</v>
      </c>
    </row>
    <row r="36" spans="1:13" s="34" customFormat="1" x14ac:dyDescent="0.25">
      <c r="A36" s="21" t="s">
        <v>2731</v>
      </c>
      <c r="B36" s="7">
        <v>439</v>
      </c>
      <c r="C36" s="7">
        <v>48</v>
      </c>
      <c r="D36" s="7">
        <v>3</v>
      </c>
      <c r="E36" s="7">
        <v>1</v>
      </c>
      <c r="F36" s="7">
        <v>1</v>
      </c>
      <c r="G36" s="7">
        <v>27</v>
      </c>
      <c r="H36" s="7">
        <v>166</v>
      </c>
      <c r="I36" s="22">
        <v>246</v>
      </c>
      <c r="J36" s="7">
        <v>0</v>
      </c>
      <c r="K36" s="7">
        <v>0</v>
      </c>
      <c r="L36" s="7">
        <v>0</v>
      </c>
      <c r="M36" s="37">
        <f t="shared" si="0"/>
        <v>0.56036446469248291</v>
      </c>
    </row>
    <row r="37" spans="1:13" s="34" customFormat="1" x14ac:dyDescent="0.25">
      <c r="A37" s="21" t="s">
        <v>2732</v>
      </c>
      <c r="B37" s="7">
        <v>478</v>
      </c>
      <c r="C37" s="7">
        <v>40</v>
      </c>
      <c r="D37" s="7">
        <v>0</v>
      </c>
      <c r="E37" s="7">
        <v>3</v>
      </c>
      <c r="F37" s="7">
        <v>3</v>
      </c>
      <c r="G37" s="7">
        <v>16</v>
      </c>
      <c r="H37" s="7">
        <v>105</v>
      </c>
      <c r="I37" s="22">
        <v>167</v>
      </c>
      <c r="J37" s="7">
        <v>1</v>
      </c>
      <c r="K37" s="7">
        <v>1</v>
      </c>
      <c r="L37" s="7">
        <v>0</v>
      </c>
      <c r="M37" s="37">
        <f t="shared" si="0"/>
        <v>0.35146443514644349</v>
      </c>
    </row>
    <row r="38" spans="1:13" s="34" customFormat="1" x14ac:dyDescent="0.25">
      <c r="A38" s="21" t="s">
        <v>2733</v>
      </c>
      <c r="B38" s="7">
        <v>453</v>
      </c>
      <c r="C38" s="7">
        <v>57</v>
      </c>
      <c r="D38" s="7">
        <v>1</v>
      </c>
      <c r="E38" s="7">
        <v>4</v>
      </c>
      <c r="F38" s="7">
        <v>1</v>
      </c>
      <c r="G38" s="7">
        <v>19</v>
      </c>
      <c r="H38" s="7">
        <v>133</v>
      </c>
      <c r="I38" s="22">
        <v>215</v>
      </c>
      <c r="J38" s="7">
        <v>0</v>
      </c>
      <c r="K38" s="7">
        <v>0</v>
      </c>
      <c r="L38" s="7">
        <v>0</v>
      </c>
      <c r="M38" s="37">
        <f t="shared" si="0"/>
        <v>0.47461368653421632</v>
      </c>
    </row>
    <row r="39" spans="1:13" s="34" customFormat="1" x14ac:dyDescent="0.25">
      <c r="A39" s="21" t="s">
        <v>2734</v>
      </c>
      <c r="B39" s="7">
        <v>405</v>
      </c>
      <c r="C39" s="7">
        <v>41</v>
      </c>
      <c r="D39" s="7">
        <v>3</v>
      </c>
      <c r="E39" s="7">
        <v>0</v>
      </c>
      <c r="F39" s="7">
        <v>3</v>
      </c>
      <c r="G39" s="7">
        <v>19</v>
      </c>
      <c r="H39" s="7">
        <v>132</v>
      </c>
      <c r="I39" s="22">
        <v>198</v>
      </c>
      <c r="J39" s="7">
        <v>0</v>
      </c>
      <c r="K39" s="7">
        <v>0</v>
      </c>
      <c r="L39" s="7">
        <v>0</v>
      </c>
      <c r="M39" s="37">
        <f t="shared" si="0"/>
        <v>0.48888888888888887</v>
      </c>
    </row>
    <row r="40" spans="1:13" s="34" customFormat="1" x14ac:dyDescent="0.25">
      <c r="A40" s="21" t="s">
        <v>2735</v>
      </c>
      <c r="B40" s="7">
        <v>380</v>
      </c>
      <c r="C40" s="7">
        <v>69</v>
      </c>
      <c r="D40" s="7">
        <v>6</v>
      </c>
      <c r="E40" s="7">
        <v>2</v>
      </c>
      <c r="F40" s="7">
        <v>1</v>
      </c>
      <c r="G40" s="7">
        <v>16</v>
      </c>
      <c r="H40" s="7">
        <v>110</v>
      </c>
      <c r="I40" s="22">
        <v>204</v>
      </c>
      <c r="J40" s="7">
        <v>0</v>
      </c>
      <c r="K40" s="7">
        <v>1</v>
      </c>
      <c r="L40" s="7">
        <v>0</v>
      </c>
      <c r="M40" s="37">
        <f t="shared" si="0"/>
        <v>0.53947368421052633</v>
      </c>
    </row>
    <row r="41" spans="1:13" s="34" customFormat="1" x14ac:dyDescent="0.25">
      <c r="A41" s="21" t="s">
        <v>2736</v>
      </c>
      <c r="B41" s="7">
        <v>381</v>
      </c>
      <c r="C41" s="7">
        <v>74</v>
      </c>
      <c r="D41" s="7">
        <v>3</v>
      </c>
      <c r="E41" s="7">
        <v>4</v>
      </c>
      <c r="F41" s="7">
        <v>1</v>
      </c>
      <c r="G41" s="7">
        <v>17</v>
      </c>
      <c r="H41" s="7">
        <v>110</v>
      </c>
      <c r="I41" s="22">
        <v>209</v>
      </c>
      <c r="J41" s="7">
        <v>0</v>
      </c>
      <c r="K41" s="7">
        <v>0</v>
      </c>
      <c r="L41" s="7">
        <v>0</v>
      </c>
      <c r="M41" s="37">
        <f t="shared" si="0"/>
        <v>0.54855643044619418</v>
      </c>
    </row>
    <row r="42" spans="1:13" s="34" customFormat="1" x14ac:dyDescent="0.25">
      <c r="A42" s="21" t="s">
        <v>2737</v>
      </c>
      <c r="B42" s="7">
        <v>404</v>
      </c>
      <c r="C42" s="7">
        <v>50</v>
      </c>
      <c r="D42" s="7">
        <v>1</v>
      </c>
      <c r="E42" s="7">
        <v>2</v>
      </c>
      <c r="F42" s="7">
        <v>1</v>
      </c>
      <c r="G42" s="7">
        <v>23</v>
      </c>
      <c r="H42" s="7">
        <v>103</v>
      </c>
      <c r="I42" s="22">
        <v>180</v>
      </c>
      <c r="J42" s="7">
        <v>1</v>
      </c>
      <c r="K42" s="7">
        <v>0</v>
      </c>
      <c r="L42" s="7">
        <v>0</v>
      </c>
      <c r="M42" s="37">
        <f t="shared" si="0"/>
        <v>0.44554455445544555</v>
      </c>
    </row>
    <row r="43" spans="1:13" s="34" customFormat="1" x14ac:dyDescent="0.25">
      <c r="A43" s="21" t="s">
        <v>2738</v>
      </c>
      <c r="B43" s="7">
        <v>309</v>
      </c>
      <c r="C43" s="7">
        <v>56</v>
      </c>
      <c r="D43" s="7">
        <v>0</v>
      </c>
      <c r="E43" s="7">
        <v>1</v>
      </c>
      <c r="F43" s="7">
        <v>2</v>
      </c>
      <c r="G43" s="7">
        <v>10</v>
      </c>
      <c r="H43" s="7">
        <v>68</v>
      </c>
      <c r="I43" s="22">
        <v>137</v>
      </c>
      <c r="J43" s="7">
        <v>0</v>
      </c>
      <c r="K43" s="7">
        <v>0</v>
      </c>
      <c r="L43" s="7">
        <v>0</v>
      </c>
      <c r="M43" s="37">
        <f t="shared" si="0"/>
        <v>0.44336569579288027</v>
      </c>
    </row>
    <row r="44" spans="1:13" s="34" customFormat="1" x14ac:dyDescent="0.25">
      <c r="A44" s="21" t="s">
        <v>2739</v>
      </c>
      <c r="B44" s="7">
        <v>375</v>
      </c>
      <c r="C44" s="7">
        <v>50</v>
      </c>
      <c r="D44" s="7">
        <v>4</v>
      </c>
      <c r="E44" s="7">
        <v>0</v>
      </c>
      <c r="F44" s="7">
        <v>3</v>
      </c>
      <c r="G44" s="7">
        <v>22</v>
      </c>
      <c r="H44" s="7">
        <v>99</v>
      </c>
      <c r="I44" s="22">
        <v>178</v>
      </c>
      <c r="J44" s="7">
        <v>1</v>
      </c>
      <c r="K44" s="7">
        <v>0</v>
      </c>
      <c r="L44" s="7">
        <v>0</v>
      </c>
      <c r="M44" s="37">
        <f t="shared" si="0"/>
        <v>0.47466666666666668</v>
      </c>
    </row>
    <row r="45" spans="1:13" s="34" customFormat="1" x14ac:dyDescent="0.25">
      <c r="A45" s="21" t="s">
        <v>2740</v>
      </c>
      <c r="B45" s="7">
        <v>424</v>
      </c>
      <c r="C45" s="7">
        <v>74</v>
      </c>
      <c r="D45" s="7">
        <v>2</v>
      </c>
      <c r="E45" s="7">
        <v>0</v>
      </c>
      <c r="F45" s="7">
        <v>1</v>
      </c>
      <c r="G45" s="7">
        <v>29</v>
      </c>
      <c r="H45" s="7">
        <v>123</v>
      </c>
      <c r="I45" s="22">
        <v>229</v>
      </c>
      <c r="J45" s="7">
        <v>1</v>
      </c>
      <c r="K45" s="7">
        <v>1</v>
      </c>
      <c r="L45" s="7">
        <v>0</v>
      </c>
      <c r="M45" s="37">
        <f t="shared" si="0"/>
        <v>0.54245283018867929</v>
      </c>
    </row>
    <row r="46" spans="1:13" s="34" customFormat="1" x14ac:dyDescent="0.25">
      <c r="A46" s="21" t="s">
        <v>2741</v>
      </c>
      <c r="B46" s="7">
        <v>490</v>
      </c>
      <c r="C46" s="7">
        <v>83</v>
      </c>
      <c r="D46" s="7">
        <v>0</v>
      </c>
      <c r="E46" s="7">
        <v>1</v>
      </c>
      <c r="F46" s="7">
        <v>1</v>
      </c>
      <c r="G46" s="7">
        <v>34</v>
      </c>
      <c r="H46" s="7">
        <v>145</v>
      </c>
      <c r="I46" s="22">
        <v>264</v>
      </c>
      <c r="J46" s="7">
        <v>0</v>
      </c>
      <c r="K46" s="7">
        <v>0</v>
      </c>
      <c r="L46" s="7">
        <v>0</v>
      </c>
      <c r="M46" s="37">
        <f t="shared" si="0"/>
        <v>0.53877551020408165</v>
      </c>
    </row>
    <row r="47" spans="1:13" s="34" customFormat="1" x14ac:dyDescent="0.25">
      <c r="A47" s="21" t="s">
        <v>2742</v>
      </c>
      <c r="B47" s="7">
        <v>379</v>
      </c>
      <c r="C47" s="7">
        <v>46</v>
      </c>
      <c r="D47" s="7">
        <v>2</v>
      </c>
      <c r="E47" s="7">
        <v>3</v>
      </c>
      <c r="F47" s="7">
        <v>2</v>
      </c>
      <c r="G47" s="7">
        <v>10</v>
      </c>
      <c r="H47" s="7">
        <v>101</v>
      </c>
      <c r="I47" s="22">
        <v>164</v>
      </c>
      <c r="J47" s="7">
        <v>0</v>
      </c>
      <c r="K47" s="7">
        <v>0</v>
      </c>
      <c r="L47" s="7">
        <v>1</v>
      </c>
      <c r="M47" s="37">
        <f t="shared" si="0"/>
        <v>0.43535620052770446</v>
      </c>
    </row>
    <row r="48" spans="1:13" s="34" customFormat="1" x14ac:dyDescent="0.25">
      <c r="A48" s="21" t="s">
        <v>2743</v>
      </c>
      <c r="B48" s="7">
        <v>405</v>
      </c>
      <c r="C48" s="7">
        <v>61</v>
      </c>
      <c r="D48" s="7">
        <v>3</v>
      </c>
      <c r="E48" s="7">
        <v>5</v>
      </c>
      <c r="F48" s="7">
        <v>0</v>
      </c>
      <c r="G48" s="7">
        <v>14</v>
      </c>
      <c r="H48" s="7">
        <v>92</v>
      </c>
      <c r="I48" s="22">
        <v>175</v>
      </c>
      <c r="J48" s="7">
        <v>1</v>
      </c>
      <c r="K48" s="7">
        <v>0</v>
      </c>
      <c r="L48" s="7">
        <v>0</v>
      </c>
      <c r="M48" s="37">
        <f t="shared" si="0"/>
        <v>0.43209876543209874</v>
      </c>
    </row>
    <row r="49" spans="1:13" s="34" customFormat="1" x14ac:dyDescent="0.25">
      <c r="A49" s="21" t="s">
        <v>2744</v>
      </c>
      <c r="B49" s="7">
        <v>473</v>
      </c>
      <c r="C49" s="7">
        <v>81</v>
      </c>
      <c r="D49" s="7">
        <v>0</v>
      </c>
      <c r="E49" s="7">
        <v>2</v>
      </c>
      <c r="F49" s="7">
        <v>1</v>
      </c>
      <c r="G49" s="7">
        <v>28</v>
      </c>
      <c r="H49" s="7">
        <v>150</v>
      </c>
      <c r="I49" s="22">
        <v>262</v>
      </c>
      <c r="J49" s="7">
        <v>4</v>
      </c>
      <c r="K49" s="7">
        <v>0</v>
      </c>
      <c r="L49" s="7">
        <v>0</v>
      </c>
      <c r="M49" s="37">
        <f t="shared" si="0"/>
        <v>0.55391120507399583</v>
      </c>
    </row>
    <row r="50" spans="1:13" s="34" customFormat="1" x14ac:dyDescent="0.25">
      <c r="A50" s="21" t="s">
        <v>2745</v>
      </c>
      <c r="B50" s="7">
        <v>337</v>
      </c>
      <c r="C50" s="7">
        <v>63</v>
      </c>
      <c r="D50" s="7">
        <v>0</v>
      </c>
      <c r="E50" s="7">
        <v>3</v>
      </c>
      <c r="F50" s="7">
        <v>2</v>
      </c>
      <c r="G50" s="7">
        <v>23</v>
      </c>
      <c r="H50" s="7">
        <v>97</v>
      </c>
      <c r="I50" s="22">
        <v>188</v>
      </c>
      <c r="J50" s="7">
        <v>1</v>
      </c>
      <c r="K50" s="7">
        <v>0</v>
      </c>
      <c r="L50" s="7">
        <v>0</v>
      </c>
      <c r="M50" s="37">
        <f t="shared" si="0"/>
        <v>0.55786350148367958</v>
      </c>
    </row>
    <row r="51" spans="1:13" s="34" customFormat="1" x14ac:dyDescent="0.25">
      <c r="A51" s="21" t="s">
        <v>2746</v>
      </c>
      <c r="B51" s="7">
        <v>433</v>
      </c>
      <c r="C51" s="7">
        <v>48</v>
      </c>
      <c r="D51" s="7">
        <v>2</v>
      </c>
      <c r="E51" s="7">
        <v>2</v>
      </c>
      <c r="F51" s="7">
        <v>3</v>
      </c>
      <c r="G51" s="7">
        <v>28</v>
      </c>
      <c r="H51" s="7">
        <v>124</v>
      </c>
      <c r="I51" s="22">
        <v>207</v>
      </c>
      <c r="J51" s="7">
        <v>0</v>
      </c>
      <c r="K51" s="7">
        <v>0</v>
      </c>
      <c r="L51" s="7">
        <v>0</v>
      </c>
      <c r="M51" s="37">
        <f t="shared" si="0"/>
        <v>0.47806004618937642</v>
      </c>
    </row>
    <row r="52" spans="1:13" s="34" customFormat="1" x14ac:dyDescent="0.25">
      <c r="A52" s="21" t="s">
        <v>2747</v>
      </c>
      <c r="B52" s="7">
        <v>421</v>
      </c>
      <c r="C52" s="7">
        <v>49</v>
      </c>
      <c r="D52" s="7">
        <v>3</v>
      </c>
      <c r="E52" s="7">
        <v>2</v>
      </c>
      <c r="F52" s="7">
        <v>1</v>
      </c>
      <c r="G52" s="7">
        <v>25</v>
      </c>
      <c r="H52" s="7">
        <v>135</v>
      </c>
      <c r="I52" s="22">
        <v>215</v>
      </c>
      <c r="J52" s="7">
        <v>0</v>
      </c>
      <c r="K52" s="7">
        <v>0</v>
      </c>
      <c r="L52" s="7">
        <v>0</v>
      </c>
      <c r="M52" s="37">
        <f t="shared" si="0"/>
        <v>0.5106888361045131</v>
      </c>
    </row>
    <row r="53" spans="1:13" s="34" customFormat="1" x14ac:dyDescent="0.25">
      <c r="A53" s="21" t="s">
        <v>2748</v>
      </c>
      <c r="B53" s="7">
        <v>276</v>
      </c>
      <c r="C53" s="7">
        <v>22</v>
      </c>
      <c r="D53" s="7">
        <v>1</v>
      </c>
      <c r="E53" s="7">
        <v>0</v>
      </c>
      <c r="F53" s="7">
        <v>1</v>
      </c>
      <c r="G53" s="7">
        <v>10</v>
      </c>
      <c r="H53" s="7">
        <v>89</v>
      </c>
      <c r="I53" s="22">
        <v>123</v>
      </c>
      <c r="J53" s="7">
        <v>1</v>
      </c>
      <c r="K53" s="7">
        <v>1</v>
      </c>
      <c r="L53" s="7">
        <v>0</v>
      </c>
      <c r="M53" s="37">
        <f t="shared" si="0"/>
        <v>0.44927536231884058</v>
      </c>
    </row>
    <row r="54" spans="1:13" s="34" customFormat="1" x14ac:dyDescent="0.25">
      <c r="A54" s="21" t="s">
        <v>2749</v>
      </c>
      <c r="B54" s="7">
        <v>493</v>
      </c>
      <c r="C54" s="7">
        <v>39</v>
      </c>
      <c r="D54" s="7">
        <v>4</v>
      </c>
      <c r="E54" s="7">
        <v>5</v>
      </c>
      <c r="F54" s="7">
        <v>2</v>
      </c>
      <c r="G54" s="7">
        <v>11</v>
      </c>
      <c r="H54" s="7">
        <v>112</v>
      </c>
      <c r="I54" s="22">
        <v>173</v>
      </c>
      <c r="J54" s="7">
        <v>0</v>
      </c>
      <c r="K54" s="7">
        <v>0</v>
      </c>
      <c r="L54" s="7">
        <v>0</v>
      </c>
      <c r="M54" s="37">
        <f t="shared" si="0"/>
        <v>0.35091277890466532</v>
      </c>
    </row>
    <row r="55" spans="1:13" s="34" customFormat="1" x14ac:dyDescent="0.25">
      <c r="A55" s="21" t="s">
        <v>2750</v>
      </c>
      <c r="B55" s="7">
        <v>387</v>
      </c>
      <c r="C55" s="7">
        <v>44</v>
      </c>
      <c r="D55" s="7">
        <v>0</v>
      </c>
      <c r="E55" s="7">
        <v>1</v>
      </c>
      <c r="F55" s="7">
        <v>1</v>
      </c>
      <c r="G55" s="7">
        <v>7</v>
      </c>
      <c r="H55" s="7">
        <v>104</v>
      </c>
      <c r="I55" s="22">
        <v>157</v>
      </c>
      <c r="J55" s="7">
        <v>0</v>
      </c>
      <c r="K55" s="7">
        <v>0</v>
      </c>
      <c r="L55" s="7">
        <v>0</v>
      </c>
      <c r="M55" s="37">
        <f t="shared" si="0"/>
        <v>0.40568475452196384</v>
      </c>
    </row>
    <row r="56" spans="1:13" s="34" customFormat="1" x14ac:dyDescent="0.25">
      <c r="A56" s="21" t="s">
        <v>2751</v>
      </c>
      <c r="B56" s="7">
        <v>462</v>
      </c>
      <c r="C56" s="7">
        <v>62</v>
      </c>
      <c r="D56" s="7">
        <v>0</v>
      </c>
      <c r="E56" s="7">
        <v>3</v>
      </c>
      <c r="F56" s="7">
        <v>2</v>
      </c>
      <c r="G56" s="7">
        <v>24</v>
      </c>
      <c r="H56" s="7">
        <v>148</v>
      </c>
      <c r="I56" s="22">
        <v>239</v>
      </c>
      <c r="J56" s="7">
        <v>0</v>
      </c>
      <c r="K56" s="7">
        <v>0</v>
      </c>
      <c r="L56" s="7">
        <v>0</v>
      </c>
      <c r="M56" s="37">
        <f t="shared" si="0"/>
        <v>0.51731601731601728</v>
      </c>
    </row>
    <row r="57" spans="1:13" s="34" customFormat="1" x14ac:dyDescent="0.25">
      <c r="A57" s="21" t="s">
        <v>2752</v>
      </c>
      <c r="B57" s="7">
        <v>311</v>
      </c>
      <c r="C57" s="7">
        <v>53</v>
      </c>
      <c r="D57" s="7">
        <v>1</v>
      </c>
      <c r="E57" s="7">
        <v>2</v>
      </c>
      <c r="F57" s="7">
        <v>0</v>
      </c>
      <c r="G57" s="7">
        <v>22</v>
      </c>
      <c r="H57" s="7">
        <v>106</v>
      </c>
      <c r="I57" s="22">
        <v>184</v>
      </c>
      <c r="J57" s="7">
        <v>0</v>
      </c>
      <c r="K57" s="7">
        <v>0</v>
      </c>
      <c r="L57" s="7">
        <v>0</v>
      </c>
      <c r="M57" s="37">
        <f t="shared" si="0"/>
        <v>0.59163987138263663</v>
      </c>
    </row>
    <row r="58" spans="1:13" s="34" customFormat="1" x14ac:dyDescent="0.25">
      <c r="A58" s="21" t="s">
        <v>2753</v>
      </c>
      <c r="B58" s="7">
        <v>396</v>
      </c>
      <c r="C58" s="7">
        <v>54</v>
      </c>
      <c r="D58" s="7">
        <v>1</v>
      </c>
      <c r="E58" s="7">
        <v>1</v>
      </c>
      <c r="F58" s="7">
        <v>1</v>
      </c>
      <c r="G58" s="7">
        <v>12</v>
      </c>
      <c r="H58" s="7">
        <v>91</v>
      </c>
      <c r="I58" s="22">
        <v>160</v>
      </c>
      <c r="J58" s="7">
        <v>1</v>
      </c>
      <c r="K58" s="7">
        <v>1</v>
      </c>
      <c r="L58" s="7">
        <v>1</v>
      </c>
      <c r="M58" s="37">
        <f t="shared" si="0"/>
        <v>0.40909090909090912</v>
      </c>
    </row>
    <row r="59" spans="1:13" s="34" customFormat="1" x14ac:dyDescent="0.25">
      <c r="A59" s="21" t="s">
        <v>2754</v>
      </c>
      <c r="B59" s="7">
        <v>278</v>
      </c>
      <c r="C59" s="7">
        <v>44</v>
      </c>
      <c r="D59" s="7">
        <v>1</v>
      </c>
      <c r="E59" s="7">
        <v>5</v>
      </c>
      <c r="F59" s="7">
        <v>2</v>
      </c>
      <c r="G59" s="7">
        <v>9</v>
      </c>
      <c r="H59" s="7">
        <v>69</v>
      </c>
      <c r="I59" s="22">
        <v>130</v>
      </c>
      <c r="J59" s="7">
        <v>0</v>
      </c>
      <c r="K59" s="7">
        <v>0</v>
      </c>
      <c r="L59" s="7">
        <v>0</v>
      </c>
      <c r="M59" s="37">
        <f t="shared" si="0"/>
        <v>0.46762589928057552</v>
      </c>
    </row>
    <row r="60" spans="1:13" s="34" customFormat="1" x14ac:dyDescent="0.25">
      <c r="A60" s="21" t="s">
        <v>2755</v>
      </c>
      <c r="B60" s="7">
        <v>536</v>
      </c>
      <c r="C60" s="7">
        <v>71</v>
      </c>
      <c r="D60" s="7">
        <v>0</v>
      </c>
      <c r="E60" s="7">
        <v>3</v>
      </c>
      <c r="F60" s="7">
        <v>3</v>
      </c>
      <c r="G60" s="7">
        <v>19</v>
      </c>
      <c r="H60" s="7">
        <v>108</v>
      </c>
      <c r="I60" s="22">
        <v>204</v>
      </c>
      <c r="J60" s="7">
        <v>0</v>
      </c>
      <c r="K60" s="7">
        <v>0</v>
      </c>
      <c r="L60" s="7">
        <v>0</v>
      </c>
      <c r="M60" s="37">
        <f t="shared" si="0"/>
        <v>0.38059701492537312</v>
      </c>
    </row>
    <row r="61" spans="1:13" s="34" customFormat="1" x14ac:dyDescent="0.25">
      <c r="A61" s="21" t="s">
        <v>2756</v>
      </c>
      <c r="B61" s="7">
        <v>326</v>
      </c>
      <c r="C61" s="7">
        <v>26</v>
      </c>
      <c r="D61" s="7">
        <v>3</v>
      </c>
      <c r="E61" s="7">
        <v>4</v>
      </c>
      <c r="F61" s="7">
        <v>1</v>
      </c>
      <c r="G61" s="7">
        <v>6</v>
      </c>
      <c r="H61" s="7">
        <v>39</v>
      </c>
      <c r="I61" s="22">
        <v>79</v>
      </c>
      <c r="J61" s="7">
        <v>0</v>
      </c>
      <c r="K61" s="7">
        <v>1</v>
      </c>
      <c r="L61" s="7">
        <v>0</v>
      </c>
      <c r="M61" s="37">
        <f t="shared" si="0"/>
        <v>0.24539877300613497</v>
      </c>
    </row>
    <row r="62" spans="1:13" s="34" customFormat="1" x14ac:dyDescent="0.25">
      <c r="A62" s="21" t="s">
        <v>2757</v>
      </c>
      <c r="B62" s="7">
        <v>415</v>
      </c>
      <c r="C62" s="7">
        <v>27</v>
      </c>
      <c r="D62" s="7">
        <v>2</v>
      </c>
      <c r="E62" s="7">
        <v>1</v>
      </c>
      <c r="F62" s="7">
        <v>1</v>
      </c>
      <c r="G62" s="7">
        <v>14</v>
      </c>
      <c r="H62" s="7">
        <v>91</v>
      </c>
      <c r="I62" s="22">
        <v>136</v>
      </c>
      <c r="J62" s="7">
        <v>0</v>
      </c>
      <c r="K62" s="7">
        <v>2</v>
      </c>
      <c r="L62" s="7">
        <v>0</v>
      </c>
      <c r="M62" s="37">
        <f t="shared" si="0"/>
        <v>0.3325301204819277</v>
      </c>
    </row>
    <row r="63" spans="1:13" s="34" customFormat="1" x14ac:dyDescent="0.25">
      <c r="A63" s="21" t="s">
        <v>2758</v>
      </c>
      <c r="B63" s="7">
        <v>456</v>
      </c>
      <c r="C63" s="7">
        <v>86</v>
      </c>
      <c r="D63" s="7">
        <v>1</v>
      </c>
      <c r="E63" s="7">
        <v>2</v>
      </c>
      <c r="F63" s="7">
        <v>3</v>
      </c>
      <c r="G63" s="7">
        <v>13</v>
      </c>
      <c r="H63" s="7">
        <v>134</v>
      </c>
      <c r="I63" s="22">
        <v>239</v>
      </c>
      <c r="J63" s="7">
        <v>0</v>
      </c>
      <c r="K63" s="7">
        <v>0</v>
      </c>
      <c r="L63" s="7">
        <v>1</v>
      </c>
      <c r="M63" s="37">
        <f t="shared" si="0"/>
        <v>0.52631578947368418</v>
      </c>
    </row>
    <row r="64" spans="1:13" s="34" customFormat="1" x14ac:dyDescent="0.25">
      <c r="A64" s="21" t="s">
        <v>2759</v>
      </c>
      <c r="B64" s="7">
        <v>417</v>
      </c>
      <c r="C64" s="7">
        <v>76</v>
      </c>
      <c r="D64" s="7">
        <v>4</v>
      </c>
      <c r="E64" s="7">
        <v>1</v>
      </c>
      <c r="F64" s="7">
        <v>2</v>
      </c>
      <c r="G64" s="7">
        <v>21</v>
      </c>
      <c r="H64" s="7">
        <v>122</v>
      </c>
      <c r="I64" s="22">
        <v>226</v>
      </c>
      <c r="J64" s="7">
        <v>0</v>
      </c>
      <c r="K64" s="7">
        <v>0</v>
      </c>
      <c r="L64" s="7">
        <v>0</v>
      </c>
      <c r="M64" s="37">
        <f t="shared" si="0"/>
        <v>0.54196642685851315</v>
      </c>
    </row>
    <row r="65" spans="1:13" s="34" customFormat="1" x14ac:dyDescent="0.25">
      <c r="A65" s="21" t="s">
        <v>2760</v>
      </c>
      <c r="B65" s="7">
        <v>493</v>
      </c>
      <c r="C65" s="7">
        <v>75</v>
      </c>
      <c r="D65" s="7">
        <v>1</v>
      </c>
      <c r="E65" s="7">
        <v>5</v>
      </c>
      <c r="F65" s="7">
        <v>0</v>
      </c>
      <c r="G65" s="7">
        <v>9</v>
      </c>
      <c r="H65" s="7">
        <v>138</v>
      </c>
      <c r="I65" s="22">
        <v>228</v>
      </c>
      <c r="J65" s="7">
        <v>0</v>
      </c>
      <c r="K65" s="7">
        <v>0</v>
      </c>
      <c r="L65" s="7">
        <v>0</v>
      </c>
      <c r="M65" s="37">
        <f t="shared" si="0"/>
        <v>0.46247464503042596</v>
      </c>
    </row>
    <row r="66" spans="1:13" s="34" customFormat="1" x14ac:dyDescent="0.25">
      <c r="A66" s="21" t="s">
        <v>2761</v>
      </c>
      <c r="B66" s="7">
        <v>412</v>
      </c>
      <c r="C66" s="7">
        <v>26</v>
      </c>
      <c r="D66" s="7">
        <v>2</v>
      </c>
      <c r="E66" s="7">
        <v>2</v>
      </c>
      <c r="F66" s="7">
        <v>0</v>
      </c>
      <c r="G66" s="7">
        <v>13</v>
      </c>
      <c r="H66" s="7">
        <v>80</v>
      </c>
      <c r="I66" s="22">
        <v>123</v>
      </c>
      <c r="J66" s="7">
        <v>0</v>
      </c>
      <c r="K66" s="7">
        <v>0</v>
      </c>
      <c r="L66" s="7">
        <v>0</v>
      </c>
      <c r="M66" s="37">
        <f t="shared" ref="M66:M83" si="1">(L66+K66+I66)/B66</f>
        <v>0.29854368932038833</v>
      </c>
    </row>
    <row r="67" spans="1:13" s="34" customFormat="1" x14ac:dyDescent="0.25">
      <c r="A67" s="21" t="s">
        <v>2762</v>
      </c>
      <c r="B67" s="7">
        <v>353</v>
      </c>
      <c r="C67" s="7">
        <v>44</v>
      </c>
      <c r="D67" s="7">
        <v>3</v>
      </c>
      <c r="E67" s="7">
        <v>0</v>
      </c>
      <c r="F67" s="7">
        <v>1</v>
      </c>
      <c r="G67" s="7">
        <v>18</v>
      </c>
      <c r="H67" s="7">
        <v>87</v>
      </c>
      <c r="I67" s="22">
        <v>153</v>
      </c>
      <c r="J67" s="7">
        <v>0</v>
      </c>
      <c r="K67" s="7">
        <v>0</v>
      </c>
      <c r="L67" s="7">
        <v>0</v>
      </c>
      <c r="M67" s="37">
        <f t="shared" si="1"/>
        <v>0.43342776203966005</v>
      </c>
    </row>
    <row r="68" spans="1:13" s="34" customFormat="1" x14ac:dyDescent="0.25">
      <c r="A68" s="21" t="s">
        <v>2763</v>
      </c>
      <c r="B68" s="7">
        <v>471</v>
      </c>
      <c r="C68" s="7">
        <v>76</v>
      </c>
      <c r="D68" s="7">
        <v>4</v>
      </c>
      <c r="E68" s="7">
        <v>3</v>
      </c>
      <c r="F68" s="7">
        <v>3</v>
      </c>
      <c r="G68" s="7">
        <v>21</v>
      </c>
      <c r="H68" s="7">
        <v>137</v>
      </c>
      <c r="I68" s="22">
        <v>244</v>
      </c>
      <c r="J68" s="7">
        <v>0</v>
      </c>
      <c r="K68" s="7">
        <v>2</v>
      </c>
      <c r="L68" s="7">
        <v>1</v>
      </c>
      <c r="M68" s="37">
        <f t="shared" si="1"/>
        <v>0.52441613588110403</v>
      </c>
    </row>
    <row r="69" spans="1:13" s="34" customFormat="1" x14ac:dyDescent="0.25">
      <c r="A69" s="21" t="s">
        <v>2764</v>
      </c>
      <c r="B69" s="7">
        <v>441</v>
      </c>
      <c r="C69" s="7">
        <v>62</v>
      </c>
      <c r="D69" s="7">
        <v>2</v>
      </c>
      <c r="E69" s="7">
        <v>4</v>
      </c>
      <c r="F69" s="7">
        <v>1</v>
      </c>
      <c r="G69" s="7">
        <v>22</v>
      </c>
      <c r="H69" s="7">
        <v>135</v>
      </c>
      <c r="I69" s="22">
        <v>226</v>
      </c>
      <c r="J69" s="7">
        <v>0</v>
      </c>
      <c r="K69" s="7">
        <v>0</v>
      </c>
      <c r="L69" s="7">
        <v>0</v>
      </c>
      <c r="M69" s="37">
        <f t="shared" si="1"/>
        <v>0.51247165532879824</v>
      </c>
    </row>
    <row r="70" spans="1:13" s="34" customFormat="1" x14ac:dyDescent="0.25">
      <c r="A70" s="21" t="s">
        <v>2765</v>
      </c>
      <c r="B70" s="7">
        <v>423</v>
      </c>
      <c r="C70" s="7">
        <v>57</v>
      </c>
      <c r="D70" s="7">
        <v>2</v>
      </c>
      <c r="E70" s="7">
        <v>1</v>
      </c>
      <c r="F70" s="7">
        <v>1</v>
      </c>
      <c r="G70" s="7">
        <v>14</v>
      </c>
      <c r="H70" s="7">
        <v>124</v>
      </c>
      <c r="I70" s="22">
        <v>199</v>
      </c>
      <c r="J70" s="7">
        <v>0</v>
      </c>
      <c r="K70" s="7">
        <v>0</v>
      </c>
      <c r="L70" s="7">
        <v>1</v>
      </c>
      <c r="M70" s="37">
        <f t="shared" si="1"/>
        <v>0.4728132387706856</v>
      </c>
    </row>
    <row r="71" spans="1:13" s="34" customFormat="1" x14ac:dyDescent="0.25">
      <c r="A71" s="21" t="s">
        <v>2766</v>
      </c>
      <c r="B71" s="7">
        <v>468</v>
      </c>
      <c r="C71" s="7">
        <v>60</v>
      </c>
      <c r="D71" s="7">
        <v>3</v>
      </c>
      <c r="E71" s="7">
        <v>5</v>
      </c>
      <c r="F71" s="7">
        <v>2</v>
      </c>
      <c r="G71" s="7">
        <v>30</v>
      </c>
      <c r="H71" s="7">
        <v>134</v>
      </c>
      <c r="I71" s="22">
        <v>234</v>
      </c>
      <c r="J71" s="7">
        <v>0</v>
      </c>
      <c r="K71" s="7">
        <v>0</v>
      </c>
      <c r="L71" s="7">
        <v>0</v>
      </c>
      <c r="M71" s="37">
        <f t="shared" si="1"/>
        <v>0.5</v>
      </c>
    </row>
    <row r="72" spans="1:13" s="34" customFormat="1" x14ac:dyDescent="0.25">
      <c r="A72" s="21" t="s">
        <v>2767</v>
      </c>
      <c r="B72" s="7">
        <v>352</v>
      </c>
      <c r="C72" s="7">
        <v>68</v>
      </c>
      <c r="D72" s="7">
        <v>0</v>
      </c>
      <c r="E72" s="7">
        <v>2</v>
      </c>
      <c r="F72" s="7">
        <v>1</v>
      </c>
      <c r="G72" s="7">
        <v>11</v>
      </c>
      <c r="H72" s="7">
        <v>78</v>
      </c>
      <c r="I72" s="22">
        <v>160</v>
      </c>
      <c r="J72" s="7">
        <v>0</v>
      </c>
      <c r="K72" s="7">
        <v>0</v>
      </c>
      <c r="L72" s="7">
        <v>0</v>
      </c>
      <c r="M72" s="37">
        <f t="shared" si="1"/>
        <v>0.45454545454545453</v>
      </c>
    </row>
    <row r="73" spans="1:13" s="34" customFormat="1" x14ac:dyDescent="0.25">
      <c r="A73" s="21" t="s">
        <v>2768</v>
      </c>
      <c r="B73" s="7">
        <v>494</v>
      </c>
      <c r="C73" s="7">
        <v>60</v>
      </c>
      <c r="D73" s="7">
        <v>0</v>
      </c>
      <c r="E73" s="7">
        <v>1</v>
      </c>
      <c r="F73" s="7">
        <v>0</v>
      </c>
      <c r="G73" s="7">
        <v>12</v>
      </c>
      <c r="H73" s="7">
        <v>108</v>
      </c>
      <c r="I73" s="22">
        <v>181</v>
      </c>
      <c r="J73" s="7">
        <v>0</v>
      </c>
      <c r="K73" s="7">
        <v>0</v>
      </c>
      <c r="L73" s="7">
        <v>0</v>
      </c>
      <c r="M73" s="37">
        <f t="shared" si="1"/>
        <v>0.36639676113360325</v>
      </c>
    </row>
    <row r="74" spans="1:13" s="34" customFormat="1" x14ac:dyDescent="0.25">
      <c r="A74" s="21" t="s">
        <v>2769</v>
      </c>
      <c r="B74" s="7">
        <v>511</v>
      </c>
      <c r="C74" s="7">
        <v>90</v>
      </c>
      <c r="D74" s="7">
        <v>0</v>
      </c>
      <c r="E74" s="7">
        <v>3</v>
      </c>
      <c r="F74" s="7">
        <v>3</v>
      </c>
      <c r="G74" s="7">
        <v>29</v>
      </c>
      <c r="H74" s="7">
        <v>160</v>
      </c>
      <c r="I74" s="22">
        <v>285</v>
      </c>
      <c r="J74" s="7">
        <v>0</v>
      </c>
      <c r="K74" s="7">
        <v>0</v>
      </c>
      <c r="L74" s="7">
        <v>0</v>
      </c>
      <c r="M74" s="37">
        <f t="shared" si="1"/>
        <v>0.55772994129158515</v>
      </c>
    </row>
    <row r="75" spans="1:13" s="34" customFormat="1" x14ac:dyDescent="0.25">
      <c r="A75" s="21" t="s">
        <v>2770</v>
      </c>
      <c r="B75" s="7">
        <v>413</v>
      </c>
      <c r="C75" s="7">
        <v>81</v>
      </c>
      <c r="D75" s="7">
        <v>2</v>
      </c>
      <c r="E75" s="7">
        <v>3</v>
      </c>
      <c r="F75" s="7">
        <v>3</v>
      </c>
      <c r="G75" s="7">
        <v>20</v>
      </c>
      <c r="H75" s="7">
        <v>137</v>
      </c>
      <c r="I75" s="22">
        <v>246</v>
      </c>
      <c r="J75" s="7">
        <v>0</v>
      </c>
      <c r="K75" s="7">
        <v>0</v>
      </c>
      <c r="L75" s="7">
        <v>0</v>
      </c>
      <c r="M75" s="37">
        <f t="shared" si="1"/>
        <v>0.59564164648910412</v>
      </c>
    </row>
    <row r="76" spans="1:13" s="34" customFormat="1" x14ac:dyDescent="0.25">
      <c r="A76" s="21" t="s">
        <v>2771</v>
      </c>
      <c r="B76" s="7">
        <v>421</v>
      </c>
      <c r="C76" s="7">
        <v>74</v>
      </c>
      <c r="D76" s="7">
        <v>1</v>
      </c>
      <c r="E76" s="7">
        <v>2</v>
      </c>
      <c r="F76" s="7">
        <v>4</v>
      </c>
      <c r="G76" s="7">
        <v>19</v>
      </c>
      <c r="H76" s="7">
        <v>143</v>
      </c>
      <c r="I76" s="22">
        <v>243</v>
      </c>
      <c r="J76" s="7">
        <v>1</v>
      </c>
      <c r="K76" s="7">
        <v>0</v>
      </c>
      <c r="L76" s="7">
        <v>0</v>
      </c>
      <c r="M76" s="37">
        <f t="shared" si="1"/>
        <v>0.5771971496437055</v>
      </c>
    </row>
    <row r="77" spans="1:13" s="34" customFormat="1" x14ac:dyDescent="0.25">
      <c r="A77" s="21" t="s">
        <v>2772</v>
      </c>
      <c r="B77" s="7">
        <v>522</v>
      </c>
      <c r="C77" s="7">
        <v>109</v>
      </c>
      <c r="D77" s="7">
        <v>5</v>
      </c>
      <c r="E77" s="7">
        <v>2</v>
      </c>
      <c r="F77" s="7">
        <v>0</v>
      </c>
      <c r="G77" s="7">
        <v>33</v>
      </c>
      <c r="H77" s="7">
        <v>138</v>
      </c>
      <c r="I77" s="22">
        <v>287</v>
      </c>
      <c r="J77" s="7">
        <v>3</v>
      </c>
      <c r="K77" s="7">
        <v>0</v>
      </c>
      <c r="L77" s="7">
        <v>0</v>
      </c>
      <c r="M77" s="37">
        <f t="shared" si="1"/>
        <v>0.54980842911877392</v>
      </c>
    </row>
    <row r="78" spans="1:13" s="34" customFormat="1" x14ac:dyDescent="0.25">
      <c r="A78" s="21" t="s">
        <v>2773</v>
      </c>
      <c r="B78" s="7">
        <v>491</v>
      </c>
      <c r="C78" s="7">
        <v>85</v>
      </c>
      <c r="D78" s="7">
        <v>2</v>
      </c>
      <c r="E78" s="7">
        <v>3</v>
      </c>
      <c r="F78" s="7">
        <v>1</v>
      </c>
      <c r="G78" s="7">
        <v>16</v>
      </c>
      <c r="H78" s="7">
        <v>148</v>
      </c>
      <c r="I78" s="22">
        <v>255</v>
      </c>
      <c r="J78" s="7">
        <v>0</v>
      </c>
      <c r="K78" s="7">
        <v>0</v>
      </c>
      <c r="L78" s="7">
        <v>0</v>
      </c>
      <c r="M78" s="37">
        <f t="shared" si="1"/>
        <v>0.5193482688391039</v>
      </c>
    </row>
    <row r="79" spans="1:13" s="34" customFormat="1" x14ac:dyDescent="0.25">
      <c r="A79" s="21" t="s">
        <v>2774</v>
      </c>
      <c r="B79" s="7">
        <v>480</v>
      </c>
      <c r="C79" s="7">
        <v>91</v>
      </c>
      <c r="D79" s="7">
        <v>0</v>
      </c>
      <c r="E79" s="7">
        <v>2</v>
      </c>
      <c r="F79" s="7">
        <v>1</v>
      </c>
      <c r="G79" s="7">
        <v>24</v>
      </c>
      <c r="H79" s="7">
        <v>140</v>
      </c>
      <c r="I79" s="22">
        <v>258</v>
      </c>
      <c r="J79" s="7">
        <v>1</v>
      </c>
      <c r="K79" s="7">
        <v>0</v>
      </c>
      <c r="L79" s="7">
        <v>0</v>
      </c>
      <c r="M79" s="37">
        <f t="shared" si="1"/>
        <v>0.53749999999999998</v>
      </c>
    </row>
    <row r="80" spans="1:13" s="34" customFormat="1" x14ac:dyDescent="0.25">
      <c r="A80" s="21" t="s">
        <v>2775</v>
      </c>
      <c r="B80" s="7">
        <v>465</v>
      </c>
      <c r="C80" s="7">
        <v>73</v>
      </c>
      <c r="D80" s="7">
        <v>3</v>
      </c>
      <c r="E80" s="7">
        <v>1</v>
      </c>
      <c r="F80" s="7">
        <v>0</v>
      </c>
      <c r="G80" s="7">
        <v>31</v>
      </c>
      <c r="H80" s="7">
        <v>115</v>
      </c>
      <c r="I80" s="22">
        <v>223</v>
      </c>
      <c r="J80" s="7">
        <v>2</v>
      </c>
      <c r="K80" s="7">
        <v>0</v>
      </c>
      <c r="L80" s="7">
        <v>0</v>
      </c>
      <c r="M80" s="37">
        <f t="shared" si="1"/>
        <v>0.47956989247311826</v>
      </c>
    </row>
    <row r="81" spans="1:13" s="34" customFormat="1" x14ac:dyDescent="0.25">
      <c r="A81" s="21" t="s">
        <v>2776</v>
      </c>
      <c r="B81" s="7">
        <v>391</v>
      </c>
      <c r="C81" s="7">
        <v>74</v>
      </c>
      <c r="D81" s="7">
        <v>2</v>
      </c>
      <c r="E81" s="7">
        <v>4</v>
      </c>
      <c r="F81" s="7">
        <v>0</v>
      </c>
      <c r="G81" s="7">
        <v>16</v>
      </c>
      <c r="H81" s="7">
        <v>121</v>
      </c>
      <c r="I81" s="22">
        <v>217</v>
      </c>
      <c r="J81" s="7">
        <v>0</v>
      </c>
      <c r="K81" s="7">
        <v>0</v>
      </c>
      <c r="L81" s="7">
        <v>0</v>
      </c>
      <c r="M81" s="37">
        <f t="shared" si="1"/>
        <v>0.55498721227621484</v>
      </c>
    </row>
    <row r="82" spans="1:13" s="34" customFormat="1" x14ac:dyDescent="0.25">
      <c r="A82" s="21" t="s">
        <v>2777</v>
      </c>
      <c r="B82" s="7">
        <v>397</v>
      </c>
      <c r="C82" s="7">
        <v>74</v>
      </c>
      <c r="D82" s="7">
        <v>4</v>
      </c>
      <c r="E82" s="7">
        <v>1</v>
      </c>
      <c r="F82" s="7">
        <v>1</v>
      </c>
      <c r="G82" s="7">
        <v>15</v>
      </c>
      <c r="H82" s="7">
        <v>107</v>
      </c>
      <c r="I82" s="22">
        <v>202</v>
      </c>
      <c r="J82" s="7">
        <v>0</v>
      </c>
      <c r="K82" s="7">
        <v>0</v>
      </c>
      <c r="L82" s="7">
        <v>0</v>
      </c>
      <c r="M82" s="37">
        <f t="shared" si="1"/>
        <v>0.50881612090680106</v>
      </c>
    </row>
    <row r="83" spans="1:13" s="34" customFormat="1" x14ac:dyDescent="0.25">
      <c r="A83" s="21" t="s">
        <v>2778</v>
      </c>
      <c r="B83" s="7">
        <v>426</v>
      </c>
      <c r="C83" s="7">
        <v>73</v>
      </c>
      <c r="D83" s="7">
        <v>2</v>
      </c>
      <c r="E83" s="7">
        <v>1</v>
      </c>
      <c r="F83" s="7">
        <v>0</v>
      </c>
      <c r="G83" s="7">
        <v>24</v>
      </c>
      <c r="H83" s="7">
        <v>141</v>
      </c>
      <c r="I83" s="22">
        <v>241</v>
      </c>
      <c r="J83" s="7">
        <v>0</v>
      </c>
      <c r="K83" s="7">
        <v>0</v>
      </c>
      <c r="L83" s="7">
        <v>1</v>
      </c>
      <c r="M83" s="37">
        <f t="shared" si="1"/>
        <v>0.568075117370892</v>
      </c>
    </row>
    <row r="84" spans="1:13" s="34" customFormat="1" x14ac:dyDescent="0.25">
      <c r="A84" s="21" t="s">
        <v>979</v>
      </c>
      <c r="B84" s="7">
        <v>0</v>
      </c>
      <c r="C84" s="7">
        <v>67</v>
      </c>
      <c r="D84" s="7">
        <v>2</v>
      </c>
      <c r="E84" s="7">
        <v>1</v>
      </c>
      <c r="F84" s="7">
        <v>0</v>
      </c>
      <c r="G84" s="7">
        <v>12</v>
      </c>
      <c r="H84" s="7">
        <v>146</v>
      </c>
      <c r="I84" s="22">
        <v>228</v>
      </c>
      <c r="J84" s="7">
        <v>0</v>
      </c>
      <c r="K84" s="7">
        <v>0</v>
      </c>
      <c r="L84" s="7">
        <v>1</v>
      </c>
      <c r="M84" s="37"/>
    </row>
    <row r="85" spans="1:13" s="34" customFormat="1" x14ac:dyDescent="0.25">
      <c r="A85" s="21" t="s">
        <v>2779</v>
      </c>
      <c r="B85" s="7">
        <v>0</v>
      </c>
      <c r="C85" s="7">
        <v>25</v>
      </c>
      <c r="D85" s="7">
        <v>2</v>
      </c>
      <c r="E85" s="7">
        <v>10</v>
      </c>
      <c r="F85" s="7">
        <v>3</v>
      </c>
      <c r="G85" s="7">
        <v>7</v>
      </c>
      <c r="H85" s="7">
        <v>41</v>
      </c>
      <c r="I85" s="22">
        <v>88</v>
      </c>
      <c r="J85" s="7">
        <v>0</v>
      </c>
      <c r="K85" s="7">
        <v>0</v>
      </c>
      <c r="L85" s="7">
        <v>2</v>
      </c>
      <c r="M85" s="37"/>
    </row>
    <row r="86" spans="1:13" s="34" customFormat="1" x14ac:dyDescent="0.25">
      <c r="A86" s="21" t="s">
        <v>2780</v>
      </c>
      <c r="B86" s="7">
        <v>0</v>
      </c>
      <c r="C86" s="7">
        <v>24</v>
      </c>
      <c r="D86" s="7">
        <v>1</v>
      </c>
      <c r="E86" s="7">
        <v>9</v>
      </c>
      <c r="F86" s="7">
        <v>1</v>
      </c>
      <c r="G86" s="7">
        <v>8</v>
      </c>
      <c r="H86" s="7">
        <v>28</v>
      </c>
      <c r="I86" s="22">
        <v>71</v>
      </c>
      <c r="J86" s="7">
        <v>0</v>
      </c>
      <c r="K86" s="7">
        <v>0</v>
      </c>
      <c r="L86" s="7">
        <v>1</v>
      </c>
      <c r="M86" s="37"/>
    </row>
    <row r="87" spans="1:13" s="34" customFormat="1" x14ac:dyDescent="0.25">
      <c r="A87" s="21" t="s">
        <v>2781</v>
      </c>
      <c r="B87" s="7">
        <v>0</v>
      </c>
      <c r="C87" s="7">
        <v>20</v>
      </c>
      <c r="D87" s="7">
        <v>2</v>
      </c>
      <c r="E87" s="7">
        <v>2</v>
      </c>
      <c r="F87" s="7">
        <v>1</v>
      </c>
      <c r="G87" s="7">
        <v>5</v>
      </c>
      <c r="H87" s="7">
        <v>17</v>
      </c>
      <c r="I87" s="22">
        <v>47</v>
      </c>
      <c r="J87" s="7">
        <v>1</v>
      </c>
      <c r="K87" s="7">
        <v>1</v>
      </c>
      <c r="L87" s="7">
        <v>2</v>
      </c>
      <c r="M87" s="37"/>
    </row>
    <row r="88" spans="1:13" s="34" customFormat="1" x14ac:dyDescent="0.25">
      <c r="A88" s="21" t="s">
        <v>2782</v>
      </c>
      <c r="B88" s="7">
        <v>0</v>
      </c>
      <c r="C88" s="7">
        <v>43</v>
      </c>
      <c r="D88" s="7">
        <v>3</v>
      </c>
      <c r="E88" s="7">
        <v>6</v>
      </c>
      <c r="F88" s="7">
        <v>0</v>
      </c>
      <c r="G88" s="7">
        <v>2</v>
      </c>
      <c r="H88" s="7">
        <v>39</v>
      </c>
      <c r="I88" s="22">
        <v>93</v>
      </c>
      <c r="J88" s="7">
        <v>1</v>
      </c>
      <c r="K88" s="7">
        <v>0</v>
      </c>
      <c r="L88" s="7">
        <v>0</v>
      </c>
      <c r="M88" s="37"/>
    </row>
    <row r="89" spans="1:13" s="34" customFormat="1" x14ac:dyDescent="0.25">
      <c r="A89" s="21" t="s">
        <v>2783</v>
      </c>
      <c r="B89" s="7">
        <v>0</v>
      </c>
      <c r="C89" s="7">
        <v>710</v>
      </c>
      <c r="D89" s="7">
        <v>11</v>
      </c>
      <c r="E89" s="7">
        <v>16</v>
      </c>
      <c r="F89" s="7">
        <v>15</v>
      </c>
      <c r="G89" s="7">
        <v>125</v>
      </c>
      <c r="H89" s="7">
        <v>1303</v>
      </c>
      <c r="I89" s="22">
        <v>2180</v>
      </c>
      <c r="J89" s="7">
        <v>7</v>
      </c>
      <c r="K89" s="7">
        <v>0</v>
      </c>
      <c r="L89" s="7">
        <v>0</v>
      </c>
      <c r="M89" s="37"/>
    </row>
    <row r="90" spans="1:13" s="34" customFormat="1" x14ac:dyDescent="0.25">
      <c r="A90" s="21" t="s">
        <v>2784</v>
      </c>
      <c r="B90" s="7">
        <v>0</v>
      </c>
      <c r="C90" s="7">
        <v>58</v>
      </c>
      <c r="D90" s="7">
        <v>4</v>
      </c>
      <c r="E90" s="7">
        <v>6</v>
      </c>
      <c r="F90" s="7">
        <v>1</v>
      </c>
      <c r="G90" s="7">
        <v>21</v>
      </c>
      <c r="H90" s="7">
        <v>332</v>
      </c>
      <c r="I90" s="22">
        <v>422</v>
      </c>
      <c r="J90" s="7">
        <v>2</v>
      </c>
      <c r="K90" s="7">
        <v>0</v>
      </c>
      <c r="L90" s="7">
        <v>0</v>
      </c>
      <c r="M90" s="37"/>
    </row>
    <row r="91" spans="1:13" s="34" customFormat="1" x14ac:dyDescent="0.25">
      <c r="A91" s="21" t="s">
        <v>2785</v>
      </c>
      <c r="B91" s="7">
        <v>0</v>
      </c>
      <c r="C91" s="7">
        <v>324</v>
      </c>
      <c r="D91" s="7">
        <v>6</v>
      </c>
      <c r="E91" s="7">
        <v>11</v>
      </c>
      <c r="F91" s="7">
        <v>4</v>
      </c>
      <c r="G91" s="7">
        <v>66</v>
      </c>
      <c r="H91" s="7">
        <v>943</v>
      </c>
      <c r="I91" s="22">
        <v>1354</v>
      </c>
      <c r="J91" s="7">
        <v>4</v>
      </c>
      <c r="K91" s="7">
        <v>0</v>
      </c>
      <c r="L91" s="7">
        <v>4</v>
      </c>
      <c r="M91" s="37"/>
    </row>
    <row r="92" spans="1:13" s="34" customFormat="1" x14ac:dyDescent="0.25">
      <c r="A92" s="21" t="s">
        <v>2786</v>
      </c>
      <c r="B92" s="7">
        <v>0</v>
      </c>
      <c r="C92" s="7">
        <v>134</v>
      </c>
      <c r="D92" s="7">
        <v>5</v>
      </c>
      <c r="E92" s="7">
        <v>1</v>
      </c>
      <c r="F92" s="7">
        <v>2</v>
      </c>
      <c r="G92" s="7">
        <v>16</v>
      </c>
      <c r="H92" s="7">
        <v>209</v>
      </c>
      <c r="I92" s="22">
        <v>367</v>
      </c>
      <c r="J92" s="7">
        <v>0</v>
      </c>
      <c r="K92" s="7">
        <v>0</v>
      </c>
      <c r="L92" s="7">
        <v>0</v>
      </c>
      <c r="M92" s="37"/>
    </row>
    <row r="93" spans="1:13" s="34" customFormat="1" x14ac:dyDescent="0.25">
      <c r="A93" s="21" t="s">
        <v>2787</v>
      </c>
      <c r="B93" s="7">
        <v>0</v>
      </c>
      <c r="C93" s="7">
        <v>592</v>
      </c>
      <c r="D93" s="7">
        <v>19</v>
      </c>
      <c r="E93" s="7">
        <v>35</v>
      </c>
      <c r="F93" s="7">
        <v>15</v>
      </c>
      <c r="G93" s="7">
        <v>128</v>
      </c>
      <c r="H93" s="7">
        <v>1404</v>
      </c>
      <c r="I93" s="22">
        <v>2193</v>
      </c>
      <c r="J93" s="7">
        <v>0</v>
      </c>
      <c r="K93" s="7">
        <v>0</v>
      </c>
      <c r="L93" s="7">
        <v>3</v>
      </c>
      <c r="M93" s="37"/>
    </row>
    <row r="94" spans="1:13" s="34" customFormat="1" x14ac:dyDescent="0.25">
      <c r="A94" s="21" t="s">
        <v>102</v>
      </c>
      <c r="B94" s="7">
        <v>0</v>
      </c>
      <c r="C94" s="7">
        <v>138</v>
      </c>
      <c r="D94" s="7">
        <v>8</v>
      </c>
      <c r="E94" s="7">
        <v>6</v>
      </c>
      <c r="F94" s="7">
        <v>8</v>
      </c>
      <c r="G94" s="7">
        <v>59</v>
      </c>
      <c r="H94" s="7">
        <v>471</v>
      </c>
      <c r="I94" s="22">
        <v>690</v>
      </c>
      <c r="J94" s="7">
        <v>9</v>
      </c>
      <c r="K94" s="7">
        <v>1</v>
      </c>
      <c r="L94" s="7">
        <v>0</v>
      </c>
      <c r="M94" s="37"/>
    </row>
    <row r="95" spans="1:13" s="34" customFormat="1" x14ac:dyDescent="0.25">
      <c r="A95" s="21" t="s">
        <v>103</v>
      </c>
      <c r="B95" s="7">
        <v>0</v>
      </c>
      <c r="C95" s="7">
        <v>115</v>
      </c>
      <c r="D95" s="7">
        <v>3</v>
      </c>
      <c r="E95" s="7">
        <v>7</v>
      </c>
      <c r="F95" s="7">
        <v>1</v>
      </c>
      <c r="G95" s="7">
        <v>37</v>
      </c>
      <c r="H95" s="7">
        <v>336</v>
      </c>
      <c r="I95" s="22">
        <v>499</v>
      </c>
      <c r="J95" s="7">
        <v>2</v>
      </c>
      <c r="K95" s="7">
        <v>0</v>
      </c>
      <c r="L95" s="7">
        <v>1</v>
      </c>
      <c r="M95" s="46"/>
    </row>
    <row r="96" spans="1:13" s="34" customFormat="1" x14ac:dyDescent="0.25">
      <c r="A96" s="21" t="s">
        <v>104</v>
      </c>
      <c r="B96" s="7"/>
      <c r="C96" s="7">
        <f>SUM(C2:C88)</f>
        <v>5103</v>
      </c>
      <c r="D96" s="7">
        <f t="shared" ref="D96:L96" si="2">SUM(D2:D88)</f>
        <v>191</v>
      </c>
      <c r="E96" s="7">
        <f t="shared" si="2"/>
        <v>233</v>
      </c>
      <c r="F96" s="7">
        <f t="shared" si="2"/>
        <v>130</v>
      </c>
      <c r="G96" s="7">
        <f t="shared" si="2"/>
        <v>1556</v>
      </c>
      <c r="H96" s="7">
        <f t="shared" si="2"/>
        <v>9564</v>
      </c>
      <c r="I96" s="7">
        <f t="shared" si="2"/>
        <v>16777</v>
      </c>
      <c r="J96" s="7">
        <f t="shared" si="2"/>
        <v>40</v>
      </c>
      <c r="K96" s="7">
        <f t="shared" si="2"/>
        <v>15</v>
      </c>
      <c r="L96" s="7">
        <f t="shared" si="2"/>
        <v>19</v>
      </c>
      <c r="M96" s="37"/>
    </row>
    <row r="97" spans="1:13" s="34" customFormat="1" x14ac:dyDescent="0.25">
      <c r="A97" s="21" t="s">
        <v>105</v>
      </c>
      <c r="B97" s="7"/>
      <c r="C97" s="7">
        <f>SUM(C89:C95)</f>
        <v>2071</v>
      </c>
      <c r="D97" s="7">
        <f t="shared" ref="D97:L97" si="3">SUM(D89:D95)</f>
        <v>56</v>
      </c>
      <c r="E97" s="7">
        <f t="shared" si="3"/>
        <v>82</v>
      </c>
      <c r="F97" s="7">
        <f t="shared" si="3"/>
        <v>46</v>
      </c>
      <c r="G97" s="7">
        <f t="shared" si="3"/>
        <v>452</v>
      </c>
      <c r="H97" s="7">
        <f t="shared" si="3"/>
        <v>4998</v>
      </c>
      <c r="I97" s="7">
        <f t="shared" si="3"/>
        <v>7705</v>
      </c>
      <c r="J97" s="7">
        <f t="shared" si="3"/>
        <v>24</v>
      </c>
      <c r="K97" s="7">
        <f t="shared" si="3"/>
        <v>1</v>
      </c>
      <c r="L97" s="7">
        <f t="shared" si="3"/>
        <v>8</v>
      </c>
      <c r="M97" s="37"/>
    </row>
    <row r="98" spans="1:13" s="34" customFormat="1" x14ac:dyDescent="0.25">
      <c r="A98" s="21" t="s">
        <v>106</v>
      </c>
      <c r="B98" s="7">
        <f>SUM(Table134[NAMES
ON LIST])</f>
        <v>35555</v>
      </c>
      <c r="C98" s="7">
        <f>SUM(C96:C97)</f>
        <v>7174</v>
      </c>
      <c r="D98" s="7">
        <f t="shared" ref="D98:L98" si="4">SUM(D96:D97)</f>
        <v>247</v>
      </c>
      <c r="E98" s="7">
        <f t="shared" si="4"/>
        <v>315</v>
      </c>
      <c r="F98" s="7">
        <f t="shared" si="4"/>
        <v>176</v>
      </c>
      <c r="G98" s="7">
        <f t="shared" si="4"/>
        <v>2008</v>
      </c>
      <c r="H98" s="7">
        <f t="shared" si="4"/>
        <v>14562</v>
      </c>
      <c r="I98" s="7">
        <f t="shared" si="4"/>
        <v>24482</v>
      </c>
      <c r="J98" s="7">
        <f t="shared" si="4"/>
        <v>64</v>
      </c>
      <c r="K98" s="7">
        <f t="shared" si="4"/>
        <v>16</v>
      </c>
      <c r="L98" s="7">
        <f t="shared" si="4"/>
        <v>27</v>
      </c>
      <c r="M98" s="37">
        <f>(L98+K98+I98)/B98</f>
        <v>0.68977640275629304</v>
      </c>
    </row>
    <row r="99" spans="1:13" s="34" customFormat="1" x14ac:dyDescent="0.25">
      <c r="A99" s="36" t="s">
        <v>107</v>
      </c>
      <c r="B99" s="7"/>
      <c r="C99" s="37">
        <f>C98/$I$98</f>
        <v>0.29303161506412873</v>
      </c>
      <c r="D99" s="37">
        <f t="shared" ref="D99:H99" si="5">D98/$I$98</f>
        <v>1.0089045012662364E-2</v>
      </c>
      <c r="E99" s="37">
        <f t="shared" si="5"/>
        <v>1.2866595866350788E-2</v>
      </c>
      <c r="F99" s="37">
        <f t="shared" si="5"/>
        <v>7.1889551507229804E-3</v>
      </c>
      <c r="G99" s="37">
        <f t="shared" si="5"/>
        <v>8.2019442855975816E-2</v>
      </c>
      <c r="H99" s="37">
        <f t="shared" si="5"/>
        <v>0.5948043460501593</v>
      </c>
      <c r="I99" s="37"/>
      <c r="J99" s="37"/>
      <c r="K99" s="37"/>
      <c r="L99" s="37"/>
      <c r="M99" s="37"/>
    </row>
    <row r="100" spans="1:13" x14ac:dyDescent="0.25"/>
    <row r="101" spans="1:13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74" fitToHeight="0" orientation="landscape" r:id="rId1"/>
  <tableParts count="1">
    <tablePart r:id="rId2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251AD8-1AFB-4F1E-898A-A9D8765BAFE5}">
  <sheetPr codeName="Sheet35">
    <pageSetUpPr fitToPage="1"/>
  </sheetPr>
  <dimension ref="A1:Q95"/>
  <sheetViews>
    <sheetView workbookViewId="0">
      <pane xSplit="1" ySplit="1" topLeftCell="B53" activePane="bottomRight" state="frozen"/>
      <selection pane="topRight" activeCell="B1" sqref="B1"/>
      <selection pane="bottomLeft" activeCell="A2" sqref="A2"/>
      <selection pane="bottomRight" activeCell="B86" sqref="B86"/>
    </sheetView>
  </sheetViews>
  <sheetFormatPr defaultColWidth="0" defaultRowHeight="15" zeroHeight="1" x14ac:dyDescent="0.25"/>
  <cols>
    <col min="1" max="1" width="35.7109375" style="30" customWidth="1"/>
    <col min="2" max="2" width="8.7109375" style="40" customWidth="1"/>
    <col min="3" max="9" width="11.7109375" style="40" customWidth="1"/>
    <col min="10" max="10" width="8.7109375" style="40" customWidth="1"/>
    <col min="11" max="13" width="3.7109375" style="40" customWidth="1"/>
    <col min="14" max="14" width="8.7109375" style="47" customWidth="1"/>
    <col min="15" max="15" width="1.7109375" style="33" customWidth="1"/>
    <col min="16" max="16" width="9.140625" style="33" hidden="1" customWidth="1"/>
    <col min="17" max="17" width="0" style="33" hidden="1" customWidth="1"/>
    <col min="18" max="16384" width="9.140625" style="33" hidden="1"/>
  </cols>
  <sheetData>
    <row r="1" spans="1:14" ht="50.1" customHeight="1" thickBot="1" x14ac:dyDescent="0.3">
      <c r="A1" s="49" t="s">
        <v>0</v>
      </c>
      <c r="B1" s="2" t="s">
        <v>1</v>
      </c>
      <c r="C1" s="2" t="s">
        <v>2788</v>
      </c>
      <c r="D1" s="2" t="s">
        <v>2789</v>
      </c>
      <c r="E1" s="2" t="s">
        <v>2790</v>
      </c>
      <c r="F1" s="2" t="s">
        <v>2791</v>
      </c>
      <c r="G1" s="2" t="s">
        <v>2792</v>
      </c>
      <c r="H1" s="2" t="s">
        <v>2793</v>
      </c>
      <c r="I1" s="2" t="s">
        <v>2794</v>
      </c>
      <c r="J1" s="2" t="s">
        <v>8</v>
      </c>
      <c r="K1" s="2" t="s">
        <v>9</v>
      </c>
      <c r="L1" s="2" t="s">
        <v>10</v>
      </c>
      <c r="M1" s="2" t="s">
        <v>11</v>
      </c>
      <c r="N1" s="32" t="s">
        <v>12</v>
      </c>
    </row>
    <row r="2" spans="1:14" s="34" customFormat="1" ht="15.75" thickTop="1" x14ac:dyDescent="0.25">
      <c r="A2" s="21" t="s">
        <v>2795</v>
      </c>
      <c r="B2" s="7">
        <v>298</v>
      </c>
      <c r="C2" s="7">
        <v>0</v>
      </c>
      <c r="D2" s="7">
        <v>0</v>
      </c>
      <c r="E2" s="7">
        <v>0</v>
      </c>
      <c r="F2" s="7">
        <v>24</v>
      </c>
      <c r="G2" s="7">
        <v>64</v>
      </c>
      <c r="H2" s="7">
        <v>0</v>
      </c>
      <c r="I2" s="7">
        <v>13</v>
      </c>
      <c r="J2" s="22">
        <v>101</v>
      </c>
      <c r="K2" s="7">
        <v>1</v>
      </c>
      <c r="L2" s="7">
        <v>0</v>
      </c>
      <c r="M2" s="7">
        <v>0</v>
      </c>
      <c r="N2" s="37">
        <f t="shared" ref="N2:N65" si="0">(M2+L2+J2)/B2</f>
        <v>0.33892617449664431</v>
      </c>
    </row>
    <row r="3" spans="1:14" s="34" customFormat="1" x14ac:dyDescent="0.25">
      <c r="A3" s="21" t="s">
        <v>2796</v>
      </c>
      <c r="B3" s="7">
        <v>402</v>
      </c>
      <c r="C3" s="7">
        <v>1</v>
      </c>
      <c r="D3" s="7">
        <v>1</v>
      </c>
      <c r="E3" s="7">
        <v>3</v>
      </c>
      <c r="F3" s="7">
        <v>42</v>
      </c>
      <c r="G3" s="7">
        <v>80</v>
      </c>
      <c r="H3" s="7">
        <v>1</v>
      </c>
      <c r="I3" s="7">
        <v>10</v>
      </c>
      <c r="J3" s="22">
        <v>138</v>
      </c>
      <c r="K3" s="7">
        <v>0</v>
      </c>
      <c r="L3" s="7">
        <v>0</v>
      </c>
      <c r="M3" s="7">
        <v>1</v>
      </c>
      <c r="N3" s="37">
        <f t="shared" si="0"/>
        <v>0.34577114427860695</v>
      </c>
    </row>
    <row r="4" spans="1:14" s="34" customFormat="1" x14ac:dyDescent="0.25">
      <c r="A4" s="21" t="s">
        <v>2797</v>
      </c>
      <c r="B4" s="7">
        <v>394</v>
      </c>
      <c r="C4" s="7">
        <v>7</v>
      </c>
      <c r="D4" s="7">
        <v>1</v>
      </c>
      <c r="E4" s="7">
        <v>2</v>
      </c>
      <c r="F4" s="7">
        <v>53</v>
      </c>
      <c r="G4" s="7">
        <v>87</v>
      </c>
      <c r="H4" s="7">
        <v>1</v>
      </c>
      <c r="I4" s="7">
        <v>13</v>
      </c>
      <c r="J4" s="22">
        <v>164</v>
      </c>
      <c r="K4" s="7">
        <v>1</v>
      </c>
      <c r="L4" s="7">
        <v>0</v>
      </c>
      <c r="M4" s="7">
        <v>2</v>
      </c>
      <c r="N4" s="37">
        <f t="shared" si="0"/>
        <v>0.42131979695431471</v>
      </c>
    </row>
    <row r="5" spans="1:14" s="34" customFormat="1" x14ac:dyDescent="0.25">
      <c r="A5" s="21" t="s">
        <v>2798</v>
      </c>
      <c r="B5" s="7">
        <v>371</v>
      </c>
      <c r="C5" s="7">
        <v>4</v>
      </c>
      <c r="D5" s="7">
        <v>0</v>
      </c>
      <c r="E5" s="7">
        <v>0</v>
      </c>
      <c r="F5" s="7">
        <v>35</v>
      </c>
      <c r="G5" s="7">
        <v>74</v>
      </c>
      <c r="H5" s="7">
        <v>3</v>
      </c>
      <c r="I5" s="7">
        <v>21</v>
      </c>
      <c r="J5" s="22">
        <v>137</v>
      </c>
      <c r="K5" s="7">
        <v>0</v>
      </c>
      <c r="L5" s="7">
        <v>1</v>
      </c>
      <c r="M5" s="7">
        <v>1</v>
      </c>
      <c r="N5" s="37">
        <f t="shared" si="0"/>
        <v>0.3746630727762803</v>
      </c>
    </row>
    <row r="6" spans="1:14" s="34" customFormat="1" x14ac:dyDescent="0.25">
      <c r="A6" s="21" t="s">
        <v>2799</v>
      </c>
      <c r="B6" s="7">
        <v>378</v>
      </c>
      <c r="C6" s="7">
        <v>6</v>
      </c>
      <c r="D6" s="7">
        <v>1</v>
      </c>
      <c r="E6" s="7">
        <v>4</v>
      </c>
      <c r="F6" s="7">
        <v>39</v>
      </c>
      <c r="G6" s="7">
        <v>95</v>
      </c>
      <c r="H6" s="7">
        <v>2</v>
      </c>
      <c r="I6" s="7">
        <v>13</v>
      </c>
      <c r="J6" s="22">
        <v>160</v>
      </c>
      <c r="K6" s="7">
        <v>0</v>
      </c>
      <c r="L6" s="7">
        <v>0</v>
      </c>
      <c r="M6" s="7">
        <v>2</v>
      </c>
      <c r="N6" s="37">
        <f t="shared" si="0"/>
        <v>0.42857142857142855</v>
      </c>
    </row>
    <row r="7" spans="1:14" s="34" customFormat="1" x14ac:dyDescent="0.25">
      <c r="A7" s="21" t="s">
        <v>2800</v>
      </c>
      <c r="B7" s="7">
        <v>286</v>
      </c>
      <c r="C7" s="7">
        <v>1</v>
      </c>
      <c r="D7" s="7">
        <v>0</v>
      </c>
      <c r="E7" s="7">
        <v>3</v>
      </c>
      <c r="F7" s="7">
        <v>38</v>
      </c>
      <c r="G7" s="7">
        <v>30</v>
      </c>
      <c r="H7" s="7">
        <v>0</v>
      </c>
      <c r="I7" s="7">
        <v>9</v>
      </c>
      <c r="J7" s="22">
        <v>81</v>
      </c>
      <c r="K7" s="7">
        <v>0</v>
      </c>
      <c r="L7" s="7">
        <v>0</v>
      </c>
      <c r="M7" s="7">
        <v>0</v>
      </c>
      <c r="N7" s="37">
        <f t="shared" si="0"/>
        <v>0.28321678321678323</v>
      </c>
    </row>
    <row r="8" spans="1:14" s="34" customFormat="1" x14ac:dyDescent="0.25">
      <c r="A8" s="21" t="s">
        <v>2801</v>
      </c>
      <c r="B8" s="7">
        <v>445</v>
      </c>
      <c r="C8" s="7">
        <v>0</v>
      </c>
      <c r="D8" s="7">
        <v>0</v>
      </c>
      <c r="E8" s="7">
        <v>0</v>
      </c>
      <c r="F8" s="7">
        <v>61</v>
      </c>
      <c r="G8" s="7">
        <v>80</v>
      </c>
      <c r="H8" s="7">
        <v>1</v>
      </c>
      <c r="I8" s="7">
        <v>17</v>
      </c>
      <c r="J8" s="22">
        <v>159</v>
      </c>
      <c r="K8" s="7">
        <v>2</v>
      </c>
      <c r="L8" s="7">
        <v>0</v>
      </c>
      <c r="M8" s="7">
        <v>1</v>
      </c>
      <c r="N8" s="37">
        <f t="shared" si="0"/>
        <v>0.3595505617977528</v>
      </c>
    </row>
    <row r="9" spans="1:14" s="34" customFormat="1" x14ac:dyDescent="0.25">
      <c r="A9" s="21" t="s">
        <v>2802</v>
      </c>
      <c r="B9" s="7">
        <v>412</v>
      </c>
      <c r="C9" s="7">
        <v>3</v>
      </c>
      <c r="D9" s="7">
        <v>0</v>
      </c>
      <c r="E9" s="7">
        <v>2</v>
      </c>
      <c r="F9" s="7">
        <v>27</v>
      </c>
      <c r="G9" s="7">
        <v>69</v>
      </c>
      <c r="H9" s="7">
        <v>0</v>
      </c>
      <c r="I9" s="7">
        <v>16</v>
      </c>
      <c r="J9" s="22">
        <v>117</v>
      </c>
      <c r="K9" s="7">
        <v>8</v>
      </c>
      <c r="L9" s="7">
        <v>1</v>
      </c>
      <c r="M9" s="7">
        <v>0</v>
      </c>
      <c r="N9" s="37">
        <f t="shared" si="0"/>
        <v>0.28640776699029125</v>
      </c>
    </row>
    <row r="10" spans="1:14" s="34" customFormat="1" x14ac:dyDescent="0.25">
      <c r="A10" s="21" t="s">
        <v>2803</v>
      </c>
      <c r="B10" s="7">
        <v>467</v>
      </c>
      <c r="C10" s="7">
        <v>1</v>
      </c>
      <c r="D10" s="7">
        <v>0</v>
      </c>
      <c r="E10" s="7">
        <v>2</v>
      </c>
      <c r="F10" s="7">
        <v>63</v>
      </c>
      <c r="G10" s="7">
        <v>71</v>
      </c>
      <c r="H10" s="7">
        <v>0</v>
      </c>
      <c r="I10" s="7">
        <v>4</v>
      </c>
      <c r="J10" s="22">
        <v>141</v>
      </c>
      <c r="K10" s="7">
        <v>8</v>
      </c>
      <c r="L10" s="7">
        <v>0</v>
      </c>
      <c r="M10" s="7">
        <v>1</v>
      </c>
      <c r="N10" s="37">
        <f t="shared" si="0"/>
        <v>0.30406852248394006</v>
      </c>
    </row>
    <row r="11" spans="1:14" s="34" customFormat="1" x14ac:dyDescent="0.25">
      <c r="A11" s="21" t="s">
        <v>2804</v>
      </c>
      <c r="B11" s="7">
        <v>414</v>
      </c>
      <c r="C11" s="7">
        <v>3</v>
      </c>
      <c r="D11" s="7">
        <v>3</v>
      </c>
      <c r="E11" s="7">
        <v>3</v>
      </c>
      <c r="F11" s="7">
        <v>76</v>
      </c>
      <c r="G11" s="7">
        <v>80</v>
      </c>
      <c r="H11" s="7">
        <v>1</v>
      </c>
      <c r="I11" s="7">
        <v>21</v>
      </c>
      <c r="J11" s="22">
        <v>187</v>
      </c>
      <c r="K11" s="7">
        <v>1</v>
      </c>
      <c r="L11" s="7">
        <v>0</v>
      </c>
      <c r="M11" s="7">
        <v>0</v>
      </c>
      <c r="N11" s="37">
        <f t="shared" si="0"/>
        <v>0.45169082125603865</v>
      </c>
    </row>
    <row r="12" spans="1:14" s="34" customFormat="1" x14ac:dyDescent="0.25">
      <c r="A12" s="21" t="s">
        <v>2805</v>
      </c>
      <c r="B12" s="7">
        <v>401</v>
      </c>
      <c r="C12" s="7">
        <v>4</v>
      </c>
      <c r="D12" s="7">
        <v>0</v>
      </c>
      <c r="E12" s="7">
        <v>3</v>
      </c>
      <c r="F12" s="7">
        <v>81</v>
      </c>
      <c r="G12" s="7">
        <v>88</v>
      </c>
      <c r="H12" s="7">
        <v>2</v>
      </c>
      <c r="I12" s="7">
        <v>23</v>
      </c>
      <c r="J12" s="22">
        <v>201</v>
      </c>
      <c r="K12" s="7">
        <v>9</v>
      </c>
      <c r="L12" s="7">
        <v>0</v>
      </c>
      <c r="M12" s="7">
        <v>1</v>
      </c>
      <c r="N12" s="37">
        <f t="shared" si="0"/>
        <v>0.50374064837905241</v>
      </c>
    </row>
    <row r="13" spans="1:14" s="34" customFormat="1" x14ac:dyDescent="0.25">
      <c r="A13" s="21" t="s">
        <v>2806</v>
      </c>
      <c r="B13" s="7">
        <v>325</v>
      </c>
      <c r="C13" s="7">
        <v>3</v>
      </c>
      <c r="D13" s="7">
        <v>1</v>
      </c>
      <c r="E13" s="7">
        <v>2</v>
      </c>
      <c r="F13" s="7">
        <v>75</v>
      </c>
      <c r="G13" s="7">
        <v>88</v>
      </c>
      <c r="H13" s="7">
        <v>0</v>
      </c>
      <c r="I13" s="7">
        <v>7</v>
      </c>
      <c r="J13" s="22">
        <v>176</v>
      </c>
      <c r="K13" s="7">
        <v>0</v>
      </c>
      <c r="L13" s="7">
        <v>0</v>
      </c>
      <c r="M13" s="7">
        <v>0</v>
      </c>
      <c r="N13" s="37">
        <f t="shared" si="0"/>
        <v>0.54153846153846152</v>
      </c>
    </row>
    <row r="14" spans="1:14" s="34" customFormat="1" x14ac:dyDescent="0.25">
      <c r="A14" s="21" t="s">
        <v>2807</v>
      </c>
      <c r="B14" s="7">
        <v>332</v>
      </c>
      <c r="C14" s="7">
        <v>1</v>
      </c>
      <c r="D14" s="7">
        <v>2</v>
      </c>
      <c r="E14" s="7">
        <v>3</v>
      </c>
      <c r="F14" s="7">
        <v>59</v>
      </c>
      <c r="G14" s="7">
        <v>77</v>
      </c>
      <c r="H14" s="7">
        <v>2</v>
      </c>
      <c r="I14" s="7">
        <v>12</v>
      </c>
      <c r="J14" s="22">
        <v>156</v>
      </c>
      <c r="K14" s="7">
        <v>3</v>
      </c>
      <c r="L14" s="7">
        <v>0</v>
      </c>
      <c r="M14" s="7">
        <v>2</v>
      </c>
      <c r="N14" s="37">
        <f t="shared" si="0"/>
        <v>0.4759036144578313</v>
      </c>
    </row>
    <row r="15" spans="1:14" s="34" customFormat="1" x14ac:dyDescent="0.25">
      <c r="A15" s="21" t="s">
        <v>2808</v>
      </c>
      <c r="B15" s="7">
        <v>496</v>
      </c>
      <c r="C15" s="7">
        <v>7</v>
      </c>
      <c r="D15" s="7">
        <v>2</v>
      </c>
      <c r="E15" s="7">
        <v>4</v>
      </c>
      <c r="F15" s="7">
        <v>50</v>
      </c>
      <c r="G15" s="7">
        <v>96</v>
      </c>
      <c r="H15" s="7">
        <v>0</v>
      </c>
      <c r="I15" s="7">
        <v>13</v>
      </c>
      <c r="J15" s="22">
        <v>172</v>
      </c>
      <c r="K15" s="7">
        <v>2</v>
      </c>
      <c r="L15" s="7">
        <v>0</v>
      </c>
      <c r="M15" s="7">
        <v>1</v>
      </c>
      <c r="N15" s="37">
        <f t="shared" si="0"/>
        <v>0.34879032258064518</v>
      </c>
    </row>
    <row r="16" spans="1:14" s="34" customFormat="1" x14ac:dyDescent="0.25">
      <c r="A16" s="21" t="s">
        <v>2809</v>
      </c>
      <c r="B16" s="7">
        <v>421</v>
      </c>
      <c r="C16" s="7">
        <v>4</v>
      </c>
      <c r="D16" s="7">
        <v>2</v>
      </c>
      <c r="E16" s="7">
        <v>2</v>
      </c>
      <c r="F16" s="7">
        <v>57</v>
      </c>
      <c r="G16" s="7">
        <v>97</v>
      </c>
      <c r="H16" s="7">
        <v>1</v>
      </c>
      <c r="I16" s="7">
        <v>21</v>
      </c>
      <c r="J16" s="22">
        <v>184</v>
      </c>
      <c r="K16" s="7">
        <v>0</v>
      </c>
      <c r="L16" s="7">
        <v>0</v>
      </c>
      <c r="M16" s="7">
        <v>0</v>
      </c>
      <c r="N16" s="37">
        <f t="shared" si="0"/>
        <v>0.43705463182897863</v>
      </c>
    </row>
    <row r="17" spans="1:14" s="34" customFormat="1" x14ac:dyDescent="0.25">
      <c r="A17" s="21" t="s">
        <v>2810</v>
      </c>
      <c r="B17" s="7">
        <v>378</v>
      </c>
      <c r="C17" s="7">
        <v>0</v>
      </c>
      <c r="D17" s="7">
        <v>0</v>
      </c>
      <c r="E17" s="7">
        <v>0</v>
      </c>
      <c r="F17" s="7">
        <v>54</v>
      </c>
      <c r="G17" s="7">
        <v>79</v>
      </c>
      <c r="H17" s="7">
        <v>1</v>
      </c>
      <c r="I17" s="7">
        <v>7</v>
      </c>
      <c r="J17" s="22">
        <v>141</v>
      </c>
      <c r="K17" s="7">
        <v>2</v>
      </c>
      <c r="L17" s="7">
        <v>0</v>
      </c>
      <c r="M17" s="7">
        <v>2</v>
      </c>
      <c r="N17" s="37">
        <f t="shared" si="0"/>
        <v>0.37830687830687831</v>
      </c>
    </row>
    <row r="18" spans="1:14" s="34" customFormat="1" x14ac:dyDescent="0.25">
      <c r="A18" s="21" t="s">
        <v>2811</v>
      </c>
      <c r="B18" s="7">
        <v>395</v>
      </c>
      <c r="C18" s="7">
        <v>4</v>
      </c>
      <c r="D18" s="7">
        <v>0</v>
      </c>
      <c r="E18" s="7">
        <v>3</v>
      </c>
      <c r="F18" s="7">
        <v>46</v>
      </c>
      <c r="G18" s="7">
        <v>82</v>
      </c>
      <c r="H18" s="7">
        <v>0</v>
      </c>
      <c r="I18" s="7">
        <v>16</v>
      </c>
      <c r="J18" s="22">
        <v>151</v>
      </c>
      <c r="K18" s="7">
        <v>1</v>
      </c>
      <c r="L18" s="7">
        <v>0</v>
      </c>
      <c r="M18" s="7">
        <v>0</v>
      </c>
      <c r="N18" s="37">
        <f t="shared" si="0"/>
        <v>0.38227848101265821</v>
      </c>
    </row>
    <row r="19" spans="1:14" s="34" customFormat="1" x14ac:dyDescent="0.25">
      <c r="A19" s="21" t="s">
        <v>2812</v>
      </c>
      <c r="B19" s="7">
        <v>459</v>
      </c>
      <c r="C19" s="7">
        <v>3</v>
      </c>
      <c r="D19" s="7">
        <v>2</v>
      </c>
      <c r="E19" s="7">
        <v>4</v>
      </c>
      <c r="F19" s="7">
        <v>35</v>
      </c>
      <c r="G19" s="7">
        <v>78</v>
      </c>
      <c r="H19" s="7">
        <v>2</v>
      </c>
      <c r="I19" s="7">
        <v>9</v>
      </c>
      <c r="J19" s="22">
        <v>133</v>
      </c>
      <c r="K19" s="7">
        <v>0</v>
      </c>
      <c r="L19" s="7">
        <v>0</v>
      </c>
      <c r="M19" s="7">
        <v>1</v>
      </c>
      <c r="N19" s="37">
        <f t="shared" si="0"/>
        <v>0.29193899782135074</v>
      </c>
    </row>
    <row r="20" spans="1:14" s="34" customFormat="1" x14ac:dyDescent="0.25">
      <c r="A20" s="21" t="s">
        <v>2813</v>
      </c>
      <c r="B20" s="7">
        <v>417</v>
      </c>
      <c r="C20" s="7">
        <v>0</v>
      </c>
      <c r="D20" s="7">
        <v>0</v>
      </c>
      <c r="E20" s="7">
        <v>4</v>
      </c>
      <c r="F20" s="7">
        <v>41</v>
      </c>
      <c r="G20" s="7">
        <v>86</v>
      </c>
      <c r="H20" s="7">
        <v>0</v>
      </c>
      <c r="I20" s="7">
        <v>2</v>
      </c>
      <c r="J20" s="22">
        <v>133</v>
      </c>
      <c r="K20" s="7">
        <v>0</v>
      </c>
      <c r="L20" s="7">
        <v>0</v>
      </c>
      <c r="M20" s="7">
        <v>0</v>
      </c>
      <c r="N20" s="37">
        <f t="shared" si="0"/>
        <v>0.31894484412470026</v>
      </c>
    </row>
    <row r="21" spans="1:14" s="34" customFormat="1" x14ac:dyDescent="0.25">
      <c r="A21" s="21" t="s">
        <v>2814</v>
      </c>
      <c r="B21" s="7">
        <v>369</v>
      </c>
      <c r="C21" s="7">
        <v>4</v>
      </c>
      <c r="D21" s="7">
        <v>0</v>
      </c>
      <c r="E21" s="7">
        <v>1</v>
      </c>
      <c r="F21" s="7">
        <v>36</v>
      </c>
      <c r="G21" s="7">
        <v>51</v>
      </c>
      <c r="H21" s="7">
        <v>1</v>
      </c>
      <c r="I21" s="7">
        <v>6</v>
      </c>
      <c r="J21" s="22">
        <v>99</v>
      </c>
      <c r="K21" s="7">
        <v>1</v>
      </c>
      <c r="L21" s="7">
        <v>0</v>
      </c>
      <c r="M21" s="7">
        <v>0</v>
      </c>
      <c r="N21" s="37">
        <f t="shared" si="0"/>
        <v>0.26829268292682928</v>
      </c>
    </row>
    <row r="22" spans="1:14" s="34" customFormat="1" x14ac:dyDescent="0.25">
      <c r="A22" s="21" t="s">
        <v>2815</v>
      </c>
      <c r="B22" s="7">
        <v>478</v>
      </c>
      <c r="C22" s="7">
        <v>3</v>
      </c>
      <c r="D22" s="7">
        <v>3</v>
      </c>
      <c r="E22" s="7">
        <v>2</v>
      </c>
      <c r="F22" s="7">
        <v>25</v>
      </c>
      <c r="G22" s="7">
        <v>54</v>
      </c>
      <c r="H22" s="7">
        <v>3</v>
      </c>
      <c r="I22" s="7">
        <v>8</v>
      </c>
      <c r="J22" s="22">
        <v>98</v>
      </c>
      <c r="K22" s="7">
        <v>1</v>
      </c>
      <c r="L22" s="7">
        <v>0</v>
      </c>
      <c r="M22" s="7">
        <v>0</v>
      </c>
      <c r="N22" s="37">
        <f t="shared" si="0"/>
        <v>0.20502092050209206</v>
      </c>
    </row>
    <row r="23" spans="1:14" s="34" customFormat="1" x14ac:dyDescent="0.25">
      <c r="A23" s="21" t="s">
        <v>2816</v>
      </c>
      <c r="B23" s="7">
        <v>472</v>
      </c>
      <c r="C23" s="7">
        <v>2</v>
      </c>
      <c r="D23" s="7">
        <v>0</v>
      </c>
      <c r="E23" s="7">
        <v>2</v>
      </c>
      <c r="F23" s="7">
        <v>58</v>
      </c>
      <c r="G23" s="7">
        <v>96</v>
      </c>
      <c r="H23" s="7">
        <v>4</v>
      </c>
      <c r="I23" s="7">
        <v>19</v>
      </c>
      <c r="J23" s="22">
        <v>181</v>
      </c>
      <c r="K23" s="7">
        <v>0</v>
      </c>
      <c r="L23" s="7">
        <v>0</v>
      </c>
      <c r="M23" s="7">
        <v>2</v>
      </c>
      <c r="N23" s="37">
        <f t="shared" si="0"/>
        <v>0.38771186440677968</v>
      </c>
    </row>
    <row r="24" spans="1:14" s="34" customFormat="1" x14ac:dyDescent="0.25">
      <c r="A24" s="21" t="s">
        <v>2817</v>
      </c>
      <c r="B24" s="7">
        <v>419</v>
      </c>
      <c r="C24" s="7">
        <v>1</v>
      </c>
      <c r="D24" s="7">
        <v>2</v>
      </c>
      <c r="E24" s="7">
        <v>1</v>
      </c>
      <c r="F24" s="7">
        <v>34</v>
      </c>
      <c r="G24" s="7">
        <v>37</v>
      </c>
      <c r="H24" s="7">
        <v>1</v>
      </c>
      <c r="I24" s="7">
        <v>5</v>
      </c>
      <c r="J24" s="22">
        <v>81</v>
      </c>
      <c r="K24" s="7">
        <v>0</v>
      </c>
      <c r="L24" s="7">
        <v>0</v>
      </c>
      <c r="M24" s="7">
        <v>0</v>
      </c>
      <c r="N24" s="37">
        <f t="shared" si="0"/>
        <v>0.19331742243436753</v>
      </c>
    </row>
    <row r="25" spans="1:14" s="34" customFormat="1" x14ac:dyDescent="0.25">
      <c r="A25" s="21" t="s">
        <v>2818</v>
      </c>
      <c r="B25" s="7">
        <v>482</v>
      </c>
      <c r="C25" s="7">
        <v>2</v>
      </c>
      <c r="D25" s="7">
        <v>4</v>
      </c>
      <c r="E25" s="7">
        <v>2</v>
      </c>
      <c r="F25" s="7">
        <v>36</v>
      </c>
      <c r="G25" s="7">
        <v>75</v>
      </c>
      <c r="H25" s="7">
        <v>1</v>
      </c>
      <c r="I25" s="7">
        <v>2</v>
      </c>
      <c r="J25" s="22">
        <v>122</v>
      </c>
      <c r="K25" s="7">
        <v>6</v>
      </c>
      <c r="L25" s="7">
        <v>0</v>
      </c>
      <c r="M25" s="7">
        <v>0</v>
      </c>
      <c r="N25" s="37">
        <f t="shared" si="0"/>
        <v>0.25311203319502074</v>
      </c>
    </row>
    <row r="26" spans="1:14" s="34" customFormat="1" x14ac:dyDescent="0.25">
      <c r="A26" s="21" t="s">
        <v>2819</v>
      </c>
      <c r="B26" s="7">
        <v>386</v>
      </c>
      <c r="C26" s="7">
        <v>1</v>
      </c>
      <c r="D26" s="7">
        <v>3</v>
      </c>
      <c r="E26" s="7">
        <v>3</v>
      </c>
      <c r="F26" s="7">
        <v>29</v>
      </c>
      <c r="G26" s="7">
        <v>101</v>
      </c>
      <c r="H26" s="7">
        <v>2</v>
      </c>
      <c r="I26" s="7">
        <v>15</v>
      </c>
      <c r="J26" s="22">
        <v>154</v>
      </c>
      <c r="K26" s="7">
        <v>3</v>
      </c>
      <c r="L26" s="7">
        <v>0</v>
      </c>
      <c r="M26" s="7">
        <v>0</v>
      </c>
      <c r="N26" s="37">
        <f t="shared" si="0"/>
        <v>0.39896373056994816</v>
      </c>
    </row>
    <row r="27" spans="1:14" s="34" customFormat="1" x14ac:dyDescent="0.25">
      <c r="A27" s="21" t="s">
        <v>2820</v>
      </c>
      <c r="B27" s="7">
        <v>476</v>
      </c>
      <c r="C27" s="7">
        <v>3</v>
      </c>
      <c r="D27" s="7">
        <v>2</v>
      </c>
      <c r="E27" s="7">
        <v>2</v>
      </c>
      <c r="F27" s="7">
        <v>68</v>
      </c>
      <c r="G27" s="7">
        <v>89</v>
      </c>
      <c r="H27" s="7">
        <v>2</v>
      </c>
      <c r="I27" s="7">
        <v>13</v>
      </c>
      <c r="J27" s="22">
        <v>179</v>
      </c>
      <c r="K27" s="7">
        <v>0</v>
      </c>
      <c r="L27" s="7">
        <v>0</v>
      </c>
      <c r="M27" s="7">
        <v>0</v>
      </c>
      <c r="N27" s="37">
        <f t="shared" si="0"/>
        <v>0.37605042016806722</v>
      </c>
    </row>
    <row r="28" spans="1:14" s="34" customFormat="1" x14ac:dyDescent="0.25">
      <c r="A28" s="21" t="s">
        <v>2821</v>
      </c>
      <c r="B28" s="7">
        <v>356</v>
      </c>
      <c r="C28" s="7">
        <v>3</v>
      </c>
      <c r="D28" s="7">
        <v>0</v>
      </c>
      <c r="E28" s="7">
        <v>6</v>
      </c>
      <c r="F28" s="7">
        <v>18</v>
      </c>
      <c r="G28" s="7">
        <v>80</v>
      </c>
      <c r="H28" s="7">
        <v>1</v>
      </c>
      <c r="I28" s="7">
        <v>7</v>
      </c>
      <c r="J28" s="22">
        <v>115</v>
      </c>
      <c r="K28" s="7">
        <v>0</v>
      </c>
      <c r="L28" s="7">
        <v>0</v>
      </c>
      <c r="M28" s="7">
        <v>1</v>
      </c>
      <c r="N28" s="37">
        <f t="shared" si="0"/>
        <v>0.3258426966292135</v>
      </c>
    </row>
    <row r="29" spans="1:14" s="34" customFormat="1" x14ac:dyDescent="0.25">
      <c r="A29" s="21" t="s">
        <v>2822</v>
      </c>
      <c r="B29" s="7">
        <v>329</v>
      </c>
      <c r="C29" s="7">
        <v>4</v>
      </c>
      <c r="D29" s="7">
        <v>3</v>
      </c>
      <c r="E29" s="7">
        <v>4</v>
      </c>
      <c r="F29" s="7">
        <v>30</v>
      </c>
      <c r="G29" s="7">
        <v>76</v>
      </c>
      <c r="H29" s="7">
        <v>1</v>
      </c>
      <c r="I29" s="7">
        <v>9</v>
      </c>
      <c r="J29" s="22">
        <v>127</v>
      </c>
      <c r="K29" s="7">
        <v>0</v>
      </c>
      <c r="L29" s="7">
        <v>0</v>
      </c>
      <c r="M29" s="7">
        <v>0</v>
      </c>
      <c r="N29" s="37">
        <f t="shared" si="0"/>
        <v>0.3860182370820669</v>
      </c>
    </row>
    <row r="30" spans="1:14" s="34" customFormat="1" x14ac:dyDescent="0.25">
      <c r="A30" s="21" t="s">
        <v>2823</v>
      </c>
      <c r="B30" s="7">
        <v>348</v>
      </c>
      <c r="C30" s="7">
        <v>2</v>
      </c>
      <c r="D30" s="7">
        <v>0</v>
      </c>
      <c r="E30" s="7">
        <v>4</v>
      </c>
      <c r="F30" s="7">
        <v>26</v>
      </c>
      <c r="G30" s="7">
        <v>72</v>
      </c>
      <c r="H30" s="7">
        <v>1</v>
      </c>
      <c r="I30" s="7">
        <v>5</v>
      </c>
      <c r="J30" s="22">
        <v>110</v>
      </c>
      <c r="K30" s="7">
        <v>0</v>
      </c>
      <c r="L30" s="7">
        <v>0</v>
      </c>
      <c r="M30" s="7">
        <v>1</v>
      </c>
      <c r="N30" s="37">
        <f t="shared" si="0"/>
        <v>0.31896551724137934</v>
      </c>
    </row>
    <row r="31" spans="1:14" s="34" customFormat="1" x14ac:dyDescent="0.25">
      <c r="A31" s="21" t="s">
        <v>2824</v>
      </c>
      <c r="B31" s="7">
        <v>425</v>
      </c>
      <c r="C31" s="7">
        <v>5</v>
      </c>
      <c r="D31" s="7">
        <v>1</v>
      </c>
      <c r="E31" s="7">
        <v>3</v>
      </c>
      <c r="F31" s="7">
        <v>31</v>
      </c>
      <c r="G31" s="7">
        <v>124</v>
      </c>
      <c r="H31" s="7">
        <v>4</v>
      </c>
      <c r="I31" s="7">
        <v>14</v>
      </c>
      <c r="J31" s="22">
        <v>182</v>
      </c>
      <c r="K31" s="7">
        <v>0</v>
      </c>
      <c r="L31" s="7">
        <v>0</v>
      </c>
      <c r="M31" s="7">
        <v>0</v>
      </c>
      <c r="N31" s="37">
        <f t="shared" si="0"/>
        <v>0.42823529411764705</v>
      </c>
    </row>
    <row r="32" spans="1:14" s="34" customFormat="1" x14ac:dyDescent="0.25">
      <c r="A32" s="21" t="s">
        <v>2825</v>
      </c>
      <c r="B32" s="7">
        <v>478</v>
      </c>
      <c r="C32" s="7">
        <v>3</v>
      </c>
      <c r="D32" s="7">
        <v>1</v>
      </c>
      <c r="E32" s="7">
        <v>3</v>
      </c>
      <c r="F32" s="7">
        <v>46</v>
      </c>
      <c r="G32" s="7">
        <v>121</v>
      </c>
      <c r="H32" s="7">
        <v>1</v>
      </c>
      <c r="I32" s="7">
        <v>11</v>
      </c>
      <c r="J32" s="22">
        <v>186</v>
      </c>
      <c r="K32" s="7">
        <v>0</v>
      </c>
      <c r="L32" s="7">
        <v>0</v>
      </c>
      <c r="M32" s="7">
        <v>1</v>
      </c>
      <c r="N32" s="37">
        <f t="shared" si="0"/>
        <v>0.39121338912133891</v>
      </c>
    </row>
    <row r="33" spans="1:14" s="34" customFormat="1" x14ac:dyDescent="0.25">
      <c r="A33" s="21" t="s">
        <v>2826</v>
      </c>
      <c r="B33" s="7">
        <v>432</v>
      </c>
      <c r="C33" s="7">
        <v>2</v>
      </c>
      <c r="D33" s="7">
        <v>3</v>
      </c>
      <c r="E33" s="7">
        <v>4</v>
      </c>
      <c r="F33" s="7">
        <v>39</v>
      </c>
      <c r="G33" s="7">
        <v>98</v>
      </c>
      <c r="H33" s="7">
        <v>1</v>
      </c>
      <c r="I33" s="7">
        <v>7</v>
      </c>
      <c r="J33" s="22">
        <v>154</v>
      </c>
      <c r="K33" s="7">
        <v>0</v>
      </c>
      <c r="L33" s="7">
        <v>0</v>
      </c>
      <c r="M33" s="7">
        <v>0</v>
      </c>
      <c r="N33" s="37">
        <f t="shared" si="0"/>
        <v>0.35648148148148145</v>
      </c>
    </row>
    <row r="34" spans="1:14" s="34" customFormat="1" x14ac:dyDescent="0.25">
      <c r="A34" s="21" t="s">
        <v>2827</v>
      </c>
      <c r="B34" s="7">
        <v>429</v>
      </c>
      <c r="C34" s="7">
        <v>1</v>
      </c>
      <c r="D34" s="7">
        <v>0</v>
      </c>
      <c r="E34" s="7">
        <v>7</v>
      </c>
      <c r="F34" s="7">
        <v>35</v>
      </c>
      <c r="G34" s="7">
        <v>85</v>
      </c>
      <c r="H34" s="7">
        <v>2</v>
      </c>
      <c r="I34" s="7">
        <v>5</v>
      </c>
      <c r="J34" s="22">
        <v>135</v>
      </c>
      <c r="K34" s="7">
        <v>0</v>
      </c>
      <c r="L34" s="7">
        <v>0</v>
      </c>
      <c r="M34" s="7">
        <v>0</v>
      </c>
      <c r="N34" s="37">
        <f t="shared" si="0"/>
        <v>0.31468531468531469</v>
      </c>
    </row>
    <row r="35" spans="1:14" s="34" customFormat="1" x14ac:dyDescent="0.25">
      <c r="A35" s="21" t="s">
        <v>2828</v>
      </c>
      <c r="B35" s="7">
        <v>329</v>
      </c>
      <c r="C35" s="7">
        <v>4</v>
      </c>
      <c r="D35" s="7">
        <v>0</v>
      </c>
      <c r="E35" s="7">
        <v>3</v>
      </c>
      <c r="F35" s="7">
        <v>38</v>
      </c>
      <c r="G35" s="7">
        <v>52</v>
      </c>
      <c r="H35" s="7">
        <v>0</v>
      </c>
      <c r="I35" s="7">
        <v>9</v>
      </c>
      <c r="J35" s="22">
        <v>106</v>
      </c>
      <c r="K35" s="7">
        <v>0</v>
      </c>
      <c r="L35" s="7">
        <v>0</v>
      </c>
      <c r="M35" s="7">
        <v>0</v>
      </c>
      <c r="N35" s="37">
        <f t="shared" si="0"/>
        <v>0.32218844984802431</v>
      </c>
    </row>
    <row r="36" spans="1:14" s="34" customFormat="1" x14ac:dyDescent="0.25">
      <c r="A36" s="21" t="s">
        <v>2829</v>
      </c>
      <c r="B36" s="7">
        <v>633</v>
      </c>
      <c r="C36" s="7">
        <v>0</v>
      </c>
      <c r="D36" s="7">
        <v>0</v>
      </c>
      <c r="E36" s="7">
        <v>3</v>
      </c>
      <c r="F36" s="7">
        <v>42</v>
      </c>
      <c r="G36" s="7">
        <v>111</v>
      </c>
      <c r="H36" s="7">
        <v>2</v>
      </c>
      <c r="I36" s="7">
        <v>17</v>
      </c>
      <c r="J36" s="22">
        <v>175</v>
      </c>
      <c r="K36" s="7">
        <v>0</v>
      </c>
      <c r="L36" s="7">
        <v>0</v>
      </c>
      <c r="M36" s="7">
        <v>1</v>
      </c>
      <c r="N36" s="37">
        <f t="shared" si="0"/>
        <v>0.27804107424960506</v>
      </c>
    </row>
    <row r="37" spans="1:14" s="34" customFormat="1" x14ac:dyDescent="0.25">
      <c r="A37" s="21" t="s">
        <v>2830</v>
      </c>
      <c r="B37" s="7">
        <v>378</v>
      </c>
      <c r="C37" s="7">
        <v>3</v>
      </c>
      <c r="D37" s="7">
        <v>0</v>
      </c>
      <c r="E37" s="7">
        <v>3</v>
      </c>
      <c r="F37" s="7">
        <v>24</v>
      </c>
      <c r="G37" s="7">
        <v>71</v>
      </c>
      <c r="H37" s="7">
        <v>2</v>
      </c>
      <c r="I37" s="7">
        <v>11</v>
      </c>
      <c r="J37" s="22">
        <v>114</v>
      </c>
      <c r="K37" s="7">
        <v>0</v>
      </c>
      <c r="L37" s="7">
        <v>0</v>
      </c>
      <c r="M37" s="7">
        <v>0</v>
      </c>
      <c r="N37" s="37">
        <f t="shared" si="0"/>
        <v>0.30158730158730157</v>
      </c>
    </row>
    <row r="38" spans="1:14" s="34" customFormat="1" x14ac:dyDescent="0.25">
      <c r="A38" s="21" t="s">
        <v>2831</v>
      </c>
      <c r="B38" s="7">
        <v>423</v>
      </c>
      <c r="C38" s="7">
        <v>0</v>
      </c>
      <c r="D38" s="7">
        <v>0</v>
      </c>
      <c r="E38" s="7">
        <v>0</v>
      </c>
      <c r="F38" s="7">
        <v>21</v>
      </c>
      <c r="G38" s="7">
        <v>67</v>
      </c>
      <c r="H38" s="7">
        <v>1</v>
      </c>
      <c r="I38" s="7">
        <v>13</v>
      </c>
      <c r="J38" s="22">
        <v>102</v>
      </c>
      <c r="K38" s="7">
        <v>0</v>
      </c>
      <c r="L38" s="7">
        <v>0</v>
      </c>
      <c r="M38" s="7">
        <v>0</v>
      </c>
      <c r="N38" s="37">
        <f t="shared" si="0"/>
        <v>0.24113475177304963</v>
      </c>
    </row>
    <row r="39" spans="1:14" s="34" customFormat="1" x14ac:dyDescent="0.25">
      <c r="A39" s="21" t="s">
        <v>2832</v>
      </c>
      <c r="B39" s="7">
        <v>345</v>
      </c>
      <c r="C39" s="7">
        <v>1</v>
      </c>
      <c r="D39" s="7">
        <v>0</v>
      </c>
      <c r="E39" s="7">
        <v>0</v>
      </c>
      <c r="F39" s="7">
        <v>25</v>
      </c>
      <c r="G39" s="7">
        <v>89</v>
      </c>
      <c r="H39" s="7">
        <v>2</v>
      </c>
      <c r="I39" s="7">
        <v>5</v>
      </c>
      <c r="J39" s="22">
        <v>122</v>
      </c>
      <c r="K39" s="7">
        <v>0</v>
      </c>
      <c r="L39" s="7">
        <v>0</v>
      </c>
      <c r="M39" s="7">
        <v>0</v>
      </c>
      <c r="N39" s="37">
        <f t="shared" si="0"/>
        <v>0.3536231884057971</v>
      </c>
    </row>
    <row r="40" spans="1:14" s="34" customFormat="1" x14ac:dyDescent="0.25">
      <c r="A40" s="21" t="s">
        <v>2833</v>
      </c>
      <c r="B40" s="7">
        <v>417</v>
      </c>
      <c r="C40" s="7">
        <v>1</v>
      </c>
      <c r="D40" s="7">
        <v>1</v>
      </c>
      <c r="E40" s="7">
        <v>1</v>
      </c>
      <c r="F40" s="7">
        <v>52</v>
      </c>
      <c r="G40" s="7">
        <v>114</v>
      </c>
      <c r="H40" s="7">
        <v>0</v>
      </c>
      <c r="I40" s="7">
        <v>15</v>
      </c>
      <c r="J40" s="22">
        <v>184</v>
      </c>
      <c r="K40" s="7">
        <v>0</v>
      </c>
      <c r="L40" s="7">
        <v>0</v>
      </c>
      <c r="M40" s="7">
        <v>0</v>
      </c>
      <c r="N40" s="37">
        <f t="shared" si="0"/>
        <v>0.44124700239808151</v>
      </c>
    </row>
    <row r="41" spans="1:14" s="34" customFormat="1" x14ac:dyDescent="0.25">
      <c r="A41" s="21" t="s">
        <v>2834</v>
      </c>
      <c r="B41" s="7">
        <v>373</v>
      </c>
      <c r="C41" s="7">
        <v>2</v>
      </c>
      <c r="D41" s="7">
        <v>0</v>
      </c>
      <c r="E41" s="7">
        <v>0</v>
      </c>
      <c r="F41" s="7">
        <v>52</v>
      </c>
      <c r="G41" s="7">
        <v>102</v>
      </c>
      <c r="H41" s="7">
        <v>1</v>
      </c>
      <c r="I41" s="7">
        <v>20</v>
      </c>
      <c r="J41" s="22">
        <v>177</v>
      </c>
      <c r="K41" s="7">
        <v>0</v>
      </c>
      <c r="L41" s="7">
        <v>0</v>
      </c>
      <c r="M41" s="7">
        <v>0</v>
      </c>
      <c r="N41" s="37">
        <f t="shared" si="0"/>
        <v>0.47453083109919569</v>
      </c>
    </row>
    <row r="42" spans="1:14" s="34" customFormat="1" x14ac:dyDescent="0.25">
      <c r="A42" s="21" t="s">
        <v>2835</v>
      </c>
      <c r="B42" s="7">
        <v>401</v>
      </c>
      <c r="C42" s="7">
        <v>0</v>
      </c>
      <c r="D42" s="7">
        <v>0</v>
      </c>
      <c r="E42" s="7">
        <v>0</v>
      </c>
      <c r="F42" s="7">
        <v>59</v>
      </c>
      <c r="G42" s="7">
        <v>97</v>
      </c>
      <c r="H42" s="7">
        <v>3</v>
      </c>
      <c r="I42" s="7">
        <v>17</v>
      </c>
      <c r="J42" s="22">
        <v>176</v>
      </c>
      <c r="K42" s="7">
        <v>1</v>
      </c>
      <c r="L42" s="7">
        <v>0</v>
      </c>
      <c r="M42" s="7">
        <v>1</v>
      </c>
      <c r="N42" s="37">
        <f t="shared" si="0"/>
        <v>0.44139650872817954</v>
      </c>
    </row>
    <row r="43" spans="1:14" s="34" customFormat="1" x14ac:dyDescent="0.25">
      <c r="A43" s="21" t="s">
        <v>2836</v>
      </c>
      <c r="B43" s="7">
        <v>346</v>
      </c>
      <c r="C43" s="7">
        <v>6</v>
      </c>
      <c r="D43" s="7">
        <v>0</v>
      </c>
      <c r="E43" s="7">
        <v>0</v>
      </c>
      <c r="F43" s="7">
        <v>24</v>
      </c>
      <c r="G43" s="7">
        <v>107</v>
      </c>
      <c r="H43" s="7">
        <v>0</v>
      </c>
      <c r="I43" s="7">
        <v>7</v>
      </c>
      <c r="J43" s="22">
        <v>144</v>
      </c>
      <c r="K43" s="7">
        <v>0</v>
      </c>
      <c r="L43" s="7">
        <v>0</v>
      </c>
      <c r="M43" s="7">
        <v>0</v>
      </c>
      <c r="N43" s="37">
        <f t="shared" si="0"/>
        <v>0.41618497109826591</v>
      </c>
    </row>
    <row r="44" spans="1:14" s="34" customFormat="1" x14ac:dyDescent="0.25">
      <c r="A44" s="21" t="s">
        <v>2837</v>
      </c>
      <c r="B44" s="7">
        <v>258</v>
      </c>
      <c r="C44" s="7">
        <v>0</v>
      </c>
      <c r="D44" s="7">
        <v>0</v>
      </c>
      <c r="E44" s="7">
        <v>0</v>
      </c>
      <c r="F44" s="7">
        <v>28</v>
      </c>
      <c r="G44" s="7">
        <v>58</v>
      </c>
      <c r="H44" s="7">
        <v>0</v>
      </c>
      <c r="I44" s="7">
        <v>10</v>
      </c>
      <c r="J44" s="22">
        <v>96</v>
      </c>
      <c r="K44" s="7">
        <v>0</v>
      </c>
      <c r="L44" s="7">
        <v>0</v>
      </c>
      <c r="M44" s="7">
        <v>0</v>
      </c>
      <c r="N44" s="37">
        <f t="shared" si="0"/>
        <v>0.37209302325581395</v>
      </c>
    </row>
    <row r="45" spans="1:14" s="34" customFormat="1" x14ac:dyDescent="0.25">
      <c r="A45" s="21" t="s">
        <v>2838</v>
      </c>
      <c r="B45" s="7">
        <v>328</v>
      </c>
      <c r="C45" s="7">
        <v>1</v>
      </c>
      <c r="D45" s="7">
        <v>0</v>
      </c>
      <c r="E45" s="7">
        <v>0</v>
      </c>
      <c r="F45" s="7">
        <v>46</v>
      </c>
      <c r="G45" s="7">
        <v>91</v>
      </c>
      <c r="H45" s="7">
        <v>1</v>
      </c>
      <c r="I45" s="7">
        <v>15</v>
      </c>
      <c r="J45" s="22">
        <v>154</v>
      </c>
      <c r="K45" s="7">
        <v>1</v>
      </c>
      <c r="L45" s="7">
        <v>0</v>
      </c>
      <c r="M45" s="7">
        <v>0</v>
      </c>
      <c r="N45" s="37">
        <f t="shared" si="0"/>
        <v>0.46951219512195119</v>
      </c>
    </row>
    <row r="46" spans="1:14" s="34" customFormat="1" x14ac:dyDescent="0.25">
      <c r="A46" s="21" t="s">
        <v>2839</v>
      </c>
      <c r="B46" s="7">
        <v>381</v>
      </c>
      <c r="C46" s="7">
        <v>0</v>
      </c>
      <c r="D46" s="7">
        <v>1</v>
      </c>
      <c r="E46" s="7">
        <v>0</v>
      </c>
      <c r="F46" s="7">
        <v>41</v>
      </c>
      <c r="G46" s="7">
        <v>89</v>
      </c>
      <c r="H46" s="7">
        <v>3</v>
      </c>
      <c r="I46" s="7">
        <v>7</v>
      </c>
      <c r="J46" s="22">
        <v>141</v>
      </c>
      <c r="K46" s="7">
        <v>0</v>
      </c>
      <c r="L46" s="7">
        <v>0</v>
      </c>
      <c r="M46" s="7">
        <v>0</v>
      </c>
      <c r="N46" s="37">
        <f t="shared" si="0"/>
        <v>0.37007874015748032</v>
      </c>
    </row>
    <row r="47" spans="1:14" s="34" customFormat="1" x14ac:dyDescent="0.25">
      <c r="A47" s="21" t="s">
        <v>2840</v>
      </c>
      <c r="B47" s="7">
        <v>323</v>
      </c>
      <c r="C47" s="7">
        <v>2</v>
      </c>
      <c r="D47" s="7">
        <v>1</v>
      </c>
      <c r="E47" s="7">
        <v>2</v>
      </c>
      <c r="F47" s="7">
        <v>11</v>
      </c>
      <c r="G47" s="7">
        <v>26</v>
      </c>
      <c r="H47" s="7">
        <v>0</v>
      </c>
      <c r="I47" s="7">
        <v>2</v>
      </c>
      <c r="J47" s="22">
        <v>44</v>
      </c>
      <c r="K47" s="7">
        <v>0</v>
      </c>
      <c r="L47" s="7">
        <v>0</v>
      </c>
      <c r="M47" s="7">
        <v>1</v>
      </c>
      <c r="N47" s="37">
        <f t="shared" si="0"/>
        <v>0.13931888544891641</v>
      </c>
    </row>
    <row r="48" spans="1:14" s="34" customFormat="1" x14ac:dyDescent="0.25">
      <c r="A48" s="21" t="s">
        <v>2841</v>
      </c>
      <c r="B48" s="7">
        <v>272</v>
      </c>
      <c r="C48" s="7">
        <v>0</v>
      </c>
      <c r="D48" s="7">
        <v>4</v>
      </c>
      <c r="E48" s="7">
        <v>0</v>
      </c>
      <c r="F48" s="7">
        <v>9</v>
      </c>
      <c r="G48" s="7">
        <v>34</v>
      </c>
      <c r="H48" s="7">
        <v>0</v>
      </c>
      <c r="I48" s="7">
        <v>2</v>
      </c>
      <c r="J48" s="22">
        <v>49</v>
      </c>
      <c r="K48" s="7">
        <v>2</v>
      </c>
      <c r="L48" s="7">
        <v>0</v>
      </c>
      <c r="M48" s="7">
        <v>0</v>
      </c>
      <c r="N48" s="37">
        <f t="shared" si="0"/>
        <v>0.18014705882352941</v>
      </c>
    </row>
    <row r="49" spans="1:14" s="34" customFormat="1" x14ac:dyDescent="0.25">
      <c r="A49" s="21" t="s">
        <v>2842</v>
      </c>
      <c r="B49" s="7">
        <v>500</v>
      </c>
      <c r="C49" s="7">
        <v>2</v>
      </c>
      <c r="D49" s="7">
        <v>0</v>
      </c>
      <c r="E49" s="7">
        <v>3</v>
      </c>
      <c r="F49" s="7">
        <v>40</v>
      </c>
      <c r="G49" s="7">
        <v>102</v>
      </c>
      <c r="H49" s="7">
        <v>1</v>
      </c>
      <c r="I49" s="7">
        <v>16</v>
      </c>
      <c r="J49" s="22">
        <v>164</v>
      </c>
      <c r="K49" s="7">
        <v>2</v>
      </c>
      <c r="L49" s="7">
        <v>0</v>
      </c>
      <c r="M49" s="7">
        <v>0</v>
      </c>
      <c r="N49" s="37">
        <f t="shared" si="0"/>
        <v>0.32800000000000001</v>
      </c>
    </row>
    <row r="50" spans="1:14" s="34" customFormat="1" x14ac:dyDescent="0.25">
      <c r="A50" s="21" t="s">
        <v>2843</v>
      </c>
      <c r="B50" s="7">
        <v>437</v>
      </c>
      <c r="C50" s="7">
        <v>3</v>
      </c>
      <c r="D50" s="7">
        <v>0</v>
      </c>
      <c r="E50" s="7">
        <v>1</v>
      </c>
      <c r="F50" s="7">
        <v>39</v>
      </c>
      <c r="G50" s="7">
        <v>90</v>
      </c>
      <c r="H50" s="7">
        <v>0</v>
      </c>
      <c r="I50" s="7">
        <v>6</v>
      </c>
      <c r="J50" s="22">
        <v>139</v>
      </c>
      <c r="K50" s="7">
        <v>1</v>
      </c>
      <c r="L50" s="7">
        <v>0</v>
      </c>
      <c r="M50" s="7">
        <v>1</v>
      </c>
      <c r="N50" s="37">
        <f t="shared" si="0"/>
        <v>0.32036613272311215</v>
      </c>
    </row>
    <row r="51" spans="1:14" s="34" customFormat="1" x14ac:dyDescent="0.25">
      <c r="A51" s="21" t="s">
        <v>2844</v>
      </c>
      <c r="B51" s="7">
        <v>439</v>
      </c>
      <c r="C51" s="7">
        <v>2</v>
      </c>
      <c r="D51" s="7">
        <v>2</v>
      </c>
      <c r="E51" s="7">
        <v>3</v>
      </c>
      <c r="F51" s="7">
        <v>35</v>
      </c>
      <c r="G51" s="7">
        <v>109</v>
      </c>
      <c r="H51" s="7">
        <v>1</v>
      </c>
      <c r="I51" s="7">
        <v>10</v>
      </c>
      <c r="J51" s="22">
        <v>162</v>
      </c>
      <c r="K51" s="7">
        <v>0</v>
      </c>
      <c r="L51" s="7">
        <v>3</v>
      </c>
      <c r="M51" s="7">
        <v>0</v>
      </c>
      <c r="N51" s="37">
        <f t="shared" si="0"/>
        <v>0.37585421412300685</v>
      </c>
    </row>
    <row r="52" spans="1:14" s="34" customFormat="1" x14ac:dyDescent="0.25">
      <c r="A52" s="21" t="s">
        <v>2845</v>
      </c>
      <c r="B52" s="7">
        <v>379</v>
      </c>
      <c r="C52" s="7">
        <v>3</v>
      </c>
      <c r="D52" s="7">
        <v>1</v>
      </c>
      <c r="E52" s="7">
        <v>0</v>
      </c>
      <c r="F52" s="7">
        <v>47</v>
      </c>
      <c r="G52" s="7">
        <v>89</v>
      </c>
      <c r="H52" s="7">
        <v>3</v>
      </c>
      <c r="I52" s="7">
        <v>10</v>
      </c>
      <c r="J52" s="22">
        <v>153</v>
      </c>
      <c r="K52" s="7">
        <v>0</v>
      </c>
      <c r="L52" s="7">
        <v>0</v>
      </c>
      <c r="M52" s="7">
        <v>0</v>
      </c>
      <c r="N52" s="37">
        <f t="shared" si="0"/>
        <v>0.40369393139841686</v>
      </c>
    </row>
    <row r="53" spans="1:14" s="34" customFormat="1" x14ac:dyDescent="0.25">
      <c r="A53" s="21" t="s">
        <v>2846</v>
      </c>
      <c r="B53" s="7">
        <v>433</v>
      </c>
      <c r="C53" s="7">
        <v>3</v>
      </c>
      <c r="D53" s="7">
        <v>1</v>
      </c>
      <c r="E53" s="7">
        <v>1</v>
      </c>
      <c r="F53" s="7">
        <v>27</v>
      </c>
      <c r="G53" s="7">
        <v>98</v>
      </c>
      <c r="H53" s="7">
        <v>1</v>
      </c>
      <c r="I53" s="7">
        <v>13</v>
      </c>
      <c r="J53" s="22">
        <v>144</v>
      </c>
      <c r="K53" s="7">
        <v>0</v>
      </c>
      <c r="L53" s="7">
        <v>0</v>
      </c>
      <c r="M53" s="7">
        <v>0</v>
      </c>
      <c r="N53" s="37">
        <f t="shared" si="0"/>
        <v>0.33256351039260967</v>
      </c>
    </row>
    <row r="54" spans="1:14" s="34" customFormat="1" x14ac:dyDescent="0.25">
      <c r="A54" s="21" t="s">
        <v>2847</v>
      </c>
      <c r="B54" s="7">
        <v>420</v>
      </c>
      <c r="C54" s="7">
        <v>1</v>
      </c>
      <c r="D54" s="7">
        <v>0</v>
      </c>
      <c r="E54" s="7">
        <v>3</v>
      </c>
      <c r="F54" s="7">
        <v>25</v>
      </c>
      <c r="G54" s="7">
        <v>107</v>
      </c>
      <c r="H54" s="7">
        <v>0</v>
      </c>
      <c r="I54" s="7">
        <v>9</v>
      </c>
      <c r="J54" s="22">
        <v>145</v>
      </c>
      <c r="K54" s="7">
        <v>0</v>
      </c>
      <c r="L54" s="7">
        <v>0</v>
      </c>
      <c r="M54" s="7">
        <v>1</v>
      </c>
      <c r="N54" s="37">
        <f t="shared" si="0"/>
        <v>0.34761904761904761</v>
      </c>
    </row>
    <row r="55" spans="1:14" s="34" customFormat="1" x14ac:dyDescent="0.25">
      <c r="A55" s="21" t="s">
        <v>2848</v>
      </c>
      <c r="B55" s="7">
        <v>370</v>
      </c>
      <c r="C55" s="7">
        <v>5</v>
      </c>
      <c r="D55" s="7">
        <v>2</v>
      </c>
      <c r="E55" s="7">
        <v>1</v>
      </c>
      <c r="F55" s="7">
        <v>29</v>
      </c>
      <c r="G55" s="7">
        <v>85</v>
      </c>
      <c r="H55" s="7">
        <v>2</v>
      </c>
      <c r="I55" s="7">
        <v>6</v>
      </c>
      <c r="J55" s="22">
        <v>130</v>
      </c>
      <c r="K55" s="7">
        <v>0</v>
      </c>
      <c r="L55" s="7">
        <v>0</v>
      </c>
      <c r="M55" s="7">
        <v>0</v>
      </c>
      <c r="N55" s="37">
        <f t="shared" si="0"/>
        <v>0.35135135135135137</v>
      </c>
    </row>
    <row r="56" spans="1:14" s="34" customFormat="1" x14ac:dyDescent="0.25">
      <c r="A56" s="21" t="s">
        <v>2849</v>
      </c>
      <c r="B56" s="7">
        <v>235</v>
      </c>
      <c r="C56" s="7">
        <v>1</v>
      </c>
      <c r="D56" s="7">
        <v>1</v>
      </c>
      <c r="E56" s="7">
        <v>0</v>
      </c>
      <c r="F56" s="7">
        <v>8</v>
      </c>
      <c r="G56" s="7">
        <v>16</v>
      </c>
      <c r="H56" s="7">
        <v>2</v>
      </c>
      <c r="I56" s="7">
        <v>2</v>
      </c>
      <c r="J56" s="22">
        <v>30</v>
      </c>
      <c r="K56" s="7">
        <v>1</v>
      </c>
      <c r="L56" s="7">
        <v>0</v>
      </c>
      <c r="M56" s="7">
        <v>1</v>
      </c>
      <c r="N56" s="37">
        <f t="shared" si="0"/>
        <v>0.13191489361702127</v>
      </c>
    </row>
    <row r="57" spans="1:14" s="34" customFormat="1" x14ac:dyDescent="0.25">
      <c r="A57" s="21" t="s">
        <v>2850</v>
      </c>
      <c r="B57" s="7">
        <v>289</v>
      </c>
      <c r="C57" s="7">
        <v>2</v>
      </c>
      <c r="D57" s="7">
        <v>0</v>
      </c>
      <c r="E57" s="7">
        <v>0</v>
      </c>
      <c r="F57" s="7">
        <v>17</v>
      </c>
      <c r="G57" s="7">
        <v>67</v>
      </c>
      <c r="H57" s="7">
        <v>2</v>
      </c>
      <c r="I57" s="7">
        <v>5</v>
      </c>
      <c r="J57" s="22">
        <v>93</v>
      </c>
      <c r="K57" s="7">
        <v>0</v>
      </c>
      <c r="L57" s="7">
        <v>0</v>
      </c>
      <c r="M57" s="7">
        <v>0</v>
      </c>
      <c r="N57" s="37">
        <f t="shared" si="0"/>
        <v>0.3217993079584775</v>
      </c>
    </row>
    <row r="58" spans="1:14" s="34" customFormat="1" x14ac:dyDescent="0.25">
      <c r="A58" s="21" t="s">
        <v>2851</v>
      </c>
      <c r="B58" s="7">
        <v>488</v>
      </c>
      <c r="C58" s="7">
        <v>3</v>
      </c>
      <c r="D58" s="7">
        <v>0</v>
      </c>
      <c r="E58" s="7">
        <v>5</v>
      </c>
      <c r="F58" s="7">
        <v>39</v>
      </c>
      <c r="G58" s="7">
        <v>116</v>
      </c>
      <c r="H58" s="7">
        <v>2</v>
      </c>
      <c r="I58" s="7">
        <v>8</v>
      </c>
      <c r="J58" s="22">
        <v>173</v>
      </c>
      <c r="K58" s="7">
        <v>0</v>
      </c>
      <c r="L58" s="7">
        <v>1</v>
      </c>
      <c r="M58" s="7">
        <v>1</v>
      </c>
      <c r="N58" s="37">
        <f t="shared" si="0"/>
        <v>0.35860655737704916</v>
      </c>
    </row>
    <row r="59" spans="1:14" s="34" customFormat="1" x14ac:dyDescent="0.25">
      <c r="A59" s="21" t="s">
        <v>2852</v>
      </c>
      <c r="B59" s="7">
        <v>275</v>
      </c>
      <c r="C59" s="7">
        <v>1</v>
      </c>
      <c r="D59" s="7">
        <v>1</v>
      </c>
      <c r="E59" s="7">
        <v>1</v>
      </c>
      <c r="F59" s="7">
        <v>28</v>
      </c>
      <c r="G59" s="7">
        <v>87</v>
      </c>
      <c r="H59" s="7">
        <v>1</v>
      </c>
      <c r="I59" s="7">
        <v>6</v>
      </c>
      <c r="J59" s="22">
        <v>125</v>
      </c>
      <c r="K59" s="7">
        <v>1</v>
      </c>
      <c r="L59" s="7">
        <v>0</v>
      </c>
      <c r="M59" s="7">
        <v>0</v>
      </c>
      <c r="N59" s="37">
        <f t="shared" si="0"/>
        <v>0.45454545454545453</v>
      </c>
    </row>
    <row r="60" spans="1:14" s="34" customFormat="1" x14ac:dyDescent="0.25">
      <c r="A60" s="21" t="s">
        <v>2853</v>
      </c>
      <c r="B60" s="7">
        <v>274</v>
      </c>
      <c r="C60" s="7">
        <v>0</v>
      </c>
      <c r="D60" s="7">
        <v>2</v>
      </c>
      <c r="E60" s="7">
        <v>2</v>
      </c>
      <c r="F60" s="7">
        <v>20</v>
      </c>
      <c r="G60" s="7">
        <v>42</v>
      </c>
      <c r="H60" s="7">
        <v>0</v>
      </c>
      <c r="I60" s="7">
        <v>9</v>
      </c>
      <c r="J60" s="22">
        <v>75</v>
      </c>
      <c r="K60" s="7">
        <v>0</v>
      </c>
      <c r="L60" s="7">
        <v>0</v>
      </c>
      <c r="M60" s="7">
        <v>0</v>
      </c>
      <c r="N60" s="37">
        <f t="shared" si="0"/>
        <v>0.27372262773722628</v>
      </c>
    </row>
    <row r="61" spans="1:14" s="34" customFormat="1" x14ac:dyDescent="0.25">
      <c r="A61" s="21" t="s">
        <v>2854</v>
      </c>
      <c r="B61" s="7">
        <v>436</v>
      </c>
      <c r="C61" s="7">
        <v>2</v>
      </c>
      <c r="D61" s="7">
        <v>2</v>
      </c>
      <c r="E61" s="7">
        <v>4</v>
      </c>
      <c r="F61" s="7">
        <v>29</v>
      </c>
      <c r="G61" s="7">
        <v>73</v>
      </c>
      <c r="H61" s="7">
        <v>0</v>
      </c>
      <c r="I61" s="7">
        <v>9</v>
      </c>
      <c r="J61" s="22">
        <v>119</v>
      </c>
      <c r="K61" s="7">
        <v>0</v>
      </c>
      <c r="L61" s="7">
        <v>0</v>
      </c>
      <c r="M61" s="7">
        <v>0</v>
      </c>
      <c r="N61" s="37">
        <f t="shared" si="0"/>
        <v>0.27293577981651373</v>
      </c>
    </row>
    <row r="62" spans="1:14" s="34" customFormat="1" x14ac:dyDescent="0.25">
      <c r="A62" s="21" t="s">
        <v>2855</v>
      </c>
      <c r="B62" s="7">
        <v>457</v>
      </c>
      <c r="C62" s="7">
        <v>0</v>
      </c>
      <c r="D62" s="7">
        <v>1</v>
      </c>
      <c r="E62" s="7">
        <v>4</v>
      </c>
      <c r="F62" s="7">
        <v>23</v>
      </c>
      <c r="G62" s="7">
        <v>59</v>
      </c>
      <c r="H62" s="7">
        <v>1</v>
      </c>
      <c r="I62" s="7">
        <v>6</v>
      </c>
      <c r="J62" s="22">
        <v>94</v>
      </c>
      <c r="K62" s="7">
        <v>0</v>
      </c>
      <c r="L62" s="7">
        <v>0</v>
      </c>
      <c r="M62" s="7">
        <v>0</v>
      </c>
      <c r="N62" s="37">
        <f t="shared" si="0"/>
        <v>0.20568927789934355</v>
      </c>
    </row>
    <row r="63" spans="1:14" s="34" customFormat="1" x14ac:dyDescent="0.25">
      <c r="A63" s="21" t="s">
        <v>2856</v>
      </c>
      <c r="B63" s="7">
        <v>195</v>
      </c>
      <c r="C63" s="7">
        <v>1</v>
      </c>
      <c r="D63" s="7">
        <v>0</v>
      </c>
      <c r="E63" s="7">
        <v>2</v>
      </c>
      <c r="F63" s="7">
        <v>12</v>
      </c>
      <c r="G63" s="7">
        <v>45</v>
      </c>
      <c r="H63" s="7">
        <v>1</v>
      </c>
      <c r="I63" s="7">
        <v>5</v>
      </c>
      <c r="J63" s="22">
        <v>66</v>
      </c>
      <c r="K63" s="7">
        <v>0</v>
      </c>
      <c r="L63" s="7">
        <v>0</v>
      </c>
      <c r="M63" s="7">
        <v>0</v>
      </c>
      <c r="N63" s="37">
        <f t="shared" si="0"/>
        <v>0.33846153846153848</v>
      </c>
    </row>
    <row r="64" spans="1:14" s="34" customFormat="1" x14ac:dyDescent="0.25">
      <c r="A64" s="21" t="s">
        <v>2857</v>
      </c>
      <c r="B64" s="7">
        <v>597</v>
      </c>
      <c r="C64" s="7">
        <v>3</v>
      </c>
      <c r="D64" s="7">
        <v>2</v>
      </c>
      <c r="E64" s="7">
        <v>3</v>
      </c>
      <c r="F64" s="7">
        <v>28</v>
      </c>
      <c r="G64" s="7">
        <v>105</v>
      </c>
      <c r="H64" s="7">
        <v>2</v>
      </c>
      <c r="I64" s="7">
        <v>6</v>
      </c>
      <c r="J64" s="22">
        <v>149</v>
      </c>
      <c r="K64" s="7">
        <v>2</v>
      </c>
      <c r="L64" s="7">
        <v>1</v>
      </c>
      <c r="M64" s="7">
        <v>0</v>
      </c>
      <c r="N64" s="37">
        <f t="shared" si="0"/>
        <v>0.25125628140703515</v>
      </c>
    </row>
    <row r="65" spans="1:14" s="34" customFormat="1" x14ac:dyDescent="0.25">
      <c r="A65" s="21" t="s">
        <v>2858</v>
      </c>
      <c r="B65" s="7">
        <v>706</v>
      </c>
      <c r="C65" s="7">
        <v>2</v>
      </c>
      <c r="D65" s="7">
        <v>2</v>
      </c>
      <c r="E65" s="7">
        <v>5</v>
      </c>
      <c r="F65" s="7">
        <v>28</v>
      </c>
      <c r="G65" s="7">
        <v>135</v>
      </c>
      <c r="H65" s="7">
        <v>0</v>
      </c>
      <c r="I65" s="7">
        <v>10</v>
      </c>
      <c r="J65" s="7">
        <v>182</v>
      </c>
      <c r="K65" s="7">
        <v>2</v>
      </c>
      <c r="L65" s="7">
        <v>0</v>
      </c>
      <c r="M65" s="7">
        <v>0</v>
      </c>
      <c r="N65" s="37">
        <f t="shared" si="0"/>
        <v>0.25779036827195467</v>
      </c>
    </row>
    <row r="66" spans="1:14" s="34" customFormat="1" x14ac:dyDescent="0.25">
      <c r="A66" s="21" t="s">
        <v>2859</v>
      </c>
      <c r="B66" s="7">
        <v>584</v>
      </c>
      <c r="C66" s="7">
        <v>2</v>
      </c>
      <c r="D66" s="7">
        <v>1</v>
      </c>
      <c r="E66" s="7">
        <v>5</v>
      </c>
      <c r="F66" s="7">
        <v>57</v>
      </c>
      <c r="G66" s="7">
        <v>118</v>
      </c>
      <c r="H66" s="7">
        <v>2</v>
      </c>
      <c r="I66" s="7">
        <v>10</v>
      </c>
      <c r="J66" s="22">
        <v>195</v>
      </c>
      <c r="K66" s="7">
        <v>0</v>
      </c>
      <c r="L66" s="7">
        <v>0</v>
      </c>
      <c r="M66" s="7">
        <v>0</v>
      </c>
      <c r="N66" s="37">
        <f t="shared" ref="N66:N75" si="1">(M66+L66+J66)/B66</f>
        <v>0.3339041095890411</v>
      </c>
    </row>
    <row r="67" spans="1:14" s="34" customFormat="1" x14ac:dyDescent="0.25">
      <c r="A67" s="21" t="s">
        <v>2860</v>
      </c>
      <c r="B67" s="7">
        <v>302</v>
      </c>
      <c r="C67" s="7">
        <v>1</v>
      </c>
      <c r="D67" s="7">
        <v>2</v>
      </c>
      <c r="E67" s="7">
        <v>2</v>
      </c>
      <c r="F67" s="7">
        <v>19</v>
      </c>
      <c r="G67" s="7">
        <v>59</v>
      </c>
      <c r="H67" s="7">
        <v>0</v>
      </c>
      <c r="I67" s="7">
        <v>6</v>
      </c>
      <c r="J67" s="22">
        <v>89</v>
      </c>
      <c r="K67" s="7">
        <v>0</v>
      </c>
      <c r="L67" s="7">
        <v>0</v>
      </c>
      <c r="M67" s="7">
        <v>0</v>
      </c>
      <c r="N67" s="37">
        <f t="shared" si="1"/>
        <v>0.29470198675496689</v>
      </c>
    </row>
    <row r="68" spans="1:14" s="34" customFormat="1" x14ac:dyDescent="0.25">
      <c r="A68" s="21" t="s">
        <v>2861</v>
      </c>
      <c r="B68" s="7">
        <v>529</v>
      </c>
      <c r="C68" s="7">
        <v>3</v>
      </c>
      <c r="D68" s="7">
        <v>0</v>
      </c>
      <c r="E68" s="7">
        <v>2</v>
      </c>
      <c r="F68" s="7">
        <v>35</v>
      </c>
      <c r="G68" s="7">
        <v>111</v>
      </c>
      <c r="H68" s="7">
        <v>1</v>
      </c>
      <c r="I68" s="7">
        <v>10</v>
      </c>
      <c r="J68" s="22">
        <v>162</v>
      </c>
      <c r="K68" s="7">
        <v>1</v>
      </c>
      <c r="L68" s="7">
        <v>0</v>
      </c>
      <c r="M68" s="7">
        <v>0</v>
      </c>
      <c r="N68" s="37">
        <f t="shared" si="1"/>
        <v>0.30623818525519847</v>
      </c>
    </row>
    <row r="69" spans="1:14" s="34" customFormat="1" x14ac:dyDescent="0.25">
      <c r="A69" s="21" t="s">
        <v>2862</v>
      </c>
      <c r="B69" s="7">
        <v>447</v>
      </c>
      <c r="C69" s="7">
        <v>2</v>
      </c>
      <c r="D69" s="7">
        <v>1</v>
      </c>
      <c r="E69" s="7">
        <v>2</v>
      </c>
      <c r="F69" s="7">
        <v>32</v>
      </c>
      <c r="G69" s="7">
        <v>87</v>
      </c>
      <c r="H69" s="7">
        <v>0</v>
      </c>
      <c r="I69" s="7">
        <v>12</v>
      </c>
      <c r="J69" s="22">
        <v>136</v>
      </c>
      <c r="K69" s="7">
        <v>1</v>
      </c>
      <c r="L69" s="7">
        <v>0</v>
      </c>
      <c r="M69" s="7">
        <v>1</v>
      </c>
      <c r="N69" s="37">
        <f t="shared" si="1"/>
        <v>0.30648769574944074</v>
      </c>
    </row>
    <row r="70" spans="1:14" s="34" customFormat="1" x14ac:dyDescent="0.25">
      <c r="A70" s="21" t="s">
        <v>2863</v>
      </c>
      <c r="B70" s="7">
        <v>393</v>
      </c>
      <c r="C70" s="7">
        <v>2</v>
      </c>
      <c r="D70" s="7">
        <v>1</v>
      </c>
      <c r="E70" s="7">
        <v>2</v>
      </c>
      <c r="F70" s="7">
        <v>28</v>
      </c>
      <c r="G70" s="7">
        <v>101</v>
      </c>
      <c r="H70" s="7">
        <v>1</v>
      </c>
      <c r="I70" s="7">
        <v>13</v>
      </c>
      <c r="J70" s="22">
        <v>148</v>
      </c>
      <c r="K70" s="7">
        <v>0</v>
      </c>
      <c r="L70" s="7">
        <v>0</v>
      </c>
      <c r="M70" s="7">
        <v>0</v>
      </c>
      <c r="N70" s="37">
        <f t="shared" si="1"/>
        <v>0.37659033078880405</v>
      </c>
    </row>
    <row r="71" spans="1:14" s="34" customFormat="1" x14ac:dyDescent="0.25">
      <c r="A71" s="21" t="s">
        <v>2864</v>
      </c>
      <c r="B71" s="7">
        <v>589</v>
      </c>
      <c r="C71" s="7">
        <v>0</v>
      </c>
      <c r="D71" s="7">
        <v>2</v>
      </c>
      <c r="E71" s="7">
        <v>2</v>
      </c>
      <c r="F71" s="7">
        <v>30</v>
      </c>
      <c r="G71" s="7">
        <v>99</v>
      </c>
      <c r="H71" s="7">
        <v>4</v>
      </c>
      <c r="I71" s="7">
        <v>9</v>
      </c>
      <c r="J71" s="22">
        <v>146</v>
      </c>
      <c r="K71" s="7">
        <v>0</v>
      </c>
      <c r="L71" s="7">
        <v>0</v>
      </c>
      <c r="M71" s="7">
        <v>0</v>
      </c>
      <c r="N71" s="37">
        <f t="shared" si="1"/>
        <v>0.24787775891341257</v>
      </c>
    </row>
    <row r="72" spans="1:14" s="34" customFormat="1" x14ac:dyDescent="0.25">
      <c r="A72" s="21" t="s">
        <v>2865</v>
      </c>
      <c r="B72" s="7">
        <v>533</v>
      </c>
      <c r="C72" s="7">
        <v>2</v>
      </c>
      <c r="D72" s="7">
        <v>1</v>
      </c>
      <c r="E72" s="7">
        <v>3</v>
      </c>
      <c r="F72" s="7">
        <v>54</v>
      </c>
      <c r="G72" s="7">
        <v>188</v>
      </c>
      <c r="H72" s="7">
        <v>0</v>
      </c>
      <c r="I72" s="7">
        <v>25</v>
      </c>
      <c r="J72" s="22">
        <v>273</v>
      </c>
      <c r="K72" s="7">
        <v>2</v>
      </c>
      <c r="L72" s="7">
        <v>0</v>
      </c>
      <c r="M72" s="7">
        <v>1</v>
      </c>
      <c r="N72" s="37">
        <f t="shared" si="1"/>
        <v>0.51407129455909939</v>
      </c>
    </row>
    <row r="73" spans="1:14" s="34" customFormat="1" x14ac:dyDescent="0.25">
      <c r="A73" s="21" t="s">
        <v>2866</v>
      </c>
      <c r="B73" s="7">
        <v>608</v>
      </c>
      <c r="C73" s="7">
        <v>9</v>
      </c>
      <c r="D73" s="7">
        <v>0</v>
      </c>
      <c r="E73" s="7">
        <v>1</v>
      </c>
      <c r="F73" s="7">
        <v>68</v>
      </c>
      <c r="G73" s="7">
        <v>220</v>
      </c>
      <c r="H73" s="7">
        <v>0</v>
      </c>
      <c r="I73" s="7">
        <v>27</v>
      </c>
      <c r="J73" s="22">
        <v>325</v>
      </c>
      <c r="K73" s="7">
        <v>2</v>
      </c>
      <c r="L73" s="7">
        <v>0</v>
      </c>
      <c r="M73" s="7">
        <v>0</v>
      </c>
      <c r="N73" s="37">
        <f t="shared" si="1"/>
        <v>0.53453947368421051</v>
      </c>
    </row>
    <row r="74" spans="1:14" s="34" customFormat="1" x14ac:dyDescent="0.25">
      <c r="A74" s="21" t="s">
        <v>2867</v>
      </c>
      <c r="B74" s="7">
        <v>461</v>
      </c>
      <c r="C74" s="7">
        <v>6</v>
      </c>
      <c r="D74" s="7">
        <v>2</v>
      </c>
      <c r="E74" s="7">
        <v>1</v>
      </c>
      <c r="F74" s="7">
        <v>34</v>
      </c>
      <c r="G74" s="7">
        <v>184</v>
      </c>
      <c r="H74" s="7">
        <v>0</v>
      </c>
      <c r="I74" s="7">
        <v>24</v>
      </c>
      <c r="J74" s="22">
        <v>251</v>
      </c>
      <c r="K74" s="7">
        <v>0</v>
      </c>
      <c r="L74" s="7">
        <v>0</v>
      </c>
      <c r="M74" s="7">
        <v>1</v>
      </c>
      <c r="N74" s="37">
        <f t="shared" si="1"/>
        <v>0.54663774403470711</v>
      </c>
    </row>
    <row r="75" spans="1:14" s="34" customFormat="1" x14ac:dyDescent="0.25">
      <c r="A75" s="21" t="s">
        <v>2868</v>
      </c>
      <c r="B75" s="7">
        <v>643</v>
      </c>
      <c r="C75" s="7">
        <v>0</v>
      </c>
      <c r="D75" s="7">
        <v>0</v>
      </c>
      <c r="E75" s="7">
        <v>3</v>
      </c>
      <c r="F75" s="7">
        <v>20</v>
      </c>
      <c r="G75" s="7">
        <v>47</v>
      </c>
      <c r="H75" s="7">
        <v>0</v>
      </c>
      <c r="I75" s="7">
        <v>1</v>
      </c>
      <c r="J75" s="7">
        <v>71</v>
      </c>
      <c r="K75" s="7">
        <v>1</v>
      </c>
      <c r="L75" s="7">
        <v>0</v>
      </c>
      <c r="M75" s="7">
        <v>0</v>
      </c>
      <c r="N75" s="37">
        <f t="shared" si="1"/>
        <v>0.1104199066874028</v>
      </c>
    </row>
    <row r="76" spans="1:14" s="34" customFormat="1" x14ac:dyDescent="0.25">
      <c r="A76" s="21" t="s">
        <v>2687</v>
      </c>
      <c r="B76" s="7">
        <v>0</v>
      </c>
      <c r="C76" s="7">
        <v>0</v>
      </c>
      <c r="D76" s="7">
        <v>0</v>
      </c>
      <c r="E76" s="7">
        <v>1</v>
      </c>
      <c r="F76" s="7">
        <v>42</v>
      </c>
      <c r="G76" s="7">
        <v>117</v>
      </c>
      <c r="H76" s="7">
        <v>0</v>
      </c>
      <c r="I76" s="7">
        <v>4</v>
      </c>
      <c r="J76" s="22">
        <v>164</v>
      </c>
      <c r="K76" s="7">
        <v>0</v>
      </c>
      <c r="L76" s="7">
        <v>0</v>
      </c>
      <c r="M76" s="7">
        <v>22</v>
      </c>
      <c r="N76" s="37"/>
    </row>
    <row r="77" spans="1:14" s="34" customFormat="1" x14ac:dyDescent="0.25">
      <c r="A77" s="21" t="s">
        <v>2869</v>
      </c>
      <c r="B77" s="7">
        <v>0</v>
      </c>
      <c r="C77" s="7">
        <v>11</v>
      </c>
      <c r="D77" s="7">
        <v>4</v>
      </c>
      <c r="E77" s="7">
        <v>4</v>
      </c>
      <c r="F77" s="7">
        <v>31</v>
      </c>
      <c r="G77" s="7">
        <v>76</v>
      </c>
      <c r="H77" s="7">
        <v>1</v>
      </c>
      <c r="I77" s="7">
        <v>9</v>
      </c>
      <c r="J77" s="22">
        <v>136</v>
      </c>
      <c r="K77" s="7">
        <v>1</v>
      </c>
      <c r="L77" s="7">
        <v>0</v>
      </c>
      <c r="M77" s="7">
        <v>2</v>
      </c>
      <c r="N77" s="37"/>
    </row>
    <row r="78" spans="1:14" s="34" customFormat="1" x14ac:dyDescent="0.25">
      <c r="A78" s="21" t="s">
        <v>2870</v>
      </c>
      <c r="B78" s="7">
        <v>0</v>
      </c>
      <c r="C78" s="7">
        <v>1</v>
      </c>
      <c r="D78" s="7">
        <v>1</v>
      </c>
      <c r="E78" s="7">
        <v>0</v>
      </c>
      <c r="F78" s="7">
        <v>26</v>
      </c>
      <c r="G78" s="7">
        <v>46</v>
      </c>
      <c r="H78" s="7">
        <v>1</v>
      </c>
      <c r="I78" s="7">
        <v>4</v>
      </c>
      <c r="J78" s="22">
        <v>79</v>
      </c>
      <c r="K78" s="7">
        <v>1</v>
      </c>
      <c r="L78" s="7">
        <v>0</v>
      </c>
      <c r="M78" s="7">
        <v>0</v>
      </c>
      <c r="N78" s="37"/>
    </row>
    <row r="79" spans="1:14" s="34" customFormat="1" x14ac:dyDescent="0.25">
      <c r="A79" s="21" t="s">
        <v>2871</v>
      </c>
      <c r="B79" s="7">
        <v>0</v>
      </c>
      <c r="C79" s="7">
        <v>1</v>
      </c>
      <c r="D79" s="7">
        <v>2</v>
      </c>
      <c r="E79" s="7">
        <v>7</v>
      </c>
      <c r="F79" s="7">
        <v>52</v>
      </c>
      <c r="G79" s="7">
        <v>15</v>
      </c>
      <c r="H79" s="7">
        <v>2</v>
      </c>
      <c r="I79" s="7">
        <v>2</v>
      </c>
      <c r="J79" s="22">
        <v>81</v>
      </c>
      <c r="K79" s="7">
        <v>1</v>
      </c>
      <c r="L79" s="7">
        <v>0</v>
      </c>
      <c r="M79" s="7">
        <v>1</v>
      </c>
      <c r="N79" s="37"/>
    </row>
    <row r="80" spans="1:14" s="34" customFormat="1" x14ac:dyDescent="0.25">
      <c r="A80" s="21" t="s">
        <v>1059</v>
      </c>
      <c r="B80" s="7">
        <v>0</v>
      </c>
      <c r="C80" s="7">
        <v>19</v>
      </c>
      <c r="D80" s="7">
        <v>11</v>
      </c>
      <c r="E80" s="7">
        <v>26</v>
      </c>
      <c r="F80" s="7">
        <v>562</v>
      </c>
      <c r="G80" s="7">
        <v>1915</v>
      </c>
      <c r="H80" s="7">
        <v>6</v>
      </c>
      <c r="I80" s="7">
        <v>112</v>
      </c>
      <c r="J80" s="22">
        <v>2651</v>
      </c>
      <c r="K80" s="7">
        <v>8</v>
      </c>
      <c r="L80" s="7">
        <v>1</v>
      </c>
      <c r="M80" s="7">
        <v>7</v>
      </c>
      <c r="N80" s="37"/>
    </row>
    <row r="81" spans="1:14" s="34" customFormat="1" x14ac:dyDescent="0.25">
      <c r="A81" s="21" t="s">
        <v>102</v>
      </c>
      <c r="B81" s="7">
        <v>0</v>
      </c>
      <c r="C81" s="7">
        <v>21</v>
      </c>
      <c r="D81" s="7">
        <v>4</v>
      </c>
      <c r="E81" s="7">
        <v>10</v>
      </c>
      <c r="F81" s="7">
        <v>263</v>
      </c>
      <c r="G81" s="7">
        <v>589</v>
      </c>
      <c r="H81" s="7">
        <v>11</v>
      </c>
      <c r="I81" s="7">
        <v>62</v>
      </c>
      <c r="J81" s="22">
        <v>960</v>
      </c>
      <c r="K81" s="7">
        <v>5</v>
      </c>
      <c r="L81" s="7">
        <v>0</v>
      </c>
      <c r="M81" s="7">
        <v>5</v>
      </c>
      <c r="N81" s="37"/>
    </row>
    <row r="82" spans="1:14" s="34" customFormat="1" ht="15.75" thickBot="1" x14ac:dyDescent="0.3">
      <c r="A82" s="42" t="s">
        <v>103</v>
      </c>
      <c r="B82" s="73">
        <v>0</v>
      </c>
      <c r="C82" s="73">
        <v>21</v>
      </c>
      <c r="D82" s="73">
        <v>10</v>
      </c>
      <c r="E82" s="73">
        <v>17</v>
      </c>
      <c r="F82" s="73">
        <v>249</v>
      </c>
      <c r="G82" s="73">
        <v>833</v>
      </c>
      <c r="H82" s="73">
        <v>11</v>
      </c>
      <c r="I82" s="73">
        <v>68</v>
      </c>
      <c r="J82" s="43">
        <v>1209</v>
      </c>
      <c r="K82" s="73">
        <v>3</v>
      </c>
      <c r="L82" s="73">
        <v>0</v>
      </c>
      <c r="M82" s="73">
        <v>3</v>
      </c>
      <c r="N82" s="74"/>
    </row>
    <row r="83" spans="1:14" s="34" customFormat="1" x14ac:dyDescent="0.25">
      <c r="A83" s="21" t="s">
        <v>104</v>
      </c>
      <c r="B83" s="7"/>
      <c r="C83" s="7">
        <f t="shared" ref="C83:M83" si="2">SUM(C2:C79)</f>
        <v>182</v>
      </c>
      <c r="D83" s="7">
        <f t="shared" si="2"/>
        <v>78</v>
      </c>
      <c r="E83" s="7">
        <f t="shared" si="2"/>
        <v>173</v>
      </c>
      <c r="F83" s="7">
        <f t="shared" si="2"/>
        <v>2941</v>
      </c>
      <c r="G83" s="7">
        <f t="shared" si="2"/>
        <v>6661</v>
      </c>
      <c r="H83" s="7">
        <f t="shared" si="2"/>
        <v>88</v>
      </c>
      <c r="I83" s="7">
        <f t="shared" si="2"/>
        <v>815</v>
      </c>
      <c r="J83" s="7">
        <f t="shared" si="2"/>
        <v>10938</v>
      </c>
      <c r="K83" s="7">
        <f t="shared" si="2"/>
        <v>72</v>
      </c>
      <c r="L83" s="7">
        <f t="shared" si="2"/>
        <v>7</v>
      </c>
      <c r="M83" s="7">
        <f t="shared" si="2"/>
        <v>55</v>
      </c>
      <c r="N83" s="37"/>
    </row>
    <row r="84" spans="1:14" s="34" customFormat="1" x14ac:dyDescent="0.25">
      <c r="A84" s="21" t="s">
        <v>105</v>
      </c>
      <c r="B84" s="7"/>
      <c r="C84" s="7">
        <f t="shared" ref="C84:M84" si="3">SUM(C80:C82)</f>
        <v>61</v>
      </c>
      <c r="D84" s="7">
        <f t="shared" si="3"/>
        <v>25</v>
      </c>
      <c r="E84" s="7">
        <f t="shared" si="3"/>
        <v>53</v>
      </c>
      <c r="F84" s="7">
        <f t="shared" si="3"/>
        <v>1074</v>
      </c>
      <c r="G84" s="7">
        <f t="shared" si="3"/>
        <v>3337</v>
      </c>
      <c r="H84" s="7">
        <f t="shared" si="3"/>
        <v>28</v>
      </c>
      <c r="I84" s="7">
        <f t="shared" si="3"/>
        <v>242</v>
      </c>
      <c r="J84" s="7">
        <f t="shared" si="3"/>
        <v>4820</v>
      </c>
      <c r="K84" s="7">
        <f t="shared" si="3"/>
        <v>16</v>
      </c>
      <c r="L84" s="7">
        <f t="shared" si="3"/>
        <v>1</v>
      </c>
      <c r="M84" s="7">
        <f t="shared" si="3"/>
        <v>15</v>
      </c>
      <c r="N84" s="37"/>
    </row>
    <row r="85" spans="1:14" s="34" customFormat="1" x14ac:dyDescent="0.25">
      <c r="A85" s="21" t="s">
        <v>106</v>
      </c>
      <c r="B85" s="7">
        <f>SUM(Table135[NAMES
ON LIST])</f>
        <v>30596</v>
      </c>
      <c r="C85" s="7">
        <f>SUM(C83:C84)</f>
        <v>243</v>
      </c>
      <c r="D85" s="7">
        <f t="shared" ref="D85:M85" si="4">SUM(D83:D84)</f>
        <v>103</v>
      </c>
      <c r="E85" s="7">
        <f t="shared" si="4"/>
        <v>226</v>
      </c>
      <c r="F85" s="7">
        <f t="shared" si="4"/>
        <v>4015</v>
      </c>
      <c r="G85" s="7">
        <f t="shared" si="4"/>
        <v>9998</v>
      </c>
      <c r="H85" s="7">
        <f t="shared" si="4"/>
        <v>116</v>
      </c>
      <c r="I85" s="7">
        <f t="shared" si="4"/>
        <v>1057</v>
      </c>
      <c r="J85" s="7">
        <f t="shared" si="4"/>
        <v>15758</v>
      </c>
      <c r="K85" s="7">
        <f t="shared" si="4"/>
        <v>88</v>
      </c>
      <c r="L85" s="7">
        <f t="shared" si="4"/>
        <v>8</v>
      </c>
      <c r="M85" s="7">
        <f t="shared" si="4"/>
        <v>70</v>
      </c>
      <c r="N85" s="37">
        <f>(M85+L85+J85)/B85</f>
        <v>0.51758399790822329</v>
      </c>
    </row>
    <row r="86" spans="1:14" s="34" customFormat="1" x14ac:dyDescent="0.25">
      <c r="A86" s="36" t="s">
        <v>107</v>
      </c>
      <c r="B86" s="7"/>
      <c r="C86" s="37">
        <f>C85/$J$85</f>
        <v>1.5420738672420357E-2</v>
      </c>
      <c r="D86" s="37">
        <f t="shared" ref="D86:I86" si="5">D85/$J$85</f>
        <v>6.5363624825485467E-3</v>
      </c>
      <c r="E86" s="37">
        <f t="shared" si="5"/>
        <v>1.4341921563650209E-2</v>
      </c>
      <c r="F86" s="37">
        <f t="shared" si="5"/>
        <v>0.25479121715953801</v>
      </c>
      <c r="G86" s="37">
        <f t="shared" si="5"/>
        <v>0.63447137961670264</v>
      </c>
      <c r="H86" s="37">
        <f t="shared" si="5"/>
        <v>7.361340271608072E-3</v>
      </c>
      <c r="I86" s="37">
        <f t="shared" si="5"/>
        <v>6.707704023353217E-2</v>
      </c>
      <c r="J86" s="37"/>
      <c r="K86" s="37"/>
      <c r="L86" s="37"/>
      <c r="M86" s="37"/>
      <c r="N86" s="37"/>
    </row>
    <row r="87" spans="1:14" x14ac:dyDescent="0.25"/>
    <row r="88" spans="1:14" hidden="1" x14ac:dyDescent="0.25"/>
    <row r="89" spans="1:14" hidden="1" x14ac:dyDescent="0.25"/>
    <row r="90" spans="1:14" hidden="1" x14ac:dyDescent="0.25"/>
    <row r="91" spans="1:14" hidden="1" x14ac:dyDescent="0.25"/>
    <row r="92" spans="1:14" hidden="1" x14ac:dyDescent="0.25"/>
    <row r="93" spans="1:14" hidden="1" x14ac:dyDescent="0.25"/>
    <row r="94" spans="1:14" hidden="1" x14ac:dyDescent="0.25"/>
    <row r="95" spans="1:14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83" fitToHeight="0" orientation="landscape" r:id="rId1"/>
  <tableParts count="1">
    <tablePart r:id="rId2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82451-F93D-40C2-8B08-C58FFCE2EE5D}">
  <sheetPr codeName="Sheet36">
    <pageSetUpPr fitToPage="1"/>
  </sheetPr>
  <dimension ref="A1:P98"/>
  <sheetViews>
    <sheetView zoomScaleNormal="100" workbookViewId="0">
      <pane xSplit="1" ySplit="1" topLeftCell="B58" activePane="bottomRight" state="frozen"/>
      <selection pane="topRight" activeCell="B1" sqref="B1"/>
      <selection pane="bottomLeft" activeCell="A2" sqref="A2"/>
      <selection pane="bottomRight" activeCell="B89" sqref="B89"/>
    </sheetView>
  </sheetViews>
  <sheetFormatPr defaultColWidth="0" defaultRowHeight="15" zeroHeight="1" x14ac:dyDescent="0.25"/>
  <cols>
    <col min="1" max="1" width="37.7109375" style="30" customWidth="1"/>
    <col min="2" max="2" width="8.7109375" style="40" customWidth="1"/>
    <col min="3" max="8" width="11.7109375" style="40" customWidth="1"/>
    <col min="9" max="9" width="8.7109375" style="40" customWidth="1"/>
    <col min="10" max="12" width="3.7109375" style="40" customWidth="1"/>
    <col min="13" max="13" width="8.7109375" style="47" customWidth="1"/>
    <col min="14" max="14" width="1.7109375" style="33" customWidth="1"/>
    <col min="15" max="15" width="9.140625" style="33" hidden="1" customWidth="1"/>
    <col min="16" max="16" width="0" style="33" hidden="1" customWidth="1"/>
    <col min="17" max="16384" width="9.140625" style="33" hidden="1"/>
  </cols>
  <sheetData>
    <row r="1" spans="1:13" ht="50.1" customHeight="1" thickBot="1" x14ac:dyDescent="0.3">
      <c r="A1" s="49" t="s">
        <v>0</v>
      </c>
      <c r="B1" s="2" t="s">
        <v>1</v>
      </c>
      <c r="C1" s="2" t="s">
        <v>2872</v>
      </c>
      <c r="D1" s="2" t="s">
        <v>2873</v>
      </c>
      <c r="E1" s="2" t="s">
        <v>2874</v>
      </c>
      <c r="F1" s="2" t="s">
        <v>2875</v>
      </c>
      <c r="G1" s="2" t="s">
        <v>2876</v>
      </c>
      <c r="H1" s="2" t="s">
        <v>2877</v>
      </c>
      <c r="I1" s="2" t="s">
        <v>8</v>
      </c>
      <c r="J1" s="2" t="s">
        <v>9</v>
      </c>
      <c r="K1" s="2" t="s">
        <v>10</v>
      </c>
      <c r="L1" s="2" t="s">
        <v>11</v>
      </c>
      <c r="M1" s="32" t="s">
        <v>12</v>
      </c>
    </row>
    <row r="2" spans="1:13" s="34" customFormat="1" ht="15.75" thickTop="1" x14ac:dyDescent="0.25">
      <c r="A2" s="21" t="s">
        <v>2878</v>
      </c>
      <c r="B2" s="7">
        <v>385</v>
      </c>
      <c r="C2" s="7">
        <v>1</v>
      </c>
      <c r="D2" s="7">
        <v>28</v>
      </c>
      <c r="E2" s="7">
        <v>10</v>
      </c>
      <c r="F2" s="7">
        <v>0</v>
      </c>
      <c r="G2" s="7">
        <v>48</v>
      </c>
      <c r="H2" s="7">
        <v>1</v>
      </c>
      <c r="I2" s="22">
        <v>88</v>
      </c>
      <c r="J2" s="7">
        <v>0</v>
      </c>
      <c r="K2" s="7">
        <v>0</v>
      </c>
      <c r="L2" s="7">
        <v>0</v>
      </c>
      <c r="M2" s="37">
        <f t="shared" ref="M2:M65" si="0">(L2+K2+I2)/B2</f>
        <v>0.22857142857142856</v>
      </c>
    </row>
    <row r="3" spans="1:13" s="34" customFormat="1" x14ac:dyDescent="0.25">
      <c r="A3" s="21" t="s">
        <v>2879</v>
      </c>
      <c r="B3" s="7">
        <v>176</v>
      </c>
      <c r="C3" s="7">
        <v>0</v>
      </c>
      <c r="D3" s="7">
        <v>7</v>
      </c>
      <c r="E3" s="7">
        <v>2</v>
      </c>
      <c r="F3" s="7">
        <v>1</v>
      </c>
      <c r="G3" s="7">
        <v>14</v>
      </c>
      <c r="H3" s="7">
        <v>0</v>
      </c>
      <c r="I3" s="22">
        <v>24</v>
      </c>
      <c r="J3" s="7">
        <v>0</v>
      </c>
      <c r="K3" s="7">
        <v>0</v>
      </c>
      <c r="L3" s="7">
        <v>0</v>
      </c>
      <c r="M3" s="37">
        <f t="shared" si="0"/>
        <v>0.13636363636363635</v>
      </c>
    </row>
    <row r="4" spans="1:13" s="34" customFormat="1" x14ac:dyDescent="0.25">
      <c r="A4" s="21" t="s">
        <v>2880</v>
      </c>
      <c r="B4" s="7">
        <v>433</v>
      </c>
      <c r="C4" s="7">
        <v>5</v>
      </c>
      <c r="D4" s="7">
        <v>56</v>
      </c>
      <c r="E4" s="7">
        <v>10</v>
      </c>
      <c r="F4" s="7">
        <v>0</v>
      </c>
      <c r="G4" s="7">
        <v>87</v>
      </c>
      <c r="H4" s="7">
        <v>0</v>
      </c>
      <c r="I4" s="22">
        <v>158</v>
      </c>
      <c r="J4" s="7">
        <v>0</v>
      </c>
      <c r="K4" s="7">
        <v>0</v>
      </c>
      <c r="L4" s="7">
        <v>2</v>
      </c>
      <c r="M4" s="37">
        <f t="shared" si="0"/>
        <v>0.36951501154734412</v>
      </c>
    </row>
    <row r="5" spans="1:13" s="34" customFormat="1" x14ac:dyDescent="0.25">
      <c r="A5" s="21" t="s">
        <v>2881</v>
      </c>
      <c r="B5" s="7">
        <v>482</v>
      </c>
      <c r="C5" s="7">
        <v>9</v>
      </c>
      <c r="D5" s="7">
        <v>62</v>
      </c>
      <c r="E5" s="7">
        <v>11</v>
      </c>
      <c r="F5" s="7">
        <v>2</v>
      </c>
      <c r="G5" s="7">
        <v>90</v>
      </c>
      <c r="H5" s="7">
        <v>2</v>
      </c>
      <c r="I5" s="22">
        <v>176</v>
      </c>
      <c r="J5" s="7">
        <v>0</v>
      </c>
      <c r="K5" s="7">
        <v>0</v>
      </c>
      <c r="L5" s="7">
        <v>0</v>
      </c>
      <c r="M5" s="37">
        <f t="shared" si="0"/>
        <v>0.36514522821576761</v>
      </c>
    </row>
    <row r="6" spans="1:13" s="34" customFormat="1" x14ac:dyDescent="0.25">
      <c r="A6" s="21" t="s">
        <v>2882</v>
      </c>
      <c r="B6" s="7">
        <v>283</v>
      </c>
      <c r="C6" s="7">
        <v>4</v>
      </c>
      <c r="D6" s="7">
        <v>50</v>
      </c>
      <c r="E6" s="7">
        <v>14</v>
      </c>
      <c r="F6" s="7">
        <v>4</v>
      </c>
      <c r="G6" s="7">
        <v>59</v>
      </c>
      <c r="H6" s="7">
        <v>1</v>
      </c>
      <c r="I6" s="22">
        <v>132</v>
      </c>
      <c r="J6" s="7">
        <v>1</v>
      </c>
      <c r="K6" s="7">
        <v>0</v>
      </c>
      <c r="L6" s="7">
        <v>2</v>
      </c>
      <c r="M6" s="37">
        <f t="shared" si="0"/>
        <v>0.47349823321554768</v>
      </c>
    </row>
    <row r="7" spans="1:13" s="34" customFormat="1" x14ac:dyDescent="0.25">
      <c r="A7" s="21" t="s">
        <v>2883</v>
      </c>
      <c r="B7" s="7">
        <v>263</v>
      </c>
      <c r="C7" s="7">
        <v>3</v>
      </c>
      <c r="D7" s="7">
        <v>37</v>
      </c>
      <c r="E7" s="7">
        <v>6</v>
      </c>
      <c r="F7" s="7">
        <v>1</v>
      </c>
      <c r="G7" s="7">
        <v>70</v>
      </c>
      <c r="H7" s="7">
        <v>1</v>
      </c>
      <c r="I7" s="22">
        <v>118</v>
      </c>
      <c r="J7" s="7">
        <v>0</v>
      </c>
      <c r="K7" s="7">
        <v>0</v>
      </c>
      <c r="L7" s="7">
        <v>0</v>
      </c>
      <c r="M7" s="37">
        <f t="shared" si="0"/>
        <v>0.44866920152091255</v>
      </c>
    </row>
    <row r="8" spans="1:13" s="34" customFormat="1" x14ac:dyDescent="0.25">
      <c r="A8" s="21" t="s">
        <v>2884</v>
      </c>
      <c r="B8" s="7">
        <v>230</v>
      </c>
      <c r="C8" s="7">
        <v>1</v>
      </c>
      <c r="D8" s="7">
        <v>34</v>
      </c>
      <c r="E8" s="7">
        <v>13</v>
      </c>
      <c r="F8" s="7">
        <v>0</v>
      </c>
      <c r="G8" s="7">
        <v>52</v>
      </c>
      <c r="H8" s="7">
        <v>2</v>
      </c>
      <c r="I8" s="22">
        <v>102</v>
      </c>
      <c r="J8" s="7">
        <v>0</v>
      </c>
      <c r="K8" s="7">
        <v>0</v>
      </c>
      <c r="L8" s="7">
        <v>0</v>
      </c>
      <c r="M8" s="37">
        <f t="shared" si="0"/>
        <v>0.44347826086956521</v>
      </c>
    </row>
    <row r="9" spans="1:13" s="34" customFormat="1" x14ac:dyDescent="0.25">
      <c r="A9" s="21" t="s">
        <v>2885</v>
      </c>
      <c r="B9" s="7">
        <v>514</v>
      </c>
      <c r="C9" s="7">
        <v>6</v>
      </c>
      <c r="D9" s="7">
        <v>31</v>
      </c>
      <c r="E9" s="7">
        <v>10</v>
      </c>
      <c r="F9" s="7">
        <v>2</v>
      </c>
      <c r="G9" s="7">
        <v>97</v>
      </c>
      <c r="H9" s="7">
        <v>1</v>
      </c>
      <c r="I9" s="22">
        <v>147</v>
      </c>
      <c r="J9" s="7">
        <v>0</v>
      </c>
      <c r="K9" s="7">
        <v>1</v>
      </c>
      <c r="L9" s="7">
        <v>0</v>
      </c>
      <c r="M9" s="37">
        <f t="shared" si="0"/>
        <v>0.28793774319066145</v>
      </c>
    </row>
    <row r="10" spans="1:13" s="34" customFormat="1" x14ac:dyDescent="0.25">
      <c r="A10" s="21" t="s">
        <v>2886</v>
      </c>
      <c r="B10" s="7">
        <v>344</v>
      </c>
      <c r="C10" s="7">
        <v>1</v>
      </c>
      <c r="D10" s="7">
        <v>61</v>
      </c>
      <c r="E10" s="7">
        <v>10</v>
      </c>
      <c r="F10" s="7">
        <v>3</v>
      </c>
      <c r="G10" s="7">
        <v>50</v>
      </c>
      <c r="H10" s="7">
        <v>1</v>
      </c>
      <c r="I10" s="22">
        <v>126</v>
      </c>
      <c r="J10" s="7">
        <v>0</v>
      </c>
      <c r="K10" s="7">
        <v>1</v>
      </c>
      <c r="L10" s="7">
        <v>0</v>
      </c>
      <c r="M10" s="37">
        <f t="shared" si="0"/>
        <v>0.3691860465116279</v>
      </c>
    </row>
    <row r="11" spans="1:13" s="34" customFormat="1" x14ac:dyDescent="0.25">
      <c r="A11" s="21" t="s">
        <v>2887</v>
      </c>
      <c r="B11" s="7">
        <v>354</v>
      </c>
      <c r="C11" s="7">
        <v>1</v>
      </c>
      <c r="D11" s="7">
        <v>47</v>
      </c>
      <c r="E11" s="7">
        <v>12</v>
      </c>
      <c r="F11" s="7">
        <v>2</v>
      </c>
      <c r="G11" s="7">
        <v>59</v>
      </c>
      <c r="H11" s="7">
        <v>2</v>
      </c>
      <c r="I11" s="22">
        <v>123</v>
      </c>
      <c r="J11" s="7">
        <v>0</v>
      </c>
      <c r="K11" s="7">
        <v>0</v>
      </c>
      <c r="L11" s="7">
        <v>0</v>
      </c>
      <c r="M11" s="37">
        <f t="shared" si="0"/>
        <v>0.34745762711864409</v>
      </c>
    </row>
    <row r="12" spans="1:13" s="34" customFormat="1" x14ac:dyDescent="0.25">
      <c r="A12" s="21" t="s">
        <v>2888</v>
      </c>
      <c r="B12" s="7">
        <v>388</v>
      </c>
      <c r="C12" s="7">
        <v>2</v>
      </c>
      <c r="D12" s="7">
        <v>54</v>
      </c>
      <c r="E12" s="7">
        <v>12</v>
      </c>
      <c r="F12" s="7">
        <v>1</v>
      </c>
      <c r="G12" s="7">
        <v>69</v>
      </c>
      <c r="H12" s="7">
        <v>1</v>
      </c>
      <c r="I12" s="22">
        <v>139</v>
      </c>
      <c r="J12" s="7">
        <v>0</v>
      </c>
      <c r="K12" s="7">
        <v>2</v>
      </c>
      <c r="L12" s="7">
        <v>0</v>
      </c>
      <c r="M12" s="37">
        <f t="shared" si="0"/>
        <v>0.36340206185567009</v>
      </c>
    </row>
    <row r="13" spans="1:13" s="34" customFormat="1" x14ac:dyDescent="0.25">
      <c r="A13" s="21" t="s">
        <v>2889</v>
      </c>
      <c r="B13" s="7">
        <v>316</v>
      </c>
      <c r="C13" s="7">
        <v>3</v>
      </c>
      <c r="D13" s="7">
        <v>44</v>
      </c>
      <c r="E13" s="7">
        <v>9</v>
      </c>
      <c r="F13" s="7">
        <v>2</v>
      </c>
      <c r="G13" s="7">
        <v>63</v>
      </c>
      <c r="H13" s="7">
        <v>1</v>
      </c>
      <c r="I13" s="22">
        <v>122</v>
      </c>
      <c r="J13" s="7">
        <v>0</v>
      </c>
      <c r="K13" s="7">
        <v>1</v>
      </c>
      <c r="L13" s="7">
        <v>0</v>
      </c>
      <c r="M13" s="37">
        <f t="shared" si="0"/>
        <v>0.38924050632911394</v>
      </c>
    </row>
    <row r="14" spans="1:13" s="34" customFormat="1" x14ac:dyDescent="0.25">
      <c r="A14" s="21" t="s">
        <v>2890</v>
      </c>
      <c r="B14" s="7">
        <v>255</v>
      </c>
      <c r="C14" s="7">
        <v>2</v>
      </c>
      <c r="D14" s="7">
        <v>27</v>
      </c>
      <c r="E14" s="7">
        <v>17</v>
      </c>
      <c r="F14" s="7">
        <v>2</v>
      </c>
      <c r="G14" s="7">
        <v>54</v>
      </c>
      <c r="H14" s="7">
        <v>0</v>
      </c>
      <c r="I14" s="22">
        <v>102</v>
      </c>
      <c r="J14" s="7">
        <v>0</v>
      </c>
      <c r="K14" s="7">
        <v>0</v>
      </c>
      <c r="L14" s="7">
        <v>0</v>
      </c>
      <c r="M14" s="37">
        <f t="shared" si="0"/>
        <v>0.4</v>
      </c>
    </row>
    <row r="15" spans="1:13" s="34" customFormat="1" x14ac:dyDescent="0.25">
      <c r="A15" s="21" t="s">
        <v>2891</v>
      </c>
      <c r="B15" s="7">
        <v>379</v>
      </c>
      <c r="C15" s="7">
        <v>5</v>
      </c>
      <c r="D15" s="7">
        <v>61</v>
      </c>
      <c r="E15" s="7">
        <v>16</v>
      </c>
      <c r="F15" s="7">
        <v>2</v>
      </c>
      <c r="G15" s="7">
        <v>82</v>
      </c>
      <c r="H15" s="7">
        <v>1</v>
      </c>
      <c r="I15" s="22">
        <v>167</v>
      </c>
      <c r="J15" s="7">
        <v>0</v>
      </c>
      <c r="K15" s="7">
        <v>0</v>
      </c>
      <c r="L15" s="7">
        <v>0</v>
      </c>
      <c r="M15" s="37">
        <f t="shared" si="0"/>
        <v>0.44063324538258575</v>
      </c>
    </row>
    <row r="16" spans="1:13" s="34" customFormat="1" x14ac:dyDescent="0.25">
      <c r="A16" s="21" t="s">
        <v>2892</v>
      </c>
      <c r="B16" s="7">
        <v>439</v>
      </c>
      <c r="C16" s="7">
        <v>3</v>
      </c>
      <c r="D16" s="7">
        <v>87</v>
      </c>
      <c r="E16" s="7">
        <v>19</v>
      </c>
      <c r="F16" s="7">
        <v>3</v>
      </c>
      <c r="G16" s="7">
        <v>105</v>
      </c>
      <c r="H16" s="7">
        <v>1</v>
      </c>
      <c r="I16" s="22">
        <v>218</v>
      </c>
      <c r="J16" s="7">
        <v>0</v>
      </c>
      <c r="K16" s="7">
        <v>0</v>
      </c>
      <c r="L16" s="7">
        <v>0</v>
      </c>
      <c r="M16" s="37">
        <f t="shared" si="0"/>
        <v>0.49658314350797267</v>
      </c>
    </row>
    <row r="17" spans="1:13" s="34" customFormat="1" x14ac:dyDescent="0.25">
      <c r="A17" s="21" t="s">
        <v>2893</v>
      </c>
      <c r="B17" s="7">
        <v>321</v>
      </c>
      <c r="C17" s="7">
        <v>1</v>
      </c>
      <c r="D17" s="7">
        <v>46</v>
      </c>
      <c r="E17" s="7">
        <v>8</v>
      </c>
      <c r="F17" s="7">
        <v>1</v>
      </c>
      <c r="G17" s="7">
        <v>46</v>
      </c>
      <c r="H17" s="7">
        <v>0</v>
      </c>
      <c r="I17" s="22">
        <v>102</v>
      </c>
      <c r="J17" s="7">
        <v>0</v>
      </c>
      <c r="K17" s="7">
        <v>0</v>
      </c>
      <c r="L17" s="7">
        <v>0</v>
      </c>
      <c r="M17" s="37">
        <f t="shared" si="0"/>
        <v>0.31775700934579437</v>
      </c>
    </row>
    <row r="18" spans="1:13" s="34" customFormat="1" x14ac:dyDescent="0.25">
      <c r="A18" s="21" t="s">
        <v>2894</v>
      </c>
      <c r="B18" s="7">
        <v>433</v>
      </c>
      <c r="C18" s="7">
        <v>0</v>
      </c>
      <c r="D18" s="7">
        <v>56</v>
      </c>
      <c r="E18" s="7">
        <v>13</v>
      </c>
      <c r="F18" s="7">
        <v>0</v>
      </c>
      <c r="G18" s="7">
        <v>82</v>
      </c>
      <c r="H18" s="7">
        <v>2</v>
      </c>
      <c r="I18" s="22">
        <v>153</v>
      </c>
      <c r="J18" s="7">
        <v>0</v>
      </c>
      <c r="K18" s="7">
        <v>0</v>
      </c>
      <c r="L18" s="7">
        <v>0</v>
      </c>
      <c r="M18" s="37">
        <f t="shared" si="0"/>
        <v>0.35334872979214782</v>
      </c>
    </row>
    <row r="19" spans="1:13" s="34" customFormat="1" x14ac:dyDescent="0.25">
      <c r="A19" s="21" t="s">
        <v>2895</v>
      </c>
      <c r="B19" s="7">
        <v>454</v>
      </c>
      <c r="C19" s="7">
        <v>1</v>
      </c>
      <c r="D19" s="7">
        <v>49</v>
      </c>
      <c r="E19" s="7">
        <v>16</v>
      </c>
      <c r="F19" s="7">
        <v>4</v>
      </c>
      <c r="G19" s="7">
        <v>86</v>
      </c>
      <c r="H19" s="7">
        <v>4</v>
      </c>
      <c r="I19" s="22">
        <v>160</v>
      </c>
      <c r="J19" s="7">
        <v>0</v>
      </c>
      <c r="K19" s="7">
        <v>0</v>
      </c>
      <c r="L19" s="7">
        <v>1</v>
      </c>
      <c r="M19" s="37">
        <f t="shared" si="0"/>
        <v>0.35462555066079293</v>
      </c>
    </row>
    <row r="20" spans="1:13" s="34" customFormat="1" x14ac:dyDescent="0.25">
      <c r="A20" s="21" t="s">
        <v>2896</v>
      </c>
      <c r="B20" s="7">
        <v>433</v>
      </c>
      <c r="C20" s="7">
        <v>1</v>
      </c>
      <c r="D20" s="7">
        <v>28</v>
      </c>
      <c r="E20" s="7">
        <v>17</v>
      </c>
      <c r="F20" s="7">
        <v>0</v>
      </c>
      <c r="G20" s="7">
        <v>81</v>
      </c>
      <c r="H20" s="7">
        <v>2</v>
      </c>
      <c r="I20" s="22">
        <v>129</v>
      </c>
      <c r="J20" s="7">
        <v>0</v>
      </c>
      <c r="K20" s="7">
        <v>1</v>
      </c>
      <c r="L20" s="7">
        <v>0</v>
      </c>
      <c r="M20" s="37">
        <f t="shared" si="0"/>
        <v>0.30023094688221708</v>
      </c>
    </row>
    <row r="21" spans="1:13" s="34" customFormat="1" x14ac:dyDescent="0.25">
      <c r="A21" s="21" t="s">
        <v>2897</v>
      </c>
      <c r="B21" s="7">
        <v>283</v>
      </c>
      <c r="C21" s="7">
        <v>0</v>
      </c>
      <c r="D21" s="7">
        <v>19</v>
      </c>
      <c r="E21" s="7">
        <v>6</v>
      </c>
      <c r="F21" s="7">
        <v>1</v>
      </c>
      <c r="G21" s="7">
        <v>59</v>
      </c>
      <c r="H21" s="7">
        <v>1</v>
      </c>
      <c r="I21" s="22">
        <v>86</v>
      </c>
      <c r="J21" s="7">
        <v>0</v>
      </c>
      <c r="K21" s="7">
        <v>0</v>
      </c>
      <c r="L21" s="7">
        <v>1</v>
      </c>
      <c r="M21" s="37">
        <f t="shared" si="0"/>
        <v>0.30742049469964666</v>
      </c>
    </row>
    <row r="22" spans="1:13" s="34" customFormat="1" x14ac:dyDescent="0.25">
      <c r="A22" s="21" t="s">
        <v>2898</v>
      </c>
      <c r="B22" s="7">
        <v>367</v>
      </c>
      <c r="C22" s="7">
        <v>1</v>
      </c>
      <c r="D22" s="7">
        <v>34</v>
      </c>
      <c r="E22" s="7">
        <v>12</v>
      </c>
      <c r="F22" s="7">
        <v>3</v>
      </c>
      <c r="G22" s="7">
        <v>73</v>
      </c>
      <c r="H22" s="7">
        <v>5</v>
      </c>
      <c r="I22" s="22">
        <v>128</v>
      </c>
      <c r="J22" s="7">
        <v>0</v>
      </c>
      <c r="K22" s="7">
        <v>1</v>
      </c>
      <c r="L22" s="7">
        <v>0</v>
      </c>
      <c r="M22" s="37">
        <f t="shared" si="0"/>
        <v>0.35149863760217986</v>
      </c>
    </row>
    <row r="23" spans="1:13" s="34" customFormat="1" x14ac:dyDescent="0.25">
      <c r="A23" s="21" t="s">
        <v>2899</v>
      </c>
      <c r="B23" s="7">
        <v>320</v>
      </c>
      <c r="C23" s="7">
        <v>0</v>
      </c>
      <c r="D23" s="7">
        <v>45</v>
      </c>
      <c r="E23" s="7">
        <v>2</v>
      </c>
      <c r="F23" s="7">
        <v>0</v>
      </c>
      <c r="G23" s="7">
        <v>53</v>
      </c>
      <c r="H23" s="7">
        <v>2</v>
      </c>
      <c r="I23" s="22">
        <v>102</v>
      </c>
      <c r="J23" s="7">
        <v>0</v>
      </c>
      <c r="K23" s="7">
        <v>1</v>
      </c>
      <c r="L23" s="7">
        <v>0</v>
      </c>
      <c r="M23" s="37">
        <f t="shared" si="0"/>
        <v>0.32187500000000002</v>
      </c>
    </row>
    <row r="24" spans="1:13" s="34" customFormat="1" x14ac:dyDescent="0.25">
      <c r="A24" s="21" t="s">
        <v>2900</v>
      </c>
      <c r="B24" s="7">
        <v>395</v>
      </c>
      <c r="C24" s="7">
        <v>0</v>
      </c>
      <c r="D24" s="7">
        <v>47</v>
      </c>
      <c r="E24" s="7">
        <v>10</v>
      </c>
      <c r="F24" s="7">
        <v>1</v>
      </c>
      <c r="G24" s="7">
        <v>69</v>
      </c>
      <c r="H24" s="7">
        <v>0</v>
      </c>
      <c r="I24" s="22">
        <v>127</v>
      </c>
      <c r="J24" s="7">
        <v>0</v>
      </c>
      <c r="K24" s="7">
        <v>0</v>
      </c>
      <c r="L24" s="7">
        <v>0</v>
      </c>
      <c r="M24" s="37">
        <f t="shared" si="0"/>
        <v>0.32151898734177214</v>
      </c>
    </row>
    <row r="25" spans="1:13" s="34" customFormat="1" x14ac:dyDescent="0.25">
      <c r="A25" s="21" t="s">
        <v>2901</v>
      </c>
      <c r="B25" s="7">
        <v>291</v>
      </c>
      <c r="C25" s="7">
        <v>3</v>
      </c>
      <c r="D25" s="7">
        <v>38</v>
      </c>
      <c r="E25" s="7">
        <v>5</v>
      </c>
      <c r="F25" s="7">
        <v>0</v>
      </c>
      <c r="G25" s="7">
        <v>45</v>
      </c>
      <c r="H25" s="7">
        <v>3</v>
      </c>
      <c r="I25" s="22">
        <v>94</v>
      </c>
      <c r="J25" s="7">
        <v>1</v>
      </c>
      <c r="K25" s="7">
        <v>0</v>
      </c>
      <c r="L25" s="7">
        <v>0</v>
      </c>
      <c r="M25" s="37">
        <f t="shared" si="0"/>
        <v>0.32302405498281789</v>
      </c>
    </row>
    <row r="26" spans="1:13" s="34" customFormat="1" x14ac:dyDescent="0.25">
      <c r="A26" s="21" t="s">
        <v>2902</v>
      </c>
      <c r="B26" s="7">
        <v>269</v>
      </c>
      <c r="C26" s="7">
        <v>1</v>
      </c>
      <c r="D26" s="7">
        <v>37</v>
      </c>
      <c r="E26" s="7">
        <v>7</v>
      </c>
      <c r="F26" s="7">
        <v>1</v>
      </c>
      <c r="G26" s="7">
        <v>41</v>
      </c>
      <c r="H26" s="7">
        <v>2</v>
      </c>
      <c r="I26" s="22">
        <v>89</v>
      </c>
      <c r="J26" s="7">
        <v>0</v>
      </c>
      <c r="K26" s="7">
        <v>0</v>
      </c>
      <c r="L26" s="7">
        <v>0</v>
      </c>
      <c r="M26" s="37">
        <f t="shared" si="0"/>
        <v>0.33085501858736061</v>
      </c>
    </row>
    <row r="27" spans="1:13" s="34" customFormat="1" x14ac:dyDescent="0.25">
      <c r="A27" s="21" t="s">
        <v>2903</v>
      </c>
      <c r="B27" s="7">
        <v>435</v>
      </c>
      <c r="C27" s="7">
        <v>3</v>
      </c>
      <c r="D27" s="7">
        <v>40</v>
      </c>
      <c r="E27" s="7">
        <v>19</v>
      </c>
      <c r="F27" s="7">
        <v>3</v>
      </c>
      <c r="G27" s="7">
        <v>84</v>
      </c>
      <c r="H27" s="7">
        <v>2</v>
      </c>
      <c r="I27" s="22">
        <v>151</v>
      </c>
      <c r="J27" s="7">
        <v>0</v>
      </c>
      <c r="K27" s="7">
        <v>0</v>
      </c>
      <c r="L27" s="7">
        <v>0</v>
      </c>
      <c r="M27" s="37">
        <f t="shared" si="0"/>
        <v>0.3471264367816092</v>
      </c>
    </row>
    <row r="28" spans="1:13" s="34" customFormat="1" x14ac:dyDescent="0.25">
      <c r="A28" s="21" t="s">
        <v>2904</v>
      </c>
      <c r="B28" s="7">
        <v>452</v>
      </c>
      <c r="C28" s="7">
        <v>2</v>
      </c>
      <c r="D28" s="7">
        <v>59</v>
      </c>
      <c r="E28" s="7">
        <v>23</v>
      </c>
      <c r="F28" s="7">
        <v>0</v>
      </c>
      <c r="G28" s="7">
        <v>94</v>
      </c>
      <c r="H28" s="7">
        <v>1</v>
      </c>
      <c r="I28" s="22">
        <v>179</v>
      </c>
      <c r="J28" s="7">
        <v>0</v>
      </c>
      <c r="K28" s="7">
        <v>0</v>
      </c>
      <c r="L28" s="7">
        <v>1</v>
      </c>
      <c r="M28" s="37">
        <f t="shared" si="0"/>
        <v>0.39823008849557523</v>
      </c>
    </row>
    <row r="29" spans="1:13" s="34" customFormat="1" x14ac:dyDescent="0.25">
      <c r="A29" s="21" t="s">
        <v>2905</v>
      </c>
      <c r="B29" s="7">
        <v>330</v>
      </c>
      <c r="C29" s="7">
        <v>0</v>
      </c>
      <c r="D29" s="7">
        <v>42</v>
      </c>
      <c r="E29" s="7">
        <v>9</v>
      </c>
      <c r="F29" s="7">
        <v>0</v>
      </c>
      <c r="G29" s="7">
        <v>58</v>
      </c>
      <c r="H29" s="7">
        <v>4</v>
      </c>
      <c r="I29" s="22">
        <v>113</v>
      </c>
      <c r="J29" s="7">
        <v>1</v>
      </c>
      <c r="K29" s="7">
        <v>0</v>
      </c>
      <c r="L29" s="7">
        <v>0</v>
      </c>
      <c r="M29" s="37">
        <f t="shared" si="0"/>
        <v>0.34242424242424241</v>
      </c>
    </row>
    <row r="30" spans="1:13" s="34" customFormat="1" x14ac:dyDescent="0.25">
      <c r="A30" s="21" t="s">
        <v>2906</v>
      </c>
      <c r="B30" s="7">
        <v>669</v>
      </c>
      <c r="C30" s="7">
        <v>6</v>
      </c>
      <c r="D30" s="7">
        <v>72</v>
      </c>
      <c r="E30" s="7">
        <v>15</v>
      </c>
      <c r="F30" s="7">
        <v>2</v>
      </c>
      <c r="G30" s="7">
        <v>148</v>
      </c>
      <c r="H30" s="7">
        <v>9</v>
      </c>
      <c r="I30" s="7">
        <v>252</v>
      </c>
      <c r="J30" s="7">
        <v>0</v>
      </c>
      <c r="K30" s="7">
        <v>0</v>
      </c>
      <c r="L30" s="7">
        <v>0</v>
      </c>
      <c r="M30" s="37">
        <f t="shared" si="0"/>
        <v>0.37668161434977576</v>
      </c>
    </row>
    <row r="31" spans="1:13" s="34" customFormat="1" x14ac:dyDescent="0.25">
      <c r="A31" s="21" t="s">
        <v>2907</v>
      </c>
      <c r="B31" s="7">
        <v>539</v>
      </c>
      <c r="C31" s="7">
        <v>4</v>
      </c>
      <c r="D31" s="7">
        <v>68</v>
      </c>
      <c r="E31" s="7">
        <v>16</v>
      </c>
      <c r="F31" s="7">
        <v>1</v>
      </c>
      <c r="G31" s="7">
        <v>128</v>
      </c>
      <c r="H31" s="7">
        <v>7</v>
      </c>
      <c r="I31" s="22">
        <v>224</v>
      </c>
      <c r="J31" s="7">
        <v>1</v>
      </c>
      <c r="K31" s="7">
        <v>0</v>
      </c>
      <c r="L31" s="7">
        <v>0</v>
      </c>
      <c r="M31" s="37">
        <f t="shared" si="0"/>
        <v>0.41558441558441561</v>
      </c>
    </row>
    <row r="32" spans="1:13" s="34" customFormat="1" x14ac:dyDescent="0.25">
      <c r="A32" s="21" t="s">
        <v>2908</v>
      </c>
      <c r="B32" s="7">
        <v>296</v>
      </c>
      <c r="C32" s="7">
        <v>1</v>
      </c>
      <c r="D32" s="7">
        <v>36</v>
      </c>
      <c r="E32" s="7">
        <v>5</v>
      </c>
      <c r="F32" s="7">
        <v>3</v>
      </c>
      <c r="G32" s="7">
        <v>76</v>
      </c>
      <c r="H32" s="7">
        <v>0</v>
      </c>
      <c r="I32" s="22">
        <v>121</v>
      </c>
      <c r="J32" s="7">
        <v>0</v>
      </c>
      <c r="K32" s="7">
        <v>0</v>
      </c>
      <c r="L32" s="7">
        <v>0</v>
      </c>
      <c r="M32" s="37">
        <f t="shared" si="0"/>
        <v>0.40878378378378377</v>
      </c>
    </row>
    <row r="33" spans="1:13" s="34" customFormat="1" x14ac:dyDescent="0.25">
      <c r="A33" s="21" t="s">
        <v>2909</v>
      </c>
      <c r="B33" s="7">
        <v>482</v>
      </c>
      <c r="C33" s="7">
        <v>3</v>
      </c>
      <c r="D33" s="7">
        <v>61</v>
      </c>
      <c r="E33" s="7">
        <v>28</v>
      </c>
      <c r="F33" s="7">
        <v>6</v>
      </c>
      <c r="G33" s="7">
        <v>117</v>
      </c>
      <c r="H33" s="7">
        <v>2</v>
      </c>
      <c r="I33" s="22">
        <v>217</v>
      </c>
      <c r="J33" s="7">
        <v>0</v>
      </c>
      <c r="K33" s="7">
        <v>0</v>
      </c>
      <c r="L33" s="7">
        <v>2</v>
      </c>
      <c r="M33" s="37">
        <f t="shared" si="0"/>
        <v>0.45435684647302904</v>
      </c>
    </row>
    <row r="34" spans="1:13" s="34" customFormat="1" x14ac:dyDescent="0.25">
      <c r="A34" s="21" t="s">
        <v>2910</v>
      </c>
      <c r="B34" s="7">
        <v>377</v>
      </c>
      <c r="C34" s="7">
        <v>3</v>
      </c>
      <c r="D34" s="7">
        <v>66</v>
      </c>
      <c r="E34" s="7">
        <v>16</v>
      </c>
      <c r="F34" s="7">
        <v>0</v>
      </c>
      <c r="G34" s="7">
        <v>66</v>
      </c>
      <c r="H34" s="7">
        <v>2</v>
      </c>
      <c r="I34" s="22">
        <v>153</v>
      </c>
      <c r="J34" s="7">
        <v>1</v>
      </c>
      <c r="K34" s="7">
        <v>0</v>
      </c>
      <c r="L34" s="7">
        <v>0</v>
      </c>
      <c r="M34" s="37">
        <f t="shared" si="0"/>
        <v>0.40583554376657827</v>
      </c>
    </row>
    <row r="35" spans="1:13" s="34" customFormat="1" x14ac:dyDescent="0.25">
      <c r="A35" s="21" t="s">
        <v>2911</v>
      </c>
      <c r="B35" s="7">
        <v>468</v>
      </c>
      <c r="C35" s="7">
        <v>4</v>
      </c>
      <c r="D35" s="7">
        <v>81</v>
      </c>
      <c r="E35" s="7">
        <v>17</v>
      </c>
      <c r="F35" s="7">
        <v>4</v>
      </c>
      <c r="G35" s="7">
        <v>116</v>
      </c>
      <c r="H35" s="7">
        <v>2</v>
      </c>
      <c r="I35" s="22">
        <v>224</v>
      </c>
      <c r="J35" s="7">
        <v>1</v>
      </c>
      <c r="K35" s="7">
        <v>0</v>
      </c>
      <c r="L35" s="7">
        <v>0</v>
      </c>
      <c r="M35" s="37">
        <f t="shared" si="0"/>
        <v>0.47863247863247865</v>
      </c>
    </row>
    <row r="36" spans="1:13" s="34" customFormat="1" x14ac:dyDescent="0.25">
      <c r="A36" s="21" t="s">
        <v>2912</v>
      </c>
      <c r="B36" s="7">
        <v>364</v>
      </c>
      <c r="C36" s="7">
        <v>2</v>
      </c>
      <c r="D36" s="7">
        <v>42</v>
      </c>
      <c r="E36" s="7">
        <v>10</v>
      </c>
      <c r="F36" s="7">
        <v>0</v>
      </c>
      <c r="G36" s="7">
        <v>93</v>
      </c>
      <c r="H36" s="7">
        <v>0</v>
      </c>
      <c r="I36" s="22">
        <v>147</v>
      </c>
      <c r="J36" s="7">
        <v>0</v>
      </c>
      <c r="K36" s="7">
        <v>0</v>
      </c>
      <c r="L36" s="7">
        <v>2</v>
      </c>
      <c r="M36" s="37">
        <f t="shared" si="0"/>
        <v>0.40934065934065933</v>
      </c>
    </row>
    <row r="37" spans="1:13" s="34" customFormat="1" x14ac:dyDescent="0.25">
      <c r="A37" s="21" t="s">
        <v>2913</v>
      </c>
      <c r="B37" s="7">
        <v>501</v>
      </c>
      <c r="C37" s="7">
        <v>2</v>
      </c>
      <c r="D37" s="7">
        <v>68</v>
      </c>
      <c r="E37" s="7">
        <v>19</v>
      </c>
      <c r="F37" s="7">
        <v>5</v>
      </c>
      <c r="G37" s="7">
        <v>143</v>
      </c>
      <c r="H37" s="7">
        <v>3</v>
      </c>
      <c r="I37" s="22">
        <v>240</v>
      </c>
      <c r="J37" s="7">
        <v>1</v>
      </c>
      <c r="K37" s="7">
        <v>0</v>
      </c>
      <c r="L37" s="7">
        <v>0</v>
      </c>
      <c r="M37" s="37">
        <f t="shared" si="0"/>
        <v>0.47904191616766467</v>
      </c>
    </row>
    <row r="38" spans="1:13" s="34" customFormat="1" x14ac:dyDescent="0.25">
      <c r="A38" s="21" t="s">
        <v>2914</v>
      </c>
      <c r="B38" s="7">
        <v>438</v>
      </c>
      <c r="C38" s="7">
        <v>0</v>
      </c>
      <c r="D38" s="7">
        <v>116</v>
      </c>
      <c r="E38" s="7">
        <v>15</v>
      </c>
      <c r="F38" s="7">
        <v>3</v>
      </c>
      <c r="G38" s="7">
        <v>80</v>
      </c>
      <c r="H38" s="7">
        <v>1</v>
      </c>
      <c r="I38" s="22">
        <v>215</v>
      </c>
      <c r="J38" s="7">
        <v>0</v>
      </c>
      <c r="K38" s="7">
        <v>0</v>
      </c>
      <c r="L38" s="7">
        <v>0</v>
      </c>
      <c r="M38" s="37">
        <f t="shared" si="0"/>
        <v>0.4908675799086758</v>
      </c>
    </row>
    <row r="39" spans="1:13" s="34" customFormat="1" x14ac:dyDescent="0.25">
      <c r="A39" s="21" t="s">
        <v>2915</v>
      </c>
      <c r="B39" s="7">
        <v>459</v>
      </c>
      <c r="C39" s="7">
        <v>3</v>
      </c>
      <c r="D39" s="7">
        <v>102</v>
      </c>
      <c r="E39" s="7">
        <v>15</v>
      </c>
      <c r="F39" s="7">
        <v>2</v>
      </c>
      <c r="G39" s="7">
        <v>92</v>
      </c>
      <c r="H39" s="7">
        <v>0</v>
      </c>
      <c r="I39" s="22">
        <v>214</v>
      </c>
      <c r="J39" s="7">
        <v>0</v>
      </c>
      <c r="K39" s="7">
        <v>0</v>
      </c>
      <c r="L39" s="7">
        <v>1</v>
      </c>
      <c r="M39" s="37">
        <f t="shared" si="0"/>
        <v>0.4684095860566449</v>
      </c>
    </row>
    <row r="40" spans="1:13" s="34" customFormat="1" x14ac:dyDescent="0.25">
      <c r="A40" s="21" t="s">
        <v>2916</v>
      </c>
      <c r="B40" s="7">
        <v>648</v>
      </c>
      <c r="C40" s="7">
        <v>2</v>
      </c>
      <c r="D40" s="7">
        <v>91</v>
      </c>
      <c r="E40" s="7">
        <v>26</v>
      </c>
      <c r="F40" s="7">
        <v>1</v>
      </c>
      <c r="G40" s="7">
        <v>170</v>
      </c>
      <c r="H40" s="7">
        <v>4</v>
      </c>
      <c r="I40" s="22">
        <v>294</v>
      </c>
      <c r="J40" s="7">
        <v>0</v>
      </c>
      <c r="K40" s="7">
        <v>0</v>
      </c>
      <c r="L40" s="7">
        <v>0</v>
      </c>
      <c r="M40" s="37">
        <f t="shared" si="0"/>
        <v>0.45370370370370372</v>
      </c>
    </row>
    <row r="41" spans="1:13" s="34" customFormat="1" x14ac:dyDescent="0.25">
      <c r="A41" s="21" t="s">
        <v>2917</v>
      </c>
      <c r="B41" s="7">
        <v>662</v>
      </c>
      <c r="C41" s="7">
        <v>1</v>
      </c>
      <c r="D41" s="7">
        <v>69</v>
      </c>
      <c r="E41" s="7">
        <v>19</v>
      </c>
      <c r="F41" s="7">
        <v>4</v>
      </c>
      <c r="G41" s="7">
        <v>96</v>
      </c>
      <c r="H41" s="7">
        <v>1</v>
      </c>
      <c r="I41" s="7">
        <v>190</v>
      </c>
      <c r="J41" s="7">
        <v>1</v>
      </c>
      <c r="K41" s="7">
        <v>0</v>
      </c>
      <c r="L41" s="7">
        <v>0</v>
      </c>
      <c r="M41" s="37">
        <f t="shared" si="0"/>
        <v>0.28700906344410876</v>
      </c>
    </row>
    <row r="42" spans="1:13" s="34" customFormat="1" x14ac:dyDescent="0.25">
      <c r="A42" s="21" t="s">
        <v>2918</v>
      </c>
      <c r="B42" s="7">
        <v>320</v>
      </c>
      <c r="C42" s="7">
        <v>2</v>
      </c>
      <c r="D42" s="7">
        <v>51</v>
      </c>
      <c r="E42" s="7">
        <v>17</v>
      </c>
      <c r="F42" s="7">
        <v>0</v>
      </c>
      <c r="G42" s="7">
        <v>44</v>
      </c>
      <c r="H42" s="7">
        <v>5</v>
      </c>
      <c r="I42" s="22">
        <v>119</v>
      </c>
      <c r="J42" s="7">
        <v>0</v>
      </c>
      <c r="K42" s="7">
        <v>0</v>
      </c>
      <c r="L42" s="7">
        <v>0</v>
      </c>
      <c r="M42" s="37">
        <f t="shared" si="0"/>
        <v>0.37187500000000001</v>
      </c>
    </row>
    <row r="43" spans="1:13" s="34" customFormat="1" x14ac:dyDescent="0.25">
      <c r="A43" s="21" t="s">
        <v>2919</v>
      </c>
      <c r="B43" s="7">
        <v>378</v>
      </c>
      <c r="C43" s="7">
        <v>3</v>
      </c>
      <c r="D43" s="7">
        <v>51</v>
      </c>
      <c r="E43" s="7">
        <v>17</v>
      </c>
      <c r="F43" s="7">
        <v>0</v>
      </c>
      <c r="G43" s="7">
        <v>54</v>
      </c>
      <c r="H43" s="7">
        <v>1</v>
      </c>
      <c r="I43" s="22">
        <v>126</v>
      </c>
      <c r="J43" s="7">
        <v>1</v>
      </c>
      <c r="K43" s="7">
        <v>0</v>
      </c>
      <c r="L43" s="7">
        <v>0</v>
      </c>
      <c r="M43" s="37">
        <f t="shared" si="0"/>
        <v>0.33333333333333331</v>
      </c>
    </row>
    <row r="44" spans="1:13" s="34" customFormat="1" x14ac:dyDescent="0.25">
      <c r="A44" s="21" t="s">
        <v>2920</v>
      </c>
      <c r="B44" s="7">
        <v>304</v>
      </c>
      <c r="C44" s="7">
        <v>3</v>
      </c>
      <c r="D44" s="7">
        <v>27</v>
      </c>
      <c r="E44" s="7">
        <v>18</v>
      </c>
      <c r="F44" s="7">
        <v>0</v>
      </c>
      <c r="G44" s="7">
        <v>55</v>
      </c>
      <c r="H44" s="7">
        <v>0</v>
      </c>
      <c r="I44" s="22">
        <v>103</v>
      </c>
      <c r="J44" s="7">
        <v>0</v>
      </c>
      <c r="K44" s="7">
        <v>0</v>
      </c>
      <c r="L44" s="7">
        <v>0</v>
      </c>
      <c r="M44" s="37">
        <f t="shared" si="0"/>
        <v>0.33881578947368424</v>
      </c>
    </row>
    <row r="45" spans="1:13" s="34" customFormat="1" x14ac:dyDescent="0.25">
      <c r="A45" s="21" t="s">
        <v>2921</v>
      </c>
      <c r="B45" s="7">
        <v>472</v>
      </c>
      <c r="C45" s="7">
        <v>0</v>
      </c>
      <c r="D45" s="7">
        <v>65</v>
      </c>
      <c r="E45" s="7">
        <v>17</v>
      </c>
      <c r="F45" s="7">
        <v>2</v>
      </c>
      <c r="G45" s="7">
        <v>57</v>
      </c>
      <c r="H45" s="7">
        <v>5</v>
      </c>
      <c r="I45" s="22">
        <v>146</v>
      </c>
      <c r="J45" s="7">
        <v>0</v>
      </c>
      <c r="K45" s="7">
        <v>0</v>
      </c>
      <c r="L45" s="7">
        <v>0</v>
      </c>
      <c r="M45" s="37">
        <f t="shared" si="0"/>
        <v>0.30932203389830509</v>
      </c>
    </row>
    <row r="46" spans="1:13" s="34" customFormat="1" x14ac:dyDescent="0.25">
      <c r="A46" s="21" t="s">
        <v>2922</v>
      </c>
      <c r="B46" s="7">
        <v>417</v>
      </c>
      <c r="C46" s="7">
        <v>2</v>
      </c>
      <c r="D46" s="7">
        <v>59</v>
      </c>
      <c r="E46" s="7">
        <v>12</v>
      </c>
      <c r="F46" s="7">
        <v>2</v>
      </c>
      <c r="G46" s="7">
        <v>85</v>
      </c>
      <c r="H46" s="7">
        <v>3</v>
      </c>
      <c r="I46" s="22">
        <v>163</v>
      </c>
      <c r="J46" s="7">
        <v>0</v>
      </c>
      <c r="K46" s="7">
        <v>0</v>
      </c>
      <c r="L46" s="7">
        <v>0</v>
      </c>
      <c r="M46" s="37">
        <f t="shared" si="0"/>
        <v>0.39088729016786572</v>
      </c>
    </row>
    <row r="47" spans="1:13" s="34" customFormat="1" x14ac:dyDescent="0.25">
      <c r="A47" s="21" t="s">
        <v>2923</v>
      </c>
      <c r="B47" s="7">
        <v>358</v>
      </c>
      <c r="C47" s="7">
        <v>3</v>
      </c>
      <c r="D47" s="7">
        <v>47</v>
      </c>
      <c r="E47" s="7">
        <v>10</v>
      </c>
      <c r="F47" s="7">
        <v>1</v>
      </c>
      <c r="G47" s="7">
        <v>45</v>
      </c>
      <c r="H47" s="7">
        <v>0</v>
      </c>
      <c r="I47" s="22">
        <v>106</v>
      </c>
      <c r="J47" s="7">
        <v>0</v>
      </c>
      <c r="K47" s="7">
        <v>0</v>
      </c>
      <c r="L47" s="7">
        <v>0</v>
      </c>
      <c r="M47" s="37">
        <f t="shared" si="0"/>
        <v>0.29608938547486036</v>
      </c>
    </row>
    <row r="48" spans="1:13" s="34" customFormat="1" x14ac:dyDescent="0.25">
      <c r="A48" s="21" t="s">
        <v>2924</v>
      </c>
      <c r="B48" s="7">
        <v>414</v>
      </c>
      <c r="C48" s="7">
        <v>0</v>
      </c>
      <c r="D48" s="7">
        <v>63</v>
      </c>
      <c r="E48" s="7">
        <v>4</v>
      </c>
      <c r="F48" s="7">
        <v>2</v>
      </c>
      <c r="G48" s="7">
        <v>67</v>
      </c>
      <c r="H48" s="7">
        <v>0</v>
      </c>
      <c r="I48" s="22">
        <v>136</v>
      </c>
      <c r="J48" s="7">
        <v>0</v>
      </c>
      <c r="K48" s="7">
        <v>0</v>
      </c>
      <c r="L48" s="7">
        <v>0</v>
      </c>
      <c r="M48" s="37">
        <f t="shared" si="0"/>
        <v>0.32850241545893721</v>
      </c>
    </row>
    <row r="49" spans="1:13" s="34" customFormat="1" x14ac:dyDescent="0.25">
      <c r="A49" s="21" t="s">
        <v>2925</v>
      </c>
      <c r="B49" s="7">
        <v>508</v>
      </c>
      <c r="C49" s="7">
        <v>1</v>
      </c>
      <c r="D49" s="7">
        <v>56</v>
      </c>
      <c r="E49" s="7">
        <v>22</v>
      </c>
      <c r="F49" s="7">
        <v>2</v>
      </c>
      <c r="G49" s="7">
        <v>110</v>
      </c>
      <c r="H49" s="7">
        <v>1</v>
      </c>
      <c r="I49" s="22">
        <v>192</v>
      </c>
      <c r="J49" s="7">
        <v>0</v>
      </c>
      <c r="K49" s="7">
        <v>0</v>
      </c>
      <c r="L49" s="7">
        <v>0</v>
      </c>
      <c r="M49" s="37">
        <f t="shared" si="0"/>
        <v>0.37795275590551181</v>
      </c>
    </row>
    <row r="50" spans="1:13" s="34" customFormat="1" x14ac:dyDescent="0.25">
      <c r="A50" s="21" t="s">
        <v>2926</v>
      </c>
      <c r="B50" s="7">
        <v>382</v>
      </c>
      <c r="C50" s="7">
        <v>0</v>
      </c>
      <c r="D50" s="7">
        <v>46</v>
      </c>
      <c r="E50" s="7">
        <v>19</v>
      </c>
      <c r="F50" s="7">
        <v>0</v>
      </c>
      <c r="G50" s="7">
        <v>89</v>
      </c>
      <c r="H50" s="7">
        <v>1</v>
      </c>
      <c r="I50" s="22">
        <v>155</v>
      </c>
      <c r="J50" s="7">
        <v>0</v>
      </c>
      <c r="K50" s="7">
        <v>0</v>
      </c>
      <c r="L50" s="7">
        <v>0</v>
      </c>
      <c r="M50" s="37">
        <f t="shared" si="0"/>
        <v>0.40575916230366493</v>
      </c>
    </row>
    <row r="51" spans="1:13" s="34" customFormat="1" x14ac:dyDescent="0.25">
      <c r="A51" s="21" t="s">
        <v>2927</v>
      </c>
      <c r="B51" s="7">
        <v>375</v>
      </c>
      <c r="C51" s="7">
        <v>1</v>
      </c>
      <c r="D51" s="7">
        <v>61</v>
      </c>
      <c r="E51" s="7">
        <v>12</v>
      </c>
      <c r="F51" s="7">
        <v>0</v>
      </c>
      <c r="G51" s="7">
        <v>91</v>
      </c>
      <c r="H51" s="7">
        <v>1</v>
      </c>
      <c r="I51" s="22">
        <v>166</v>
      </c>
      <c r="J51" s="7">
        <v>0</v>
      </c>
      <c r="K51" s="7">
        <v>0</v>
      </c>
      <c r="L51" s="7">
        <v>1</v>
      </c>
      <c r="M51" s="37">
        <f t="shared" si="0"/>
        <v>0.44533333333333336</v>
      </c>
    </row>
    <row r="52" spans="1:13" s="34" customFormat="1" x14ac:dyDescent="0.25">
      <c r="A52" s="21" t="s">
        <v>2928</v>
      </c>
      <c r="B52" s="7">
        <v>602</v>
      </c>
      <c r="C52" s="7">
        <v>1</v>
      </c>
      <c r="D52" s="7">
        <v>90</v>
      </c>
      <c r="E52" s="7">
        <v>16</v>
      </c>
      <c r="F52" s="7">
        <v>0</v>
      </c>
      <c r="G52" s="7">
        <v>98</v>
      </c>
      <c r="H52" s="7">
        <v>3</v>
      </c>
      <c r="I52" s="7">
        <v>208</v>
      </c>
      <c r="J52" s="7">
        <v>0</v>
      </c>
      <c r="K52" s="7">
        <v>0</v>
      </c>
      <c r="L52" s="7">
        <v>0</v>
      </c>
      <c r="M52" s="37">
        <f t="shared" si="0"/>
        <v>0.34551495016611294</v>
      </c>
    </row>
    <row r="53" spans="1:13" s="34" customFormat="1" x14ac:dyDescent="0.25">
      <c r="A53" s="21" t="s">
        <v>2929</v>
      </c>
      <c r="B53" s="7">
        <v>500</v>
      </c>
      <c r="C53" s="7">
        <v>1</v>
      </c>
      <c r="D53" s="7">
        <v>61</v>
      </c>
      <c r="E53" s="7">
        <v>16</v>
      </c>
      <c r="F53" s="7">
        <v>0</v>
      </c>
      <c r="G53" s="7">
        <v>72</v>
      </c>
      <c r="H53" s="7">
        <v>2</v>
      </c>
      <c r="I53" s="22">
        <v>152</v>
      </c>
      <c r="J53" s="7">
        <v>2</v>
      </c>
      <c r="K53" s="7">
        <v>0</v>
      </c>
      <c r="L53" s="7">
        <v>0</v>
      </c>
      <c r="M53" s="37">
        <f t="shared" si="0"/>
        <v>0.30399999999999999</v>
      </c>
    </row>
    <row r="54" spans="1:13" s="34" customFormat="1" x14ac:dyDescent="0.25">
      <c r="A54" s="21" t="s">
        <v>2930</v>
      </c>
      <c r="B54" s="7">
        <v>610</v>
      </c>
      <c r="C54" s="7">
        <v>5</v>
      </c>
      <c r="D54" s="7">
        <v>76</v>
      </c>
      <c r="E54" s="7">
        <v>25</v>
      </c>
      <c r="F54" s="7">
        <v>3</v>
      </c>
      <c r="G54" s="7">
        <v>98</v>
      </c>
      <c r="H54" s="7">
        <v>1</v>
      </c>
      <c r="I54" s="22">
        <v>208</v>
      </c>
      <c r="J54" s="7">
        <v>1</v>
      </c>
      <c r="K54" s="7">
        <v>1</v>
      </c>
      <c r="L54" s="7">
        <v>0</v>
      </c>
      <c r="M54" s="37">
        <f t="shared" si="0"/>
        <v>0.34262295081967215</v>
      </c>
    </row>
    <row r="55" spans="1:13" s="34" customFormat="1" x14ac:dyDescent="0.25">
      <c r="A55" s="21" t="s">
        <v>2931</v>
      </c>
      <c r="B55" s="7">
        <v>450</v>
      </c>
      <c r="C55" s="7">
        <v>0</v>
      </c>
      <c r="D55" s="7">
        <v>73</v>
      </c>
      <c r="E55" s="7">
        <v>22</v>
      </c>
      <c r="F55" s="7">
        <v>2</v>
      </c>
      <c r="G55" s="7">
        <v>91</v>
      </c>
      <c r="H55" s="7">
        <v>1</v>
      </c>
      <c r="I55" s="22">
        <v>189</v>
      </c>
      <c r="J55" s="7">
        <v>0</v>
      </c>
      <c r="K55" s="7">
        <v>1</v>
      </c>
      <c r="L55" s="7">
        <v>1</v>
      </c>
      <c r="M55" s="37">
        <f t="shared" si="0"/>
        <v>0.42444444444444446</v>
      </c>
    </row>
    <row r="56" spans="1:13" s="34" customFormat="1" x14ac:dyDescent="0.25">
      <c r="A56" s="21" t="s">
        <v>2932</v>
      </c>
      <c r="B56" s="7">
        <v>640</v>
      </c>
      <c r="C56" s="7">
        <v>1</v>
      </c>
      <c r="D56" s="7">
        <v>101</v>
      </c>
      <c r="E56" s="7">
        <v>21</v>
      </c>
      <c r="F56" s="7">
        <v>3</v>
      </c>
      <c r="G56" s="7">
        <v>106</v>
      </c>
      <c r="H56" s="7">
        <v>1</v>
      </c>
      <c r="I56" s="7">
        <v>233</v>
      </c>
      <c r="J56" s="7">
        <v>1</v>
      </c>
      <c r="K56" s="7">
        <v>0</v>
      </c>
      <c r="L56" s="7">
        <v>0</v>
      </c>
      <c r="M56" s="37">
        <f t="shared" si="0"/>
        <v>0.36406250000000001</v>
      </c>
    </row>
    <row r="57" spans="1:13" s="34" customFormat="1" x14ac:dyDescent="0.25">
      <c r="A57" s="21" t="s">
        <v>2933</v>
      </c>
      <c r="B57" s="7">
        <v>512</v>
      </c>
      <c r="C57" s="7">
        <v>0</v>
      </c>
      <c r="D57" s="7">
        <v>82</v>
      </c>
      <c r="E57" s="7">
        <v>24</v>
      </c>
      <c r="F57" s="7">
        <v>1</v>
      </c>
      <c r="G57" s="7">
        <v>122</v>
      </c>
      <c r="H57" s="7">
        <v>3</v>
      </c>
      <c r="I57" s="22">
        <v>232</v>
      </c>
      <c r="J57" s="7">
        <v>2</v>
      </c>
      <c r="K57" s="7">
        <v>1</v>
      </c>
      <c r="L57" s="7">
        <v>1</v>
      </c>
      <c r="M57" s="37">
        <f t="shared" si="0"/>
        <v>0.45703125</v>
      </c>
    </row>
    <row r="58" spans="1:13" s="34" customFormat="1" x14ac:dyDescent="0.25">
      <c r="A58" s="21" t="s">
        <v>2934</v>
      </c>
      <c r="B58" s="7">
        <v>562</v>
      </c>
      <c r="C58" s="7">
        <v>1</v>
      </c>
      <c r="D58" s="7">
        <v>79</v>
      </c>
      <c r="E58" s="7">
        <v>39</v>
      </c>
      <c r="F58" s="7">
        <v>0</v>
      </c>
      <c r="G58" s="7">
        <v>134</v>
      </c>
      <c r="H58" s="7">
        <v>3</v>
      </c>
      <c r="I58" s="22">
        <v>256</v>
      </c>
      <c r="J58" s="7">
        <v>1</v>
      </c>
      <c r="K58" s="7">
        <v>1</v>
      </c>
      <c r="L58" s="7">
        <v>1</v>
      </c>
      <c r="M58" s="37">
        <f t="shared" si="0"/>
        <v>0.45907473309608543</v>
      </c>
    </row>
    <row r="59" spans="1:13" s="34" customFormat="1" ht="30" x14ac:dyDescent="0.25">
      <c r="A59" s="6" t="s">
        <v>2935</v>
      </c>
      <c r="B59" s="7">
        <v>447</v>
      </c>
      <c r="C59" s="7">
        <v>1</v>
      </c>
      <c r="D59" s="7">
        <v>44</v>
      </c>
      <c r="E59" s="7">
        <v>19</v>
      </c>
      <c r="F59" s="7">
        <v>0</v>
      </c>
      <c r="G59" s="7">
        <v>86</v>
      </c>
      <c r="H59" s="7">
        <v>3</v>
      </c>
      <c r="I59" s="22">
        <v>153</v>
      </c>
      <c r="J59" s="7">
        <v>1</v>
      </c>
      <c r="K59" s="7">
        <v>0</v>
      </c>
      <c r="L59" s="7">
        <v>2</v>
      </c>
      <c r="M59" s="37">
        <f t="shared" si="0"/>
        <v>0.34675615212527966</v>
      </c>
    </row>
    <row r="60" spans="1:13" s="34" customFormat="1" x14ac:dyDescent="0.25">
      <c r="A60" s="21" t="s">
        <v>2936</v>
      </c>
      <c r="B60" s="7">
        <v>468</v>
      </c>
      <c r="C60" s="7">
        <v>3</v>
      </c>
      <c r="D60" s="7">
        <v>62</v>
      </c>
      <c r="E60" s="7">
        <v>14</v>
      </c>
      <c r="F60" s="7">
        <v>2</v>
      </c>
      <c r="G60" s="7">
        <v>106</v>
      </c>
      <c r="H60" s="7">
        <v>3</v>
      </c>
      <c r="I60" s="22">
        <v>190</v>
      </c>
      <c r="J60" s="7">
        <v>0</v>
      </c>
      <c r="K60" s="7">
        <v>0</v>
      </c>
      <c r="L60" s="7">
        <v>0</v>
      </c>
      <c r="M60" s="37">
        <f t="shared" si="0"/>
        <v>0.40598290598290598</v>
      </c>
    </row>
    <row r="61" spans="1:13" s="34" customFormat="1" x14ac:dyDescent="0.25">
      <c r="A61" s="21" t="s">
        <v>2937</v>
      </c>
      <c r="B61" s="7">
        <v>500</v>
      </c>
      <c r="C61" s="7">
        <v>0</v>
      </c>
      <c r="D61" s="7">
        <v>57</v>
      </c>
      <c r="E61" s="7">
        <v>20</v>
      </c>
      <c r="F61" s="7">
        <v>1</v>
      </c>
      <c r="G61" s="7">
        <v>67</v>
      </c>
      <c r="H61" s="7">
        <v>0</v>
      </c>
      <c r="I61" s="22">
        <v>145</v>
      </c>
      <c r="J61" s="7">
        <v>0</v>
      </c>
      <c r="K61" s="7">
        <v>0</v>
      </c>
      <c r="L61" s="7">
        <v>2</v>
      </c>
      <c r="M61" s="37">
        <f t="shared" si="0"/>
        <v>0.29399999999999998</v>
      </c>
    </row>
    <row r="62" spans="1:13" s="34" customFormat="1" x14ac:dyDescent="0.25">
      <c r="A62" s="21" t="s">
        <v>2938</v>
      </c>
      <c r="B62" s="7">
        <v>422</v>
      </c>
      <c r="C62" s="7">
        <v>3</v>
      </c>
      <c r="D62" s="7">
        <v>67</v>
      </c>
      <c r="E62" s="7">
        <v>19</v>
      </c>
      <c r="F62" s="7">
        <v>4</v>
      </c>
      <c r="G62" s="7">
        <v>60</v>
      </c>
      <c r="H62" s="7">
        <v>1</v>
      </c>
      <c r="I62" s="22">
        <v>154</v>
      </c>
      <c r="J62" s="7">
        <v>0</v>
      </c>
      <c r="K62" s="7">
        <v>0</v>
      </c>
      <c r="L62" s="7">
        <v>0</v>
      </c>
      <c r="M62" s="37">
        <f t="shared" si="0"/>
        <v>0.36492890995260663</v>
      </c>
    </row>
    <row r="63" spans="1:13" s="34" customFormat="1" x14ac:dyDescent="0.25">
      <c r="A63" s="21" t="s">
        <v>2939</v>
      </c>
      <c r="B63" s="7">
        <v>547</v>
      </c>
      <c r="C63" s="7">
        <v>4</v>
      </c>
      <c r="D63" s="7">
        <v>85</v>
      </c>
      <c r="E63" s="7">
        <v>26</v>
      </c>
      <c r="F63" s="7">
        <v>2</v>
      </c>
      <c r="G63" s="7">
        <v>82</v>
      </c>
      <c r="H63" s="7">
        <v>2</v>
      </c>
      <c r="I63" s="22">
        <v>201</v>
      </c>
      <c r="J63" s="7">
        <v>1</v>
      </c>
      <c r="K63" s="7">
        <v>0</v>
      </c>
      <c r="L63" s="7">
        <v>0</v>
      </c>
      <c r="M63" s="37">
        <f t="shared" si="0"/>
        <v>0.36745886654478976</v>
      </c>
    </row>
    <row r="64" spans="1:13" s="34" customFormat="1" x14ac:dyDescent="0.25">
      <c r="A64" s="21" t="s">
        <v>2940</v>
      </c>
      <c r="B64" s="7">
        <v>585</v>
      </c>
      <c r="C64" s="7">
        <v>7</v>
      </c>
      <c r="D64" s="7">
        <v>84</v>
      </c>
      <c r="E64" s="7">
        <v>33</v>
      </c>
      <c r="F64" s="7">
        <v>1</v>
      </c>
      <c r="G64" s="7">
        <v>122</v>
      </c>
      <c r="H64" s="7">
        <v>1</v>
      </c>
      <c r="I64" s="22">
        <v>248</v>
      </c>
      <c r="J64" s="7">
        <v>0</v>
      </c>
      <c r="K64" s="7">
        <v>0</v>
      </c>
      <c r="L64" s="7">
        <v>0</v>
      </c>
      <c r="M64" s="37">
        <f t="shared" si="0"/>
        <v>0.42393162393162392</v>
      </c>
    </row>
    <row r="65" spans="1:13" s="34" customFormat="1" ht="30" x14ac:dyDescent="0.25">
      <c r="A65" s="6" t="s">
        <v>2941</v>
      </c>
      <c r="B65" s="7">
        <v>526</v>
      </c>
      <c r="C65" s="7">
        <v>4</v>
      </c>
      <c r="D65" s="7">
        <v>92</v>
      </c>
      <c r="E65" s="7">
        <v>15</v>
      </c>
      <c r="F65" s="7">
        <v>1</v>
      </c>
      <c r="G65" s="7">
        <v>85</v>
      </c>
      <c r="H65" s="7">
        <v>4</v>
      </c>
      <c r="I65" s="22">
        <v>201</v>
      </c>
      <c r="J65" s="7">
        <v>0</v>
      </c>
      <c r="K65" s="7">
        <v>0</v>
      </c>
      <c r="L65" s="7">
        <v>1</v>
      </c>
      <c r="M65" s="37">
        <f t="shared" si="0"/>
        <v>0.38403041825095058</v>
      </c>
    </row>
    <row r="66" spans="1:13" s="34" customFormat="1" x14ac:dyDescent="0.25">
      <c r="A66" s="21" t="s">
        <v>2942</v>
      </c>
      <c r="B66" s="7">
        <v>643</v>
      </c>
      <c r="C66" s="7">
        <v>1</v>
      </c>
      <c r="D66" s="7">
        <v>113</v>
      </c>
      <c r="E66" s="7">
        <v>32</v>
      </c>
      <c r="F66" s="7">
        <v>4</v>
      </c>
      <c r="G66" s="7">
        <v>142</v>
      </c>
      <c r="H66" s="7">
        <v>3</v>
      </c>
      <c r="I66" s="7">
        <v>295</v>
      </c>
      <c r="J66" s="7">
        <v>1</v>
      </c>
      <c r="K66" s="7">
        <v>0</v>
      </c>
      <c r="L66" s="7">
        <v>0</v>
      </c>
      <c r="M66" s="37">
        <f t="shared" ref="M66:M78" si="1">(L66+K66+I66)/B66</f>
        <v>0.45878693623639194</v>
      </c>
    </row>
    <row r="67" spans="1:13" s="34" customFormat="1" x14ac:dyDescent="0.25">
      <c r="A67" s="21" t="s">
        <v>2943</v>
      </c>
      <c r="B67" s="7">
        <v>575</v>
      </c>
      <c r="C67" s="7">
        <v>3</v>
      </c>
      <c r="D67" s="7">
        <v>60</v>
      </c>
      <c r="E67" s="7">
        <v>30</v>
      </c>
      <c r="F67" s="7">
        <v>5</v>
      </c>
      <c r="G67" s="7">
        <v>87</v>
      </c>
      <c r="H67" s="7">
        <v>2</v>
      </c>
      <c r="I67" s="22">
        <v>187</v>
      </c>
      <c r="J67" s="7">
        <v>1</v>
      </c>
      <c r="K67" s="7">
        <v>0</v>
      </c>
      <c r="L67" s="7">
        <v>0</v>
      </c>
      <c r="M67" s="37">
        <f t="shared" si="1"/>
        <v>0.32521739130434785</v>
      </c>
    </row>
    <row r="68" spans="1:13" s="34" customFormat="1" x14ac:dyDescent="0.25">
      <c r="A68" s="21" t="s">
        <v>2944</v>
      </c>
      <c r="B68" s="7">
        <v>344</v>
      </c>
      <c r="C68" s="7">
        <v>3</v>
      </c>
      <c r="D68" s="7">
        <v>45</v>
      </c>
      <c r="E68" s="7">
        <v>19</v>
      </c>
      <c r="F68" s="7">
        <v>0</v>
      </c>
      <c r="G68" s="7">
        <v>58</v>
      </c>
      <c r="H68" s="7">
        <v>1</v>
      </c>
      <c r="I68" s="22">
        <v>126</v>
      </c>
      <c r="J68" s="7">
        <v>0</v>
      </c>
      <c r="K68" s="7">
        <v>0</v>
      </c>
      <c r="L68" s="7">
        <v>0</v>
      </c>
      <c r="M68" s="37">
        <f t="shared" si="1"/>
        <v>0.36627906976744184</v>
      </c>
    </row>
    <row r="69" spans="1:13" s="34" customFormat="1" ht="30" x14ac:dyDescent="0.25">
      <c r="A69" s="6" t="s">
        <v>2945</v>
      </c>
      <c r="B69" s="7">
        <v>472</v>
      </c>
      <c r="C69" s="7">
        <v>1</v>
      </c>
      <c r="D69" s="7">
        <v>68</v>
      </c>
      <c r="E69" s="7">
        <v>25</v>
      </c>
      <c r="F69" s="7">
        <v>1</v>
      </c>
      <c r="G69" s="7">
        <v>124</v>
      </c>
      <c r="H69" s="7">
        <v>2</v>
      </c>
      <c r="I69" s="22">
        <v>221</v>
      </c>
      <c r="J69" s="7">
        <v>0</v>
      </c>
      <c r="K69" s="7">
        <v>1</v>
      </c>
      <c r="L69" s="7">
        <v>0</v>
      </c>
      <c r="M69" s="37">
        <f t="shared" si="1"/>
        <v>0.47033898305084748</v>
      </c>
    </row>
    <row r="70" spans="1:13" s="34" customFormat="1" x14ac:dyDescent="0.25">
      <c r="A70" s="21" t="s">
        <v>2946</v>
      </c>
      <c r="B70" s="7">
        <v>353</v>
      </c>
      <c r="C70" s="7">
        <v>0</v>
      </c>
      <c r="D70" s="7">
        <v>47</v>
      </c>
      <c r="E70" s="7">
        <v>10</v>
      </c>
      <c r="F70" s="7">
        <v>1</v>
      </c>
      <c r="G70" s="7">
        <v>66</v>
      </c>
      <c r="H70" s="7">
        <v>3</v>
      </c>
      <c r="I70" s="22">
        <v>127</v>
      </c>
      <c r="J70" s="7">
        <v>1</v>
      </c>
      <c r="K70" s="7">
        <v>0</v>
      </c>
      <c r="L70" s="7">
        <v>0</v>
      </c>
      <c r="M70" s="37">
        <f t="shared" si="1"/>
        <v>0.35977337110481589</v>
      </c>
    </row>
    <row r="71" spans="1:13" s="34" customFormat="1" x14ac:dyDescent="0.25">
      <c r="A71" s="21" t="s">
        <v>2947</v>
      </c>
      <c r="B71" s="7">
        <v>271</v>
      </c>
      <c r="C71" s="7">
        <v>1</v>
      </c>
      <c r="D71" s="7">
        <v>44</v>
      </c>
      <c r="E71" s="7">
        <v>8</v>
      </c>
      <c r="F71" s="7">
        <v>3</v>
      </c>
      <c r="G71" s="7">
        <v>67</v>
      </c>
      <c r="H71" s="7">
        <v>1</v>
      </c>
      <c r="I71" s="22">
        <v>124</v>
      </c>
      <c r="J71" s="7">
        <v>1</v>
      </c>
      <c r="K71" s="7">
        <v>0</v>
      </c>
      <c r="L71" s="7">
        <v>0</v>
      </c>
      <c r="M71" s="37">
        <f t="shared" si="1"/>
        <v>0.45756457564575648</v>
      </c>
    </row>
    <row r="72" spans="1:13" s="34" customFormat="1" x14ac:dyDescent="0.25">
      <c r="A72" s="21" t="s">
        <v>2948</v>
      </c>
      <c r="B72" s="7">
        <v>374</v>
      </c>
      <c r="C72" s="7">
        <v>1</v>
      </c>
      <c r="D72" s="7">
        <v>51</v>
      </c>
      <c r="E72" s="7">
        <v>14</v>
      </c>
      <c r="F72" s="7">
        <v>0</v>
      </c>
      <c r="G72" s="7">
        <v>86</v>
      </c>
      <c r="H72" s="7">
        <v>1</v>
      </c>
      <c r="I72" s="22">
        <v>153</v>
      </c>
      <c r="J72" s="7">
        <v>0</v>
      </c>
      <c r="K72" s="7">
        <v>0</v>
      </c>
      <c r="L72" s="7">
        <v>0</v>
      </c>
      <c r="M72" s="37">
        <f t="shared" si="1"/>
        <v>0.40909090909090912</v>
      </c>
    </row>
    <row r="73" spans="1:13" s="34" customFormat="1" x14ac:dyDescent="0.25">
      <c r="A73" s="21" t="s">
        <v>2949</v>
      </c>
      <c r="B73" s="7">
        <v>254</v>
      </c>
      <c r="C73" s="7">
        <v>1</v>
      </c>
      <c r="D73" s="7">
        <v>58</v>
      </c>
      <c r="E73" s="7">
        <v>7</v>
      </c>
      <c r="F73" s="7">
        <v>1</v>
      </c>
      <c r="G73" s="7">
        <v>40</v>
      </c>
      <c r="H73" s="7">
        <v>1</v>
      </c>
      <c r="I73" s="22">
        <v>108</v>
      </c>
      <c r="J73" s="7">
        <v>0</v>
      </c>
      <c r="K73" s="7">
        <v>0</v>
      </c>
      <c r="L73" s="7">
        <v>0</v>
      </c>
      <c r="M73" s="37">
        <f t="shared" si="1"/>
        <v>0.42519685039370081</v>
      </c>
    </row>
    <row r="74" spans="1:13" s="34" customFormat="1" x14ac:dyDescent="0.25">
      <c r="A74" s="21" t="s">
        <v>2950</v>
      </c>
      <c r="B74" s="7">
        <v>523</v>
      </c>
      <c r="C74" s="7">
        <v>4</v>
      </c>
      <c r="D74" s="7">
        <v>75</v>
      </c>
      <c r="E74" s="7">
        <v>18</v>
      </c>
      <c r="F74" s="7">
        <v>1</v>
      </c>
      <c r="G74" s="7">
        <v>86</v>
      </c>
      <c r="H74" s="7">
        <v>6</v>
      </c>
      <c r="I74" s="22">
        <v>190</v>
      </c>
      <c r="J74" s="7">
        <v>0</v>
      </c>
      <c r="K74" s="7">
        <v>0</v>
      </c>
      <c r="L74" s="7">
        <v>0</v>
      </c>
      <c r="M74" s="37">
        <f t="shared" si="1"/>
        <v>0.3632887189292543</v>
      </c>
    </row>
    <row r="75" spans="1:13" s="34" customFormat="1" x14ac:dyDescent="0.25">
      <c r="A75" s="21" t="s">
        <v>2951</v>
      </c>
      <c r="B75" s="7">
        <v>410</v>
      </c>
      <c r="C75" s="7">
        <v>4</v>
      </c>
      <c r="D75" s="7">
        <v>60</v>
      </c>
      <c r="E75" s="7">
        <v>13</v>
      </c>
      <c r="F75" s="7">
        <v>0</v>
      </c>
      <c r="G75" s="7">
        <v>68</v>
      </c>
      <c r="H75" s="7">
        <v>3</v>
      </c>
      <c r="I75" s="22">
        <v>148</v>
      </c>
      <c r="J75" s="7">
        <v>0</v>
      </c>
      <c r="K75" s="7">
        <v>0</v>
      </c>
      <c r="L75" s="7">
        <v>0</v>
      </c>
      <c r="M75" s="37">
        <f t="shared" si="1"/>
        <v>0.36097560975609755</v>
      </c>
    </row>
    <row r="76" spans="1:13" s="34" customFormat="1" x14ac:dyDescent="0.25">
      <c r="A76" s="21" t="s">
        <v>2952</v>
      </c>
      <c r="B76" s="7">
        <v>404</v>
      </c>
      <c r="C76" s="7">
        <v>2</v>
      </c>
      <c r="D76" s="7">
        <v>71</v>
      </c>
      <c r="E76" s="7">
        <v>17</v>
      </c>
      <c r="F76" s="7">
        <v>1</v>
      </c>
      <c r="G76" s="7">
        <v>72</v>
      </c>
      <c r="H76" s="7">
        <v>4</v>
      </c>
      <c r="I76" s="22">
        <v>167</v>
      </c>
      <c r="J76" s="7">
        <v>2</v>
      </c>
      <c r="K76" s="7">
        <v>0</v>
      </c>
      <c r="L76" s="7">
        <v>0</v>
      </c>
      <c r="M76" s="37">
        <f t="shared" si="1"/>
        <v>0.41336633663366334</v>
      </c>
    </row>
    <row r="77" spans="1:13" s="34" customFormat="1" x14ac:dyDescent="0.25">
      <c r="A77" s="21" t="s">
        <v>2953</v>
      </c>
      <c r="B77" s="7">
        <v>546</v>
      </c>
      <c r="C77" s="7">
        <v>0</v>
      </c>
      <c r="D77" s="7">
        <v>158</v>
      </c>
      <c r="E77" s="7">
        <v>26</v>
      </c>
      <c r="F77" s="7">
        <v>3</v>
      </c>
      <c r="G77" s="7">
        <v>89</v>
      </c>
      <c r="H77" s="7">
        <v>0</v>
      </c>
      <c r="I77" s="22">
        <v>276</v>
      </c>
      <c r="J77" s="7">
        <v>0</v>
      </c>
      <c r="K77" s="7">
        <v>0</v>
      </c>
      <c r="L77" s="7">
        <v>0</v>
      </c>
      <c r="M77" s="37">
        <f t="shared" si="1"/>
        <v>0.50549450549450547</v>
      </c>
    </row>
    <row r="78" spans="1:13" s="34" customFormat="1" x14ac:dyDescent="0.25">
      <c r="A78" s="21" t="s">
        <v>2954</v>
      </c>
      <c r="B78" s="7">
        <v>420</v>
      </c>
      <c r="C78" s="7">
        <v>0</v>
      </c>
      <c r="D78" s="7">
        <v>114</v>
      </c>
      <c r="E78" s="7">
        <v>15</v>
      </c>
      <c r="F78" s="7">
        <v>0</v>
      </c>
      <c r="G78" s="7">
        <v>57</v>
      </c>
      <c r="H78" s="7">
        <v>3</v>
      </c>
      <c r="I78" s="22">
        <v>189</v>
      </c>
      <c r="J78" s="7">
        <v>0</v>
      </c>
      <c r="K78" s="7">
        <v>0</v>
      </c>
      <c r="L78" s="7">
        <v>0</v>
      </c>
      <c r="M78" s="37">
        <f t="shared" si="1"/>
        <v>0.45</v>
      </c>
    </row>
    <row r="79" spans="1:13" s="34" customFormat="1" x14ac:dyDescent="0.25">
      <c r="A79" s="21" t="s">
        <v>279</v>
      </c>
      <c r="B79" s="7">
        <v>0</v>
      </c>
      <c r="C79" s="7">
        <v>0</v>
      </c>
      <c r="D79" s="7">
        <v>44</v>
      </c>
      <c r="E79" s="7">
        <v>6</v>
      </c>
      <c r="F79" s="7">
        <v>0</v>
      </c>
      <c r="G79" s="7">
        <v>43</v>
      </c>
      <c r="H79" s="7">
        <v>0</v>
      </c>
      <c r="I79" s="22">
        <v>93</v>
      </c>
      <c r="J79" s="7">
        <v>0</v>
      </c>
      <c r="K79" s="7">
        <v>0</v>
      </c>
      <c r="L79" s="7">
        <v>3</v>
      </c>
      <c r="M79" s="37"/>
    </row>
    <row r="80" spans="1:13" s="34" customFormat="1" x14ac:dyDescent="0.25">
      <c r="A80" s="21" t="s">
        <v>2955</v>
      </c>
      <c r="B80" s="7">
        <v>0</v>
      </c>
      <c r="C80" s="7">
        <v>3</v>
      </c>
      <c r="D80" s="7">
        <v>20</v>
      </c>
      <c r="E80" s="7">
        <v>5</v>
      </c>
      <c r="F80" s="7">
        <v>6</v>
      </c>
      <c r="G80" s="7">
        <v>45</v>
      </c>
      <c r="H80" s="7">
        <v>10</v>
      </c>
      <c r="I80" s="22">
        <v>89</v>
      </c>
      <c r="J80" s="7">
        <v>0</v>
      </c>
      <c r="K80" s="7">
        <v>0</v>
      </c>
      <c r="L80" s="7">
        <v>1</v>
      </c>
      <c r="M80" s="37"/>
    </row>
    <row r="81" spans="1:13" s="34" customFormat="1" x14ac:dyDescent="0.25">
      <c r="A81" s="21" t="s">
        <v>2956</v>
      </c>
      <c r="B81" s="7">
        <v>0</v>
      </c>
      <c r="C81" s="7">
        <v>0</v>
      </c>
      <c r="D81" s="7">
        <v>17</v>
      </c>
      <c r="E81" s="7">
        <v>2</v>
      </c>
      <c r="F81" s="7">
        <v>2</v>
      </c>
      <c r="G81" s="7">
        <v>17</v>
      </c>
      <c r="H81" s="7">
        <v>4</v>
      </c>
      <c r="I81" s="22">
        <v>42</v>
      </c>
      <c r="J81" s="7">
        <v>0</v>
      </c>
      <c r="K81" s="7">
        <v>0</v>
      </c>
      <c r="L81" s="7">
        <v>0</v>
      </c>
      <c r="M81" s="37"/>
    </row>
    <row r="82" spans="1:13" s="34" customFormat="1" x14ac:dyDescent="0.25">
      <c r="A82" s="21" t="s">
        <v>2957</v>
      </c>
      <c r="B82" s="7">
        <v>0</v>
      </c>
      <c r="C82" s="7">
        <v>2</v>
      </c>
      <c r="D82" s="7">
        <v>13</v>
      </c>
      <c r="E82" s="7">
        <v>3</v>
      </c>
      <c r="F82" s="7">
        <v>0</v>
      </c>
      <c r="G82" s="7">
        <v>5</v>
      </c>
      <c r="H82" s="7">
        <v>0</v>
      </c>
      <c r="I82" s="22">
        <v>23</v>
      </c>
      <c r="J82" s="7">
        <v>0</v>
      </c>
      <c r="K82" s="7">
        <v>0</v>
      </c>
      <c r="L82" s="7">
        <v>1</v>
      </c>
      <c r="M82" s="37"/>
    </row>
    <row r="83" spans="1:13" s="34" customFormat="1" x14ac:dyDescent="0.25">
      <c r="A83" s="21" t="s">
        <v>2958</v>
      </c>
      <c r="B83" s="7">
        <v>0</v>
      </c>
      <c r="C83" s="7">
        <v>27</v>
      </c>
      <c r="D83" s="7">
        <v>2087</v>
      </c>
      <c r="E83" s="7">
        <v>312</v>
      </c>
      <c r="F83" s="7">
        <v>24</v>
      </c>
      <c r="G83" s="7">
        <v>2283</v>
      </c>
      <c r="H83" s="7">
        <v>25</v>
      </c>
      <c r="I83" s="22">
        <v>4758</v>
      </c>
      <c r="J83" s="7">
        <v>14</v>
      </c>
      <c r="K83" s="7">
        <v>1</v>
      </c>
      <c r="L83" s="7">
        <v>5</v>
      </c>
      <c r="M83" s="37"/>
    </row>
    <row r="84" spans="1:13" s="34" customFormat="1" x14ac:dyDescent="0.25">
      <c r="A84" s="21" t="s">
        <v>102</v>
      </c>
      <c r="B84" s="7">
        <v>0</v>
      </c>
      <c r="C84" s="7">
        <v>19</v>
      </c>
      <c r="D84" s="7">
        <v>539</v>
      </c>
      <c r="E84" s="7">
        <v>133</v>
      </c>
      <c r="F84" s="7">
        <v>16</v>
      </c>
      <c r="G84" s="7">
        <v>941</v>
      </c>
      <c r="H84" s="7">
        <v>14</v>
      </c>
      <c r="I84" s="22">
        <v>1662</v>
      </c>
      <c r="J84" s="7">
        <v>19</v>
      </c>
      <c r="K84" s="7">
        <v>2</v>
      </c>
      <c r="L84" s="7">
        <v>5</v>
      </c>
      <c r="M84" s="37"/>
    </row>
    <row r="85" spans="1:13" s="34" customFormat="1" x14ac:dyDescent="0.25">
      <c r="A85" s="21" t="s">
        <v>103</v>
      </c>
      <c r="B85" s="7">
        <v>0</v>
      </c>
      <c r="C85" s="7">
        <v>4</v>
      </c>
      <c r="D85" s="7">
        <v>107</v>
      </c>
      <c r="E85" s="7">
        <v>21</v>
      </c>
      <c r="F85" s="7">
        <v>9</v>
      </c>
      <c r="G85" s="7">
        <v>185</v>
      </c>
      <c r="H85" s="7">
        <v>2</v>
      </c>
      <c r="I85" s="22">
        <v>328</v>
      </c>
      <c r="J85" s="7">
        <v>1</v>
      </c>
      <c r="K85" s="7">
        <v>0</v>
      </c>
      <c r="L85" s="7">
        <v>0</v>
      </c>
      <c r="M85" s="46"/>
    </row>
    <row r="86" spans="1:13" s="34" customFormat="1" x14ac:dyDescent="0.25">
      <c r="A86" s="21" t="s">
        <v>104</v>
      </c>
      <c r="B86" s="7"/>
      <c r="C86" s="7">
        <f>SUM(C2:C82)</f>
        <v>162</v>
      </c>
      <c r="D86" s="7">
        <f t="shared" ref="D86:L86" si="2">SUM(D2:D82)</f>
        <v>4735</v>
      </c>
      <c r="E86" s="7">
        <f t="shared" si="2"/>
        <v>1226</v>
      </c>
      <c r="F86" s="7">
        <f t="shared" si="2"/>
        <v>127</v>
      </c>
      <c r="G86" s="7">
        <f t="shared" si="2"/>
        <v>6373</v>
      </c>
      <c r="H86" s="7">
        <f t="shared" si="2"/>
        <v>163</v>
      </c>
      <c r="I86" s="7">
        <f t="shared" si="2"/>
        <v>12786</v>
      </c>
      <c r="J86" s="7">
        <f t="shared" si="2"/>
        <v>24</v>
      </c>
      <c r="K86" s="7">
        <f t="shared" si="2"/>
        <v>13</v>
      </c>
      <c r="L86" s="7">
        <f t="shared" si="2"/>
        <v>26</v>
      </c>
      <c r="M86" s="37"/>
    </row>
    <row r="87" spans="1:13" s="34" customFormat="1" x14ac:dyDescent="0.25">
      <c r="A87" s="21" t="s">
        <v>105</v>
      </c>
      <c r="B87" s="7"/>
      <c r="C87" s="7">
        <f>SUM(C83:C85)</f>
        <v>50</v>
      </c>
      <c r="D87" s="7">
        <f t="shared" ref="D87:L87" si="3">SUM(D83:D85)</f>
        <v>2733</v>
      </c>
      <c r="E87" s="7">
        <f t="shared" si="3"/>
        <v>466</v>
      </c>
      <c r="F87" s="7">
        <f t="shared" si="3"/>
        <v>49</v>
      </c>
      <c r="G87" s="7">
        <f t="shared" si="3"/>
        <v>3409</v>
      </c>
      <c r="H87" s="7">
        <f t="shared" si="3"/>
        <v>41</v>
      </c>
      <c r="I87" s="7">
        <f t="shared" si="3"/>
        <v>6748</v>
      </c>
      <c r="J87" s="7">
        <f t="shared" si="3"/>
        <v>34</v>
      </c>
      <c r="K87" s="7">
        <f t="shared" si="3"/>
        <v>3</v>
      </c>
      <c r="L87" s="7">
        <f t="shared" si="3"/>
        <v>10</v>
      </c>
      <c r="M87" s="37"/>
    </row>
    <row r="88" spans="1:13" s="34" customFormat="1" x14ac:dyDescent="0.25">
      <c r="A88" s="21" t="s">
        <v>106</v>
      </c>
      <c r="B88" s="7">
        <f>SUM(Table136[NAMES
ON LIST])</f>
        <v>32815</v>
      </c>
      <c r="C88" s="7">
        <f>SUM(C86:C87)</f>
        <v>212</v>
      </c>
      <c r="D88" s="7">
        <f t="shared" ref="D88:L88" si="4">SUM(D86:D87)</f>
        <v>7468</v>
      </c>
      <c r="E88" s="7">
        <f t="shared" si="4"/>
        <v>1692</v>
      </c>
      <c r="F88" s="7">
        <f t="shared" si="4"/>
        <v>176</v>
      </c>
      <c r="G88" s="7">
        <f t="shared" si="4"/>
        <v>9782</v>
      </c>
      <c r="H88" s="7">
        <f t="shared" si="4"/>
        <v>204</v>
      </c>
      <c r="I88" s="7">
        <f t="shared" si="4"/>
        <v>19534</v>
      </c>
      <c r="J88" s="7">
        <f t="shared" si="4"/>
        <v>58</v>
      </c>
      <c r="K88" s="7">
        <f t="shared" si="4"/>
        <v>16</v>
      </c>
      <c r="L88" s="7">
        <f t="shared" si="4"/>
        <v>36</v>
      </c>
      <c r="M88" s="37">
        <f>(L88+K88+I88)/B88</f>
        <v>0.59686119152826456</v>
      </c>
    </row>
    <row r="89" spans="1:13" s="34" customFormat="1" x14ac:dyDescent="0.25">
      <c r="A89" s="36" t="s">
        <v>107</v>
      </c>
      <c r="B89" s="7"/>
      <c r="C89" s="37">
        <f>C88/$I$88</f>
        <v>1.0852871915634279E-2</v>
      </c>
      <c r="D89" s="37">
        <f t="shared" ref="D89:H89" si="5">D88/$I$88</f>
        <v>0.38230777106583391</v>
      </c>
      <c r="E89" s="37">
        <f t="shared" si="5"/>
        <v>8.6618204156854714E-2</v>
      </c>
      <c r="F89" s="37">
        <f t="shared" si="5"/>
        <v>9.0099314016586461E-3</v>
      </c>
      <c r="G89" s="37">
        <f t="shared" si="5"/>
        <v>0.50076789188082316</v>
      </c>
      <c r="H89" s="37">
        <f t="shared" si="5"/>
        <v>1.0443329579195249E-2</v>
      </c>
      <c r="I89" s="37"/>
      <c r="J89" s="37"/>
      <c r="K89" s="37"/>
      <c r="L89" s="37"/>
      <c r="M89" s="37"/>
    </row>
    <row r="90" spans="1:13" x14ac:dyDescent="0.25"/>
    <row r="91" spans="1:13" hidden="1" x14ac:dyDescent="0.25"/>
    <row r="92" spans="1:13" hidden="1" x14ac:dyDescent="0.25"/>
    <row r="93" spans="1:13" hidden="1" x14ac:dyDescent="0.25"/>
    <row r="94" spans="1:13" hidden="1" x14ac:dyDescent="0.25"/>
    <row r="95" spans="1:13" hidden="1" x14ac:dyDescent="0.25"/>
    <row r="96" spans="1:13" hidden="1" x14ac:dyDescent="0.25"/>
    <row r="97" hidden="1" x14ac:dyDescent="0.25"/>
    <row r="98" hidden="1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89" fitToHeight="0" orientation="landscape" r:id="rId1"/>
  <tableParts count="1">
    <tablePart r:id="rId2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ACAEC-484E-4F7B-9BAC-C119C5DD5B22}">
  <sheetPr codeName="Sheet37">
    <pageSetUpPr fitToPage="1"/>
  </sheetPr>
  <dimension ref="A1:M85"/>
  <sheetViews>
    <sheetView workbookViewId="0">
      <pane xSplit="1" ySplit="1" topLeftCell="B50" activePane="bottomRight" state="frozen"/>
      <selection pane="topRight" activeCell="B1" sqref="B1"/>
      <selection pane="bottomLeft" activeCell="A2" sqref="A2"/>
      <selection pane="bottomRight" activeCell="B80" sqref="B80"/>
    </sheetView>
  </sheetViews>
  <sheetFormatPr defaultColWidth="0" defaultRowHeight="15" zeroHeight="1" x14ac:dyDescent="0.25"/>
  <cols>
    <col min="1" max="1" width="50.7109375" style="30" customWidth="1"/>
    <col min="2" max="2" width="8.7109375" style="40" customWidth="1"/>
    <col min="3" max="6" width="11.7109375" style="40" customWidth="1"/>
    <col min="7" max="7" width="8.7109375" style="40" customWidth="1"/>
    <col min="8" max="10" width="3.7109375" style="40" customWidth="1"/>
    <col min="11" max="11" width="8.7109375" style="47" customWidth="1"/>
    <col min="12" max="12" width="1.7109375" style="33" customWidth="1"/>
    <col min="13" max="13" width="0" style="33" hidden="1" customWidth="1"/>
    <col min="14" max="16384" width="9.140625" style="33" hidden="1"/>
  </cols>
  <sheetData>
    <row r="1" spans="1:11" ht="50.1" customHeight="1" thickBot="1" x14ac:dyDescent="0.3">
      <c r="A1" s="49" t="s">
        <v>0</v>
      </c>
      <c r="B1" s="2" t="s">
        <v>1</v>
      </c>
      <c r="C1" s="2" t="s">
        <v>2959</v>
      </c>
      <c r="D1" s="2" t="s">
        <v>2960</v>
      </c>
      <c r="E1" s="2" t="s">
        <v>2961</v>
      </c>
      <c r="F1" s="2" t="s">
        <v>2962</v>
      </c>
      <c r="G1" s="2" t="s">
        <v>8</v>
      </c>
      <c r="H1" s="2" t="s">
        <v>9</v>
      </c>
      <c r="I1" s="2" t="s">
        <v>10</v>
      </c>
      <c r="J1" s="2" t="s">
        <v>11</v>
      </c>
      <c r="K1" s="32" t="s">
        <v>12</v>
      </c>
    </row>
    <row r="2" spans="1:11" s="34" customFormat="1" ht="15.75" thickTop="1" x14ac:dyDescent="0.25">
      <c r="A2" s="21" t="s">
        <v>2963</v>
      </c>
      <c r="B2" s="7">
        <v>390</v>
      </c>
      <c r="C2" s="7">
        <v>102</v>
      </c>
      <c r="D2" s="7">
        <v>38</v>
      </c>
      <c r="E2" s="7">
        <v>79</v>
      </c>
      <c r="F2" s="7">
        <v>2</v>
      </c>
      <c r="G2" s="22">
        <v>221</v>
      </c>
      <c r="H2" s="7">
        <v>1</v>
      </c>
      <c r="I2" s="7">
        <v>0</v>
      </c>
      <c r="J2" s="7">
        <v>0</v>
      </c>
      <c r="K2" s="37">
        <f t="shared" ref="K2:K65" si="0">(J2+I2+G2)/B2</f>
        <v>0.56666666666666665</v>
      </c>
    </row>
    <row r="3" spans="1:11" s="34" customFormat="1" x14ac:dyDescent="0.25">
      <c r="A3" s="21" t="s">
        <v>2964</v>
      </c>
      <c r="B3" s="7">
        <v>372</v>
      </c>
      <c r="C3" s="7">
        <v>88</v>
      </c>
      <c r="D3" s="7">
        <v>19</v>
      </c>
      <c r="E3" s="7">
        <v>80</v>
      </c>
      <c r="F3" s="7">
        <v>2</v>
      </c>
      <c r="G3" s="22">
        <v>189</v>
      </c>
      <c r="H3" s="7">
        <v>0</v>
      </c>
      <c r="I3" s="7">
        <v>0</v>
      </c>
      <c r="J3" s="7">
        <v>0</v>
      </c>
      <c r="K3" s="37">
        <f t="shared" si="0"/>
        <v>0.50806451612903225</v>
      </c>
    </row>
    <row r="4" spans="1:11" s="34" customFormat="1" x14ac:dyDescent="0.25">
      <c r="A4" s="21" t="s">
        <v>2965</v>
      </c>
      <c r="B4" s="7">
        <v>279</v>
      </c>
      <c r="C4" s="7">
        <v>54</v>
      </c>
      <c r="D4" s="7">
        <v>14</v>
      </c>
      <c r="E4" s="7">
        <v>23</v>
      </c>
      <c r="F4" s="7">
        <v>3</v>
      </c>
      <c r="G4" s="22">
        <v>94</v>
      </c>
      <c r="H4" s="7">
        <v>0</v>
      </c>
      <c r="I4" s="7">
        <v>0</v>
      </c>
      <c r="J4" s="7">
        <v>0</v>
      </c>
      <c r="K4" s="37">
        <f t="shared" si="0"/>
        <v>0.33691756272401435</v>
      </c>
    </row>
    <row r="5" spans="1:11" s="34" customFormat="1" x14ac:dyDescent="0.25">
      <c r="A5" s="21" t="s">
        <v>2966</v>
      </c>
      <c r="B5" s="7">
        <v>420</v>
      </c>
      <c r="C5" s="7">
        <v>78</v>
      </c>
      <c r="D5" s="7">
        <v>20</v>
      </c>
      <c r="E5" s="7">
        <v>70</v>
      </c>
      <c r="F5" s="7">
        <v>0</v>
      </c>
      <c r="G5" s="22">
        <v>168</v>
      </c>
      <c r="H5" s="7">
        <v>0</v>
      </c>
      <c r="I5" s="7">
        <v>0</v>
      </c>
      <c r="J5" s="7">
        <v>0</v>
      </c>
      <c r="K5" s="37">
        <f t="shared" si="0"/>
        <v>0.4</v>
      </c>
    </row>
    <row r="6" spans="1:11" s="34" customFormat="1" x14ac:dyDescent="0.25">
      <c r="A6" s="21" t="s">
        <v>2967</v>
      </c>
      <c r="B6" s="7">
        <v>648</v>
      </c>
      <c r="C6" s="7">
        <v>84</v>
      </c>
      <c r="D6" s="7">
        <v>27</v>
      </c>
      <c r="E6" s="7">
        <v>52</v>
      </c>
      <c r="F6" s="7">
        <v>0</v>
      </c>
      <c r="G6" s="22">
        <v>163</v>
      </c>
      <c r="H6" s="7">
        <v>0</v>
      </c>
      <c r="I6" s="7">
        <v>0</v>
      </c>
      <c r="J6" s="7">
        <v>0</v>
      </c>
      <c r="K6" s="37">
        <f t="shared" si="0"/>
        <v>0.25154320987654322</v>
      </c>
    </row>
    <row r="7" spans="1:11" s="34" customFormat="1" x14ac:dyDescent="0.25">
      <c r="A7" s="21" t="s">
        <v>2968</v>
      </c>
      <c r="B7" s="7">
        <v>300</v>
      </c>
      <c r="C7" s="7">
        <v>61</v>
      </c>
      <c r="D7" s="7">
        <v>18</v>
      </c>
      <c r="E7" s="7">
        <v>40</v>
      </c>
      <c r="F7" s="7">
        <v>0</v>
      </c>
      <c r="G7" s="22">
        <v>119</v>
      </c>
      <c r="H7" s="7">
        <v>0</v>
      </c>
      <c r="I7" s="7">
        <v>0</v>
      </c>
      <c r="J7" s="7">
        <v>0</v>
      </c>
      <c r="K7" s="37">
        <f t="shared" si="0"/>
        <v>0.39666666666666667</v>
      </c>
    </row>
    <row r="8" spans="1:11" s="34" customFormat="1" x14ac:dyDescent="0.25">
      <c r="A8" s="21" t="s">
        <v>2969</v>
      </c>
      <c r="B8" s="7">
        <v>378</v>
      </c>
      <c r="C8" s="7">
        <v>58</v>
      </c>
      <c r="D8" s="7">
        <v>14</v>
      </c>
      <c r="E8" s="7">
        <v>31</v>
      </c>
      <c r="F8" s="7">
        <v>0</v>
      </c>
      <c r="G8" s="22">
        <v>103</v>
      </c>
      <c r="H8" s="7">
        <v>0</v>
      </c>
      <c r="I8" s="7">
        <v>0</v>
      </c>
      <c r="J8" s="7">
        <v>0</v>
      </c>
      <c r="K8" s="37">
        <f t="shared" si="0"/>
        <v>0.2724867724867725</v>
      </c>
    </row>
    <row r="9" spans="1:11" s="34" customFormat="1" x14ac:dyDescent="0.25">
      <c r="A9" s="21" t="s">
        <v>2970</v>
      </c>
      <c r="B9" s="7">
        <v>436</v>
      </c>
      <c r="C9" s="7">
        <v>77</v>
      </c>
      <c r="D9" s="7">
        <v>34</v>
      </c>
      <c r="E9" s="7">
        <v>46</v>
      </c>
      <c r="F9" s="7">
        <v>2</v>
      </c>
      <c r="G9" s="22">
        <v>159</v>
      </c>
      <c r="H9" s="7">
        <v>0</v>
      </c>
      <c r="I9" s="7">
        <v>0</v>
      </c>
      <c r="J9" s="7">
        <v>0</v>
      </c>
      <c r="K9" s="37">
        <f t="shared" si="0"/>
        <v>0.36467889908256879</v>
      </c>
    </row>
    <row r="10" spans="1:11" s="34" customFormat="1" x14ac:dyDescent="0.25">
      <c r="A10" s="21" t="s">
        <v>2971</v>
      </c>
      <c r="B10" s="7">
        <v>432</v>
      </c>
      <c r="C10" s="7">
        <v>91</v>
      </c>
      <c r="D10" s="7">
        <v>21</v>
      </c>
      <c r="E10" s="7">
        <v>52</v>
      </c>
      <c r="F10" s="7">
        <v>1</v>
      </c>
      <c r="G10" s="22">
        <v>165</v>
      </c>
      <c r="H10" s="7">
        <v>0</v>
      </c>
      <c r="I10" s="7">
        <v>0</v>
      </c>
      <c r="J10" s="7">
        <v>1</v>
      </c>
      <c r="K10" s="37">
        <f t="shared" si="0"/>
        <v>0.38425925925925924</v>
      </c>
    </row>
    <row r="11" spans="1:11" s="34" customFormat="1" x14ac:dyDescent="0.25">
      <c r="A11" s="21" t="s">
        <v>2972</v>
      </c>
      <c r="B11" s="7">
        <v>350</v>
      </c>
      <c r="C11" s="7">
        <v>72</v>
      </c>
      <c r="D11" s="7">
        <v>22</v>
      </c>
      <c r="E11" s="7">
        <v>63</v>
      </c>
      <c r="F11" s="7">
        <v>4</v>
      </c>
      <c r="G11" s="22">
        <v>161</v>
      </c>
      <c r="H11" s="7">
        <v>1</v>
      </c>
      <c r="I11" s="7">
        <v>0</v>
      </c>
      <c r="J11" s="7">
        <v>2</v>
      </c>
      <c r="K11" s="37">
        <f t="shared" si="0"/>
        <v>0.46571428571428569</v>
      </c>
    </row>
    <row r="12" spans="1:11" s="34" customFormat="1" x14ac:dyDescent="0.25">
      <c r="A12" s="21" t="s">
        <v>2973</v>
      </c>
      <c r="B12" s="7">
        <v>392</v>
      </c>
      <c r="C12" s="7">
        <v>88</v>
      </c>
      <c r="D12" s="7">
        <v>34</v>
      </c>
      <c r="E12" s="7">
        <v>53</v>
      </c>
      <c r="F12" s="7">
        <v>9</v>
      </c>
      <c r="G12" s="22">
        <v>184</v>
      </c>
      <c r="H12" s="7">
        <v>1</v>
      </c>
      <c r="I12" s="7">
        <v>0</v>
      </c>
      <c r="J12" s="7">
        <v>0</v>
      </c>
      <c r="K12" s="37">
        <f t="shared" si="0"/>
        <v>0.46938775510204084</v>
      </c>
    </row>
    <row r="13" spans="1:11" s="34" customFormat="1" x14ac:dyDescent="0.25">
      <c r="A13" s="21" t="s">
        <v>2974</v>
      </c>
      <c r="B13" s="7">
        <v>333</v>
      </c>
      <c r="C13" s="7">
        <v>49</v>
      </c>
      <c r="D13" s="7">
        <v>17</v>
      </c>
      <c r="E13" s="7">
        <v>41</v>
      </c>
      <c r="F13" s="7">
        <v>1</v>
      </c>
      <c r="G13" s="22">
        <v>108</v>
      </c>
      <c r="H13" s="7">
        <v>2</v>
      </c>
      <c r="I13" s="7">
        <v>0</v>
      </c>
      <c r="J13" s="7">
        <v>0</v>
      </c>
      <c r="K13" s="37">
        <f t="shared" si="0"/>
        <v>0.32432432432432434</v>
      </c>
    </row>
    <row r="14" spans="1:11" s="34" customFormat="1" x14ac:dyDescent="0.25">
      <c r="A14" s="21" t="s">
        <v>2975</v>
      </c>
      <c r="B14" s="7">
        <v>495</v>
      </c>
      <c r="C14" s="7">
        <v>100</v>
      </c>
      <c r="D14" s="7">
        <v>52</v>
      </c>
      <c r="E14" s="7">
        <v>67</v>
      </c>
      <c r="F14" s="7">
        <v>3</v>
      </c>
      <c r="G14" s="22">
        <v>222</v>
      </c>
      <c r="H14" s="7">
        <v>0</v>
      </c>
      <c r="I14" s="7">
        <v>1</v>
      </c>
      <c r="J14" s="7">
        <v>1</v>
      </c>
      <c r="K14" s="37">
        <f t="shared" si="0"/>
        <v>0.45252525252525255</v>
      </c>
    </row>
    <row r="15" spans="1:11" s="34" customFormat="1" x14ac:dyDescent="0.25">
      <c r="A15" s="21" t="s">
        <v>2976</v>
      </c>
      <c r="B15" s="7">
        <v>368</v>
      </c>
      <c r="C15" s="7">
        <v>69</v>
      </c>
      <c r="D15" s="7">
        <v>21</v>
      </c>
      <c r="E15" s="7">
        <v>33</v>
      </c>
      <c r="F15" s="7">
        <v>2</v>
      </c>
      <c r="G15" s="22">
        <v>125</v>
      </c>
      <c r="H15" s="7">
        <v>1</v>
      </c>
      <c r="I15" s="7">
        <v>0</v>
      </c>
      <c r="J15" s="7">
        <v>0</v>
      </c>
      <c r="K15" s="37">
        <f t="shared" si="0"/>
        <v>0.33967391304347827</v>
      </c>
    </row>
    <row r="16" spans="1:11" s="34" customFormat="1" x14ac:dyDescent="0.25">
      <c r="A16" s="21" t="s">
        <v>2977</v>
      </c>
      <c r="B16" s="7">
        <v>607</v>
      </c>
      <c r="C16" s="7">
        <v>115</v>
      </c>
      <c r="D16" s="7">
        <v>42</v>
      </c>
      <c r="E16" s="7">
        <v>47</v>
      </c>
      <c r="F16" s="7">
        <v>10</v>
      </c>
      <c r="G16" s="22">
        <v>214</v>
      </c>
      <c r="H16" s="7">
        <v>0</v>
      </c>
      <c r="I16" s="7">
        <v>0</v>
      </c>
      <c r="J16" s="7">
        <v>0</v>
      </c>
      <c r="K16" s="37">
        <f t="shared" si="0"/>
        <v>0.3525535420098847</v>
      </c>
    </row>
    <row r="17" spans="1:11" s="34" customFormat="1" x14ac:dyDescent="0.25">
      <c r="A17" s="21" t="s">
        <v>2978</v>
      </c>
      <c r="B17" s="7">
        <v>394</v>
      </c>
      <c r="C17" s="7">
        <v>94</v>
      </c>
      <c r="D17" s="7">
        <v>41</v>
      </c>
      <c r="E17" s="7">
        <v>90</v>
      </c>
      <c r="F17" s="7">
        <v>1</v>
      </c>
      <c r="G17" s="22">
        <v>226</v>
      </c>
      <c r="H17" s="7">
        <v>1</v>
      </c>
      <c r="I17" s="7">
        <v>0</v>
      </c>
      <c r="J17" s="7">
        <v>1</v>
      </c>
      <c r="K17" s="37">
        <f t="shared" si="0"/>
        <v>0.57614213197969544</v>
      </c>
    </row>
    <row r="18" spans="1:11" s="34" customFormat="1" x14ac:dyDescent="0.25">
      <c r="A18" s="21" t="s">
        <v>2979</v>
      </c>
      <c r="B18" s="7">
        <v>441</v>
      </c>
      <c r="C18" s="7">
        <v>79</v>
      </c>
      <c r="D18" s="7">
        <v>40</v>
      </c>
      <c r="E18" s="7">
        <v>59</v>
      </c>
      <c r="F18" s="7">
        <v>1</v>
      </c>
      <c r="G18" s="22">
        <v>179</v>
      </c>
      <c r="H18" s="7">
        <v>0</v>
      </c>
      <c r="I18" s="7">
        <v>1</v>
      </c>
      <c r="J18" s="7">
        <v>0</v>
      </c>
      <c r="K18" s="37">
        <f t="shared" si="0"/>
        <v>0.40816326530612246</v>
      </c>
    </row>
    <row r="19" spans="1:11" s="34" customFormat="1" x14ac:dyDescent="0.25">
      <c r="A19" s="21" t="s">
        <v>2980</v>
      </c>
      <c r="B19" s="7">
        <v>347</v>
      </c>
      <c r="C19" s="7">
        <v>81</v>
      </c>
      <c r="D19" s="7">
        <v>19</v>
      </c>
      <c r="E19" s="7">
        <v>41</v>
      </c>
      <c r="F19" s="7">
        <v>3</v>
      </c>
      <c r="G19" s="22">
        <v>144</v>
      </c>
      <c r="H19" s="7">
        <v>0</v>
      </c>
      <c r="I19" s="7">
        <v>0</v>
      </c>
      <c r="J19" s="7">
        <v>0</v>
      </c>
      <c r="K19" s="37">
        <f t="shared" si="0"/>
        <v>0.41498559077809799</v>
      </c>
    </row>
    <row r="20" spans="1:11" s="34" customFormat="1" x14ac:dyDescent="0.25">
      <c r="A20" s="21" t="s">
        <v>2981</v>
      </c>
      <c r="B20" s="7">
        <v>388</v>
      </c>
      <c r="C20" s="7">
        <v>70</v>
      </c>
      <c r="D20" s="7">
        <v>25</v>
      </c>
      <c r="E20" s="7">
        <v>62</v>
      </c>
      <c r="F20" s="7">
        <v>2</v>
      </c>
      <c r="G20" s="22">
        <v>159</v>
      </c>
      <c r="H20" s="7">
        <v>0</v>
      </c>
      <c r="I20" s="7">
        <v>0</v>
      </c>
      <c r="J20" s="7">
        <v>0</v>
      </c>
      <c r="K20" s="37">
        <f t="shared" si="0"/>
        <v>0.40979381443298968</v>
      </c>
    </row>
    <row r="21" spans="1:11" s="34" customFormat="1" x14ac:dyDescent="0.25">
      <c r="A21" s="21" t="s">
        <v>2982</v>
      </c>
      <c r="B21" s="7">
        <v>412</v>
      </c>
      <c r="C21" s="7">
        <v>72</v>
      </c>
      <c r="D21" s="7">
        <v>30</v>
      </c>
      <c r="E21" s="7">
        <v>64</v>
      </c>
      <c r="F21" s="7">
        <v>2</v>
      </c>
      <c r="G21" s="22">
        <v>168</v>
      </c>
      <c r="H21" s="7">
        <v>0</v>
      </c>
      <c r="I21" s="7">
        <v>0</v>
      </c>
      <c r="J21" s="7">
        <v>0</v>
      </c>
      <c r="K21" s="37">
        <f t="shared" si="0"/>
        <v>0.40776699029126212</v>
      </c>
    </row>
    <row r="22" spans="1:11" s="34" customFormat="1" x14ac:dyDescent="0.25">
      <c r="A22" s="21" t="s">
        <v>2983</v>
      </c>
      <c r="B22" s="7">
        <v>371</v>
      </c>
      <c r="C22" s="7">
        <v>60</v>
      </c>
      <c r="D22" s="7">
        <v>41</v>
      </c>
      <c r="E22" s="7">
        <v>79</v>
      </c>
      <c r="F22" s="7">
        <v>0</v>
      </c>
      <c r="G22" s="22">
        <v>180</v>
      </c>
      <c r="H22" s="7">
        <v>0</v>
      </c>
      <c r="I22" s="7">
        <v>0</v>
      </c>
      <c r="J22" s="7">
        <v>1</v>
      </c>
      <c r="K22" s="37">
        <f t="shared" si="0"/>
        <v>0.48787061994609165</v>
      </c>
    </row>
    <row r="23" spans="1:11" s="34" customFormat="1" x14ac:dyDescent="0.25">
      <c r="A23" s="21" t="s">
        <v>2984</v>
      </c>
      <c r="B23" s="7">
        <v>453</v>
      </c>
      <c r="C23" s="7">
        <v>98</v>
      </c>
      <c r="D23" s="7">
        <v>46</v>
      </c>
      <c r="E23" s="7">
        <v>73</v>
      </c>
      <c r="F23" s="7">
        <v>3</v>
      </c>
      <c r="G23" s="22">
        <v>220</v>
      </c>
      <c r="H23" s="7">
        <v>0</v>
      </c>
      <c r="I23" s="7">
        <v>1</v>
      </c>
      <c r="J23" s="7">
        <v>1</v>
      </c>
      <c r="K23" s="37">
        <f t="shared" si="0"/>
        <v>0.49006622516556292</v>
      </c>
    </row>
    <row r="24" spans="1:11" s="34" customFormat="1" x14ac:dyDescent="0.25">
      <c r="A24" s="21" t="s">
        <v>2985</v>
      </c>
      <c r="B24" s="7">
        <v>470</v>
      </c>
      <c r="C24" s="7">
        <v>94</v>
      </c>
      <c r="D24" s="7">
        <v>48</v>
      </c>
      <c r="E24" s="7">
        <v>74</v>
      </c>
      <c r="F24" s="7">
        <v>1</v>
      </c>
      <c r="G24" s="22">
        <v>217</v>
      </c>
      <c r="H24" s="7">
        <v>1</v>
      </c>
      <c r="I24" s="7">
        <v>0</v>
      </c>
      <c r="J24" s="7">
        <v>0</v>
      </c>
      <c r="K24" s="37">
        <f t="shared" si="0"/>
        <v>0.46170212765957447</v>
      </c>
    </row>
    <row r="25" spans="1:11" s="34" customFormat="1" x14ac:dyDescent="0.25">
      <c r="A25" s="21" t="s">
        <v>2986</v>
      </c>
      <c r="B25" s="7">
        <v>466</v>
      </c>
      <c r="C25" s="7">
        <v>116</v>
      </c>
      <c r="D25" s="7">
        <v>41</v>
      </c>
      <c r="E25" s="7">
        <v>67</v>
      </c>
      <c r="F25" s="7">
        <v>3</v>
      </c>
      <c r="G25" s="22">
        <v>227</v>
      </c>
      <c r="H25" s="7">
        <v>3</v>
      </c>
      <c r="I25" s="7">
        <v>0</v>
      </c>
      <c r="J25" s="7">
        <v>2</v>
      </c>
      <c r="K25" s="37">
        <f t="shared" si="0"/>
        <v>0.49141630901287553</v>
      </c>
    </row>
    <row r="26" spans="1:11" s="34" customFormat="1" x14ac:dyDescent="0.25">
      <c r="A26" s="21" t="s">
        <v>2987</v>
      </c>
      <c r="B26" s="7">
        <v>422</v>
      </c>
      <c r="C26" s="7">
        <v>87</v>
      </c>
      <c r="D26" s="7">
        <v>51</v>
      </c>
      <c r="E26" s="7">
        <v>60</v>
      </c>
      <c r="F26" s="7">
        <v>1</v>
      </c>
      <c r="G26" s="22">
        <v>199</v>
      </c>
      <c r="H26" s="7">
        <v>0</v>
      </c>
      <c r="I26" s="7">
        <v>0</v>
      </c>
      <c r="J26" s="7">
        <v>0</v>
      </c>
      <c r="K26" s="37">
        <f t="shared" si="0"/>
        <v>0.47156398104265401</v>
      </c>
    </row>
    <row r="27" spans="1:11" s="34" customFormat="1" x14ac:dyDescent="0.25">
      <c r="A27" s="21" t="s">
        <v>2988</v>
      </c>
      <c r="B27" s="7">
        <v>413</v>
      </c>
      <c r="C27" s="7">
        <v>74</v>
      </c>
      <c r="D27" s="7">
        <v>33</v>
      </c>
      <c r="E27" s="7">
        <v>73</v>
      </c>
      <c r="F27" s="7">
        <v>3</v>
      </c>
      <c r="G27" s="22">
        <v>183</v>
      </c>
      <c r="H27" s="7">
        <v>0</v>
      </c>
      <c r="I27" s="7">
        <v>0</v>
      </c>
      <c r="J27" s="7">
        <v>0</v>
      </c>
      <c r="K27" s="37">
        <f t="shared" si="0"/>
        <v>0.4430992736077482</v>
      </c>
    </row>
    <row r="28" spans="1:11" s="34" customFormat="1" x14ac:dyDescent="0.25">
      <c r="A28" s="21" t="s">
        <v>2989</v>
      </c>
      <c r="B28" s="7">
        <v>624</v>
      </c>
      <c r="C28" s="7">
        <v>103</v>
      </c>
      <c r="D28" s="7">
        <v>46</v>
      </c>
      <c r="E28" s="7">
        <v>67</v>
      </c>
      <c r="F28" s="7">
        <v>3</v>
      </c>
      <c r="G28" s="22">
        <v>219</v>
      </c>
      <c r="H28" s="7">
        <v>0</v>
      </c>
      <c r="I28" s="7">
        <v>0</v>
      </c>
      <c r="J28" s="7">
        <v>1</v>
      </c>
      <c r="K28" s="37">
        <f t="shared" si="0"/>
        <v>0.35256410256410259</v>
      </c>
    </row>
    <row r="29" spans="1:11" s="34" customFormat="1" x14ac:dyDescent="0.25">
      <c r="A29" s="21" t="s">
        <v>2990</v>
      </c>
      <c r="B29" s="7">
        <v>443</v>
      </c>
      <c r="C29" s="7">
        <v>79</v>
      </c>
      <c r="D29" s="7">
        <v>38</v>
      </c>
      <c r="E29" s="7">
        <v>62</v>
      </c>
      <c r="F29" s="7">
        <v>0</v>
      </c>
      <c r="G29" s="22">
        <v>179</v>
      </c>
      <c r="H29" s="7">
        <v>0</v>
      </c>
      <c r="I29" s="7">
        <v>1</v>
      </c>
      <c r="J29" s="7">
        <v>0</v>
      </c>
      <c r="K29" s="37">
        <f t="shared" si="0"/>
        <v>0.40632054176072235</v>
      </c>
    </row>
    <row r="30" spans="1:11" s="34" customFormat="1" x14ac:dyDescent="0.25">
      <c r="A30" s="21" t="s">
        <v>2991</v>
      </c>
      <c r="B30" s="7">
        <v>351</v>
      </c>
      <c r="C30" s="7">
        <v>60</v>
      </c>
      <c r="D30" s="7">
        <v>20</v>
      </c>
      <c r="E30" s="7">
        <v>27</v>
      </c>
      <c r="F30" s="7">
        <v>1</v>
      </c>
      <c r="G30" s="22">
        <v>108</v>
      </c>
      <c r="H30" s="7">
        <v>0</v>
      </c>
      <c r="I30" s="7">
        <v>0</v>
      </c>
      <c r="J30" s="7">
        <v>0</v>
      </c>
      <c r="K30" s="37">
        <f t="shared" si="0"/>
        <v>0.30769230769230771</v>
      </c>
    </row>
    <row r="31" spans="1:11" s="34" customFormat="1" x14ac:dyDescent="0.25">
      <c r="A31" s="21" t="s">
        <v>2992</v>
      </c>
      <c r="B31" s="7">
        <v>476</v>
      </c>
      <c r="C31" s="7">
        <v>77</v>
      </c>
      <c r="D31" s="7">
        <v>34</v>
      </c>
      <c r="E31" s="7">
        <v>59</v>
      </c>
      <c r="F31" s="7">
        <v>1</v>
      </c>
      <c r="G31" s="22">
        <v>171</v>
      </c>
      <c r="H31" s="7">
        <v>0</v>
      </c>
      <c r="I31" s="7">
        <v>0</v>
      </c>
      <c r="J31" s="7">
        <v>0</v>
      </c>
      <c r="K31" s="37">
        <f t="shared" si="0"/>
        <v>0.3592436974789916</v>
      </c>
    </row>
    <row r="32" spans="1:11" s="34" customFormat="1" x14ac:dyDescent="0.25">
      <c r="A32" s="21" t="s">
        <v>2993</v>
      </c>
      <c r="B32" s="7">
        <v>335</v>
      </c>
      <c r="C32" s="7">
        <v>71</v>
      </c>
      <c r="D32" s="7">
        <v>25</v>
      </c>
      <c r="E32" s="7">
        <v>43</v>
      </c>
      <c r="F32" s="7">
        <v>5</v>
      </c>
      <c r="G32" s="22">
        <v>144</v>
      </c>
      <c r="H32" s="7">
        <v>0</v>
      </c>
      <c r="I32" s="7">
        <v>0</v>
      </c>
      <c r="J32" s="7">
        <v>1</v>
      </c>
      <c r="K32" s="37">
        <f t="shared" si="0"/>
        <v>0.43283582089552236</v>
      </c>
    </row>
    <row r="33" spans="1:11" s="34" customFormat="1" x14ac:dyDescent="0.25">
      <c r="A33" s="21" t="s">
        <v>2994</v>
      </c>
      <c r="B33" s="7">
        <v>339</v>
      </c>
      <c r="C33" s="7">
        <v>82</v>
      </c>
      <c r="D33" s="7">
        <v>28</v>
      </c>
      <c r="E33" s="7">
        <v>43</v>
      </c>
      <c r="F33" s="7">
        <v>0</v>
      </c>
      <c r="G33" s="22">
        <v>153</v>
      </c>
      <c r="H33" s="7">
        <v>1</v>
      </c>
      <c r="I33" s="7">
        <v>1</v>
      </c>
      <c r="J33" s="7">
        <v>1</v>
      </c>
      <c r="K33" s="37">
        <f t="shared" si="0"/>
        <v>0.45722713864306785</v>
      </c>
    </row>
    <row r="34" spans="1:11" s="34" customFormat="1" x14ac:dyDescent="0.25">
      <c r="A34" s="21" t="s">
        <v>2995</v>
      </c>
      <c r="B34" s="7">
        <v>272</v>
      </c>
      <c r="C34" s="7">
        <v>48</v>
      </c>
      <c r="D34" s="7">
        <v>15</v>
      </c>
      <c r="E34" s="7">
        <v>30</v>
      </c>
      <c r="F34" s="7">
        <v>2</v>
      </c>
      <c r="G34" s="22">
        <v>95</v>
      </c>
      <c r="H34" s="7">
        <v>0</v>
      </c>
      <c r="I34" s="7">
        <v>0</v>
      </c>
      <c r="J34" s="7">
        <v>0</v>
      </c>
      <c r="K34" s="37">
        <f t="shared" si="0"/>
        <v>0.34926470588235292</v>
      </c>
    </row>
    <row r="35" spans="1:11" s="34" customFormat="1" x14ac:dyDescent="0.25">
      <c r="A35" s="21" t="s">
        <v>2996</v>
      </c>
      <c r="B35" s="7">
        <v>419</v>
      </c>
      <c r="C35" s="7">
        <v>99</v>
      </c>
      <c r="D35" s="7">
        <v>60</v>
      </c>
      <c r="E35" s="7">
        <v>73</v>
      </c>
      <c r="F35" s="7">
        <v>1</v>
      </c>
      <c r="G35" s="22">
        <v>233</v>
      </c>
      <c r="H35" s="7">
        <v>0</v>
      </c>
      <c r="I35" s="7">
        <v>0</v>
      </c>
      <c r="J35" s="7">
        <v>0</v>
      </c>
      <c r="K35" s="37">
        <f t="shared" si="0"/>
        <v>0.55608591885441527</v>
      </c>
    </row>
    <row r="36" spans="1:11" s="34" customFormat="1" x14ac:dyDescent="0.25">
      <c r="A36" s="21" t="s">
        <v>2997</v>
      </c>
      <c r="B36" s="7">
        <v>449</v>
      </c>
      <c r="C36" s="7">
        <v>76</v>
      </c>
      <c r="D36" s="7">
        <v>67</v>
      </c>
      <c r="E36" s="7">
        <v>69</v>
      </c>
      <c r="F36" s="7">
        <v>1</v>
      </c>
      <c r="G36" s="22">
        <v>213</v>
      </c>
      <c r="H36" s="7">
        <v>0</v>
      </c>
      <c r="I36" s="7">
        <v>0</v>
      </c>
      <c r="J36" s="7">
        <v>0</v>
      </c>
      <c r="K36" s="37">
        <f t="shared" si="0"/>
        <v>0.47438752783964366</v>
      </c>
    </row>
    <row r="37" spans="1:11" s="34" customFormat="1" x14ac:dyDescent="0.25">
      <c r="A37" s="21" t="s">
        <v>2998</v>
      </c>
      <c r="B37" s="7">
        <v>450</v>
      </c>
      <c r="C37" s="7">
        <v>74</v>
      </c>
      <c r="D37" s="7">
        <v>54</v>
      </c>
      <c r="E37" s="7">
        <v>102</v>
      </c>
      <c r="F37" s="7">
        <v>4</v>
      </c>
      <c r="G37" s="22">
        <v>234</v>
      </c>
      <c r="H37" s="7">
        <v>1</v>
      </c>
      <c r="I37" s="7">
        <v>0</v>
      </c>
      <c r="J37" s="7">
        <v>0</v>
      </c>
      <c r="K37" s="37">
        <f t="shared" si="0"/>
        <v>0.52</v>
      </c>
    </row>
    <row r="38" spans="1:11" s="34" customFormat="1" x14ac:dyDescent="0.25">
      <c r="A38" s="21" t="s">
        <v>2999</v>
      </c>
      <c r="B38" s="7">
        <v>380</v>
      </c>
      <c r="C38" s="7">
        <v>58</v>
      </c>
      <c r="D38" s="7">
        <v>55</v>
      </c>
      <c r="E38" s="7">
        <v>49</v>
      </c>
      <c r="F38" s="7">
        <v>0</v>
      </c>
      <c r="G38" s="22">
        <v>162</v>
      </c>
      <c r="H38" s="7">
        <v>0</v>
      </c>
      <c r="I38" s="7">
        <v>0</v>
      </c>
      <c r="J38" s="7">
        <v>0</v>
      </c>
      <c r="K38" s="37">
        <f t="shared" si="0"/>
        <v>0.4263157894736842</v>
      </c>
    </row>
    <row r="39" spans="1:11" s="34" customFormat="1" x14ac:dyDescent="0.25">
      <c r="A39" s="21" t="s">
        <v>3000</v>
      </c>
      <c r="B39" s="7">
        <v>383</v>
      </c>
      <c r="C39" s="7">
        <v>51</v>
      </c>
      <c r="D39" s="7">
        <v>25</v>
      </c>
      <c r="E39" s="7">
        <v>45</v>
      </c>
      <c r="F39" s="7">
        <v>0</v>
      </c>
      <c r="G39" s="22">
        <v>121</v>
      </c>
      <c r="H39" s="7">
        <v>0</v>
      </c>
      <c r="I39" s="7">
        <v>0</v>
      </c>
      <c r="J39" s="7">
        <v>0</v>
      </c>
      <c r="K39" s="37">
        <f t="shared" si="0"/>
        <v>0.31592689295039167</v>
      </c>
    </row>
    <row r="40" spans="1:11" s="34" customFormat="1" x14ac:dyDescent="0.25">
      <c r="A40" s="21" t="s">
        <v>3001</v>
      </c>
      <c r="B40" s="7">
        <v>535</v>
      </c>
      <c r="C40" s="7">
        <v>75</v>
      </c>
      <c r="D40" s="7">
        <v>33</v>
      </c>
      <c r="E40" s="7">
        <v>57</v>
      </c>
      <c r="F40" s="7">
        <v>1</v>
      </c>
      <c r="G40" s="22">
        <v>166</v>
      </c>
      <c r="H40" s="7">
        <v>0</v>
      </c>
      <c r="I40" s="7">
        <v>0</v>
      </c>
      <c r="J40" s="7">
        <v>0</v>
      </c>
      <c r="K40" s="37">
        <f t="shared" si="0"/>
        <v>0.3102803738317757</v>
      </c>
    </row>
    <row r="41" spans="1:11" s="34" customFormat="1" x14ac:dyDescent="0.25">
      <c r="A41" s="21" t="s">
        <v>3002</v>
      </c>
      <c r="B41" s="7">
        <v>383</v>
      </c>
      <c r="C41" s="7">
        <v>63</v>
      </c>
      <c r="D41" s="7">
        <v>12</v>
      </c>
      <c r="E41" s="7">
        <v>46</v>
      </c>
      <c r="F41" s="7">
        <v>2</v>
      </c>
      <c r="G41" s="22">
        <v>123</v>
      </c>
      <c r="H41" s="7">
        <v>0</v>
      </c>
      <c r="I41" s="7">
        <v>1</v>
      </c>
      <c r="J41" s="7">
        <v>0</v>
      </c>
      <c r="K41" s="37">
        <f t="shared" si="0"/>
        <v>0.32375979112271541</v>
      </c>
    </row>
    <row r="42" spans="1:11" s="34" customFormat="1" x14ac:dyDescent="0.25">
      <c r="A42" s="21" t="s">
        <v>3003</v>
      </c>
      <c r="B42" s="7">
        <v>482</v>
      </c>
      <c r="C42" s="7">
        <v>64</v>
      </c>
      <c r="D42" s="7">
        <v>28</v>
      </c>
      <c r="E42" s="7">
        <v>52</v>
      </c>
      <c r="F42" s="7">
        <v>3</v>
      </c>
      <c r="G42" s="22">
        <v>147</v>
      </c>
      <c r="H42" s="7">
        <v>0</v>
      </c>
      <c r="I42" s="7">
        <v>0</v>
      </c>
      <c r="J42" s="7">
        <v>0</v>
      </c>
      <c r="K42" s="37">
        <f t="shared" si="0"/>
        <v>0.30497925311203322</v>
      </c>
    </row>
    <row r="43" spans="1:11" s="34" customFormat="1" x14ac:dyDescent="0.25">
      <c r="A43" s="21" t="s">
        <v>3004</v>
      </c>
      <c r="B43" s="7">
        <v>531</v>
      </c>
      <c r="C43" s="7">
        <v>78</v>
      </c>
      <c r="D43" s="7">
        <v>35</v>
      </c>
      <c r="E43" s="7">
        <v>42</v>
      </c>
      <c r="F43" s="7">
        <v>3</v>
      </c>
      <c r="G43" s="22">
        <v>158</v>
      </c>
      <c r="H43" s="7">
        <v>0</v>
      </c>
      <c r="I43" s="7">
        <v>1</v>
      </c>
      <c r="J43" s="7">
        <v>0</v>
      </c>
      <c r="K43" s="37">
        <f t="shared" si="0"/>
        <v>0.29943502824858759</v>
      </c>
    </row>
    <row r="44" spans="1:11" s="34" customFormat="1" x14ac:dyDescent="0.25">
      <c r="A44" s="21" t="s">
        <v>3005</v>
      </c>
      <c r="B44" s="7">
        <v>535</v>
      </c>
      <c r="C44" s="7">
        <v>68</v>
      </c>
      <c r="D44" s="7">
        <v>13</v>
      </c>
      <c r="E44" s="7">
        <v>37</v>
      </c>
      <c r="F44" s="7">
        <v>3</v>
      </c>
      <c r="G44" s="22">
        <v>121</v>
      </c>
      <c r="H44" s="7">
        <v>0</v>
      </c>
      <c r="I44" s="7">
        <v>0</v>
      </c>
      <c r="J44" s="7">
        <v>0</v>
      </c>
      <c r="K44" s="37">
        <f t="shared" si="0"/>
        <v>0.22616822429906541</v>
      </c>
    </row>
    <row r="45" spans="1:11" s="34" customFormat="1" x14ac:dyDescent="0.25">
      <c r="A45" s="21" t="s">
        <v>3006</v>
      </c>
      <c r="B45" s="7">
        <v>352</v>
      </c>
      <c r="C45" s="7">
        <v>51</v>
      </c>
      <c r="D45" s="7">
        <v>24</v>
      </c>
      <c r="E45" s="7">
        <v>44</v>
      </c>
      <c r="F45" s="7">
        <v>2</v>
      </c>
      <c r="G45" s="22">
        <v>121</v>
      </c>
      <c r="H45" s="7">
        <v>2</v>
      </c>
      <c r="I45" s="7">
        <v>0</v>
      </c>
      <c r="J45" s="7">
        <v>0</v>
      </c>
      <c r="K45" s="37">
        <f t="shared" si="0"/>
        <v>0.34375</v>
      </c>
    </row>
    <row r="46" spans="1:11" s="34" customFormat="1" x14ac:dyDescent="0.25">
      <c r="A46" s="21" t="s">
        <v>3007</v>
      </c>
      <c r="B46" s="7">
        <v>405</v>
      </c>
      <c r="C46" s="7">
        <v>72</v>
      </c>
      <c r="D46" s="7">
        <v>32</v>
      </c>
      <c r="E46" s="7">
        <v>37</v>
      </c>
      <c r="F46" s="7">
        <v>1</v>
      </c>
      <c r="G46" s="22">
        <v>142</v>
      </c>
      <c r="H46" s="7">
        <v>0</v>
      </c>
      <c r="I46" s="7">
        <v>1</v>
      </c>
      <c r="J46" s="7">
        <v>0</v>
      </c>
      <c r="K46" s="37">
        <f t="shared" si="0"/>
        <v>0.35308641975308641</v>
      </c>
    </row>
    <row r="47" spans="1:11" s="34" customFormat="1" x14ac:dyDescent="0.25">
      <c r="A47" s="21" t="s">
        <v>3008</v>
      </c>
      <c r="B47" s="7">
        <v>412</v>
      </c>
      <c r="C47" s="7">
        <v>87</v>
      </c>
      <c r="D47" s="7">
        <v>56</v>
      </c>
      <c r="E47" s="7">
        <v>72</v>
      </c>
      <c r="F47" s="7">
        <v>2</v>
      </c>
      <c r="G47" s="22">
        <v>217</v>
      </c>
      <c r="H47" s="7">
        <v>0</v>
      </c>
      <c r="I47" s="7">
        <v>0</v>
      </c>
      <c r="J47" s="7">
        <v>0</v>
      </c>
      <c r="K47" s="37">
        <f t="shared" si="0"/>
        <v>0.52669902912621358</v>
      </c>
    </row>
    <row r="48" spans="1:11" s="34" customFormat="1" x14ac:dyDescent="0.25">
      <c r="A48" s="21" t="s">
        <v>3009</v>
      </c>
      <c r="B48" s="7">
        <v>427</v>
      </c>
      <c r="C48" s="7">
        <v>98</v>
      </c>
      <c r="D48" s="7">
        <v>53</v>
      </c>
      <c r="E48" s="7">
        <v>65</v>
      </c>
      <c r="F48" s="7">
        <v>2</v>
      </c>
      <c r="G48" s="22">
        <v>218</v>
      </c>
      <c r="H48" s="7">
        <v>1</v>
      </c>
      <c r="I48" s="7">
        <v>0</v>
      </c>
      <c r="J48" s="7">
        <v>1</v>
      </c>
      <c r="K48" s="37">
        <f t="shared" si="0"/>
        <v>0.51288056206088994</v>
      </c>
    </row>
    <row r="49" spans="1:11" s="34" customFormat="1" x14ac:dyDescent="0.25">
      <c r="A49" s="21" t="s">
        <v>3010</v>
      </c>
      <c r="B49" s="7">
        <v>461</v>
      </c>
      <c r="C49" s="7">
        <v>84</v>
      </c>
      <c r="D49" s="7">
        <v>40</v>
      </c>
      <c r="E49" s="7">
        <v>67</v>
      </c>
      <c r="F49" s="7">
        <v>1</v>
      </c>
      <c r="G49" s="22">
        <v>192</v>
      </c>
      <c r="H49" s="7">
        <v>0</v>
      </c>
      <c r="I49" s="7">
        <v>0</v>
      </c>
      <c r="J49" s="7">
        <v>3</v>
      </c>
      <c r="K49" s="37">
        <f t="shared" si="0"/>
        <v>0.42299349240780909</v>
      </c>
    </row>
    <row r="50" spans="1:11" s="34" customFormat="1" x14ac:dyDescent="0.25">
      <c r="A50" s="21" t="s">
        <v>3011</v>
      </c>
      <c r="B50" s="7">
        <v>633</v>
      </c>
      <c r="C50" s="7">
        <v>100</v>
      </c>
      <c r="D50" s="7">
        <v>65</v>
      </c>
      <c r="E50" s="7">
        <v>104</v>
      </c>
      <c r="F50" s="7">
        <v>4</v>
      </c>
      <c r="G50" s="22">
        <v>273</v>
      </c>
      <c r="H50" s="7">
        <v>0</v>
      </c>
      <c r="I50" s="7">
        <v>0</v>
      </c>
      <c r="J50" s="7">
        <v>0</v>
      </c>
      <c r="K50" s="37">
        <f t="shared" si="0"/>
        <v>0.43127962085308058</v>
      </c>
    </row>
    <row r="51" spans="1:11" s="34" customFormat="1" x14ac:dyDescent="0.25">
      <c r="A51" s="21" t="s">
        <v>3012</v>
      </c>
      <c r="B51" s="7">
        <v>341</v>
      </c>
      <c r="C51" s="7">
        <v>51</v>
      </c>
      <c r="D51" s="7">
        <v>33</v>
      </c>
      <c r="E51" s="7">
        <v>56</v>
      </c>
      <c r="F51" s="7">
        <v>2</v>
      </c>
      <c r="G51" s="22">
        <v>142</v>
      </c>
      <c r="H51" s="7">
        <v>4</v>
      </c>
      <c r="I51" s="7">
        <v>0</v>
      </c>
      <c r="J51" s="7">
        <v>0</v>
      </c>
      <c r="K51" s="37">
        <f t="shared" si="0"/>
        <v>0.41642228739002934</v>
      </c>
    </row>
    <row r="52" spans="1:11" s="34" customFormat="1" x14ac:dyDescent="0.25">
      <c r="A52" s="21" t="s">
        <v>3013</v>
      </c>
      <c r="B52" s="7">
        <v>446</v>
      </c>
      <c r="C52" s="7">
        <v>68</v>
      </c>
      <c r="D52" s="7">
        <v>43</v>
      </c>
      <c r="E52" s="7">
        <v>63</v>
      </c>
      <c r="F52" s="7">
        <v>2</v>
      </c>
      <c r="G52" s="22">
        <v>176</v>
      </c>
      <c r="H52" s="7">
        <v>2</v>
      </c>
      <c r="I52" s="7">
        <v>0</v>
      </c>
      <c r="J52" s="7">
        <v>1</v>
      </c>
      <c r="K52" s="37">
        <f t="shared" si="0"/>
        <v>0.39686098654708518</v>
      </c>
    </row>
    <row r="53" spans="1:11" s="34" customFormat="1" x14ac:dyDescent="0.25">
      <c r="A53" s="21" t="s">
        <v>3014</v>
      </c>
      <c r="B53" s="7">
        <v>549</v>
      </c>
      <c r="C53" s="7">
        <v>118</v>
      </c>
      <c r="D53" s="7">
        <v>41</v>
      </c>
      <c r="E53" s="7">
        <v>44</v>
      </c>
      <c r="F53" s="7">
        <v>1</v>
      </c>
      <c r="G53" s="22">
        <v>204</v>
      </c>
      <c r="H53" s="7">
        <v>0</v>
      </c>
      <c r="I53" s="7">
        <v>0</v>
      </c>
      <c r="J53" s="7">
        <v>0</v>
      </c>
      <c r="K53" s="37">
        <f t="shared" si="0"/>
        <v>0.37158469945355194</v>
      </c>
    </row>
    <row r="54" spans="1:11" s="34" customFormat="1" x14ac:dyDescent="0.25">
      <c r="A54" s="21" t="s">
        <v>3015</v>
      </c>
      <c r="B54" s="7">
        <v>460</v>
      </c>
      <c r="C54" s="7">
        <v>65</v>
      </c>
      <c r="D54" s="7">
        <v>48</v>
      </c>
      <c r="E54" s="7">
        <v>37</v>
      </c>
      <c r="F54" s="7">
        <v>4</v>
      </c>
      <c r="G54" s="22">
        <v>154</v>
      </c>
      <c r="H54" s="7">
        <v>0</v>
      </c>
      <c r="I54" s="7">
        <v>0</v>
      </c>
      <c r="J54" s="7">
        <v>0</v>
      </c>
      <c r="K54" s="37">
        <f t="shared" si="0"/>
        <v>0.33478260869565218</v>
      </c>
    </row>
    <row r="55" spans="1:11" s="34" customFormat="1" x14ac:dyDescent="0.25">
      <c r="A55" s="21" t="s">
        <v>3016</v>
      </c>
      <c r="B55" s="7">
        <v>429</v>
      </c>
      <c r="C55" s="7">
        <v>94</v>
      </c>
      <c r="D55" s="7">
        <v>51</v>
      </c>
      <c r="E55" s="7">
        <v>59</v>
      </c>
      <c r="F55" s="7">
        <v>1</v>
      </c>
      <c r="G55" s="22">
        <v>205</v>
      </c>
      <c r="H55" s="7">
        <v>0</v>
      </c>
      <c r="I55" s="7">
        <v>0</v>
      </c>
      <c r="J55" s="7">
        <v>0</v>
      </c>
      <c r="K55" s="37">
        <f t="shared" si="0"/>
        <v>0.47785547785547783</v>
      </c>
    </row>
    <row r="56" spans="1:11" s="34" customFormat="1" x14ac:dyDescent="0.25">
      <c r="A56" s="21" t="s">
        <v>3017</v>
      </c>
      <c r="B56" s="7">
        <v>397</v>
      </c>
      <c r="C56" s="7">
        <v>84</v>
      </c>
      <c r="D56" s="7">
        <v>35</v>
      </c>
      <c r="E56" s="7">
        <v>54</v>
      </c>
      <c r="F56" s="7">
        <v>0</v>
      </c>
      <c r="G56" s="22">
        <v>173</v>
      </c>
      <c r="H56" s="7">
        <v>0</v>
      </c>
      <c r="I56" s="7">
        <v>0</v>
      </c>
      <c r="J56" s="7">
        <v>0</v>
      </c>
      <c r="K56" s="37">
        <f t="shared" si="0"/>
        <v>0.4357682619647355</v>
      </c>
    </row>
    <row r="57" spans="1:11" s="34" customFormat="1" x14ac:dyDescent="0.25">
      <c r="A57" s="21" t="s">
        <v>3018</v>
      </c>
      <c r="B57" s="7">
        <v>394</v>
      </c>
      <c r="C57" s="7">
        <v>78</v>
      </c>
      <c r="D57" s="7">
        <v>40</v>
      </c>
      <c r="E57" s="7">
        <v>56</v>
      </c>
      <c r="F57" s="7">
        <v>0</v>
      </c>
      <c r="G57" s="22">
        <v>174</v>
      </c>
      <c r="H57" s="7">
        <v>0</v>
      </c>
      <c r="I57" s="7">
        <v>0</v>
      </c>
      <c r="J57" s="7">
        <v>0</v>
      </c>
      <c r="K57" s="37">
        <f t="shared" si="0"/>
        <v>0.44162436548223349</v>
      </c>
    </row>
    <row r="58" spans="1:11" s="34" customFormat="1" x14ac:dyDescent="0.25">
      <c r="A58" s="21" t="s">
        <v>3019</v>
      </c>
      <c r="B58" s="7">
        <v>361</v>
      </c>
      <c r="C58" s="7">
        <v>74</v>
      </c>
      <c r="D58" s="7">
        <v>38</v>
      </c>
      <c r="E58" s="7">
        <v>52</v>
      </c>
      <c r="F58" s="7">
        <v>2</v>
      </c>
      <c r="G58" s="22">
        <v>166</v>
      </c>
      <c r="H58" s="7">
        <v>1</v>
      </c>
      <c r="I58" s="7">
        <v>0</v>
      </c>
      <c r="J58" s="7">
        <v>1</v>
      </c>
      <c r="K58" s="37">
        <f t="shared" si="0"/>
        <v>0.46260387811634351</v>
      </c>
    </row>
    <row r="59" spans="1:11" s="34" customFormat="1" x14ac:dyDescent="0.25">
      <c r="A59" s="21" t="s">
        <v>3020</v>
      </c>
      <c r="B59" s="7">
        <v>435</v>
      </c>
      <c r="C59" s="7">
        <v>54</v>
      </c>
      <c r="D59" s="7">
        <v>26</v>
      </c>
      <c r="E59" s="7">
        <v>81</v>
      </c>
      <c r="F59" s="7">
        <v>0</v>
      </c>
      <c r="G59" s="22">
        <v>161</v>
      </c>
      <c r="H59" s="7">
        <v>0</v>
      </c>
      <c r="I59" s="7">
        <v>0</v>
      </c>
      <c r="J59" s="7">
        <v>0</v>
      </c>
      <c r="K59" s="37">
        <f t="shared" si="0"/>
        <v>0.37011494252873561</v>
      </c>
    </row>
    <row r="60" spans="1:11" s="34" customFormat="1" x14ac:dyDescent="0.25">
      <c r="A60" s="21" t="s">
        <v>3021</v>
      </c>
      <c r="B60" s="7">
        <v>337</v>
      </c>
      <c r="C60" s="7">
        <v>70</v>
      </c>
      <c r="D60" s="7">
        <v>36</v>
      </c>
      <c r="E60" s="7">
        <v>48</v>
      </c>
      <c r="F60" s="7">
        <v>1</v>
      </c>
      <c r="G60" s="22">
        <v>155</v>
      </c>
      <c r="H60" s="7">
        <v>0</v>
      </c>
      <c r="I60" s="7">
        <v>0</v>
      </c>
      <c r="J60" s="7">
        <v>0</v>
      </c>
      <c r="K60" s="37">
        <f t="shared" si="0"/>
        <v>0.4599406528189911</v>
      </c>
    </row>
    <row r="61" spans="1:11" s="34" customFormat="1" x14ac:dyDescent="0.25">
      <c r="A61" s="21" t="s">
        <v>3022</v>
      </c>
      <c r="B61" s="7">
        <v>548</v>
      </c>
      <c r="C61" s="7">
        <v>57</v>
      </c>
      <c r="D61" s="7">
        <v>61</v>
      </c>
      <c r="E61" s="7">
        <v>96</v>
      </c>
      <c r="F61" s="7">
        <v>0</v>
      </c>
      <c r="G61" s="22">
        <v>214</v>
      </c>
      <c r="H61" s="7">
        <v>0</v>
      </c>
      <c r="I61" s="7">
        <v>0</v>
      </c>
      <c r="J61" s="7">
        <v>0</v>
      </c>
      <c r="K61" s="37">
        <f t="shared" si="0"/>
        <v>0.39051094890510951</v>
      </c>
    </row>
    <row r="62" spans="1:11" s="34" customFormat="1" x14ac:dyDescent="0.25">
      <c r="A62" s="21" t="s">
        <v>3023</v>
      </c>
      <c r="B62" s="7">
        <v>490</v>
      </c>
      <c r="C62" s="7">
        <v>60</v>
      </c>
      <c r="D62" s="7">
        <v>50</v>
      </c>
      <c r="E62" s="7">
        <v>116</v>
      </c>
      <c r="F62" s="7">
        <v>0</v>
      </c>
      <c r="G62" s="22">
        <v>226</v>
      </c>
      <c r="H62" s="7">
        <v>1</v>
      </c>
      <c r="I62" s="7">
        <v>0</v>
      </c>
      <c r="J62" s="7">
        <v>0</v>
      </c>
      <c r="K62" s="37">
        <f t="shared" si="0"/>
        <v>0.46122448979591835</v>
      </c>
    </row>
    <row r="63" spans="1:11" s="34" customFormat="1" x14ac:dyDescent="0.25">
      <c r="A63" s="21" t="s">
        <v>3024</v>
      </c>
      <c r="B63" s="7">
        <v>360</v>
      </c>
      <c r="C63" s="7">
        <v>51</v>
      </c>
      <c r="D63" s="7">
        <v>53</v>
      </c>
      <c r="E63" s="7">
        <v>63</v>
      </c>
      <c r="F63" s="7">
        <v>1</v>
      </c>
      <c r="G63" s="22">
        <v>168</v>
      </c>
      <c r="H63" s="7">
        <v>1</v>
      </c>
      <c r="I63" s="7">
        <v>0</v>
      </c>
      <c r="J63" s="7">
        <v>0</v>
      </c>
      <c r="K63" s="37">
        <f t="shared" si="0"/>
        <v>0.46666666666666667</v>
      </c>
    </row>
    <row r="64" spans="1:11" s="34" customFormat="1" x14ac:dyDescent="0.25">
      <c r="A64" s="21" t="s">
        <v>3025</v>
      </c>
      <c r="B64" s="7">
        <v>400</v>
      </c>
      <c r="C64" s="7">
        <v>69</v>
      </c>
      <c r="D64" s="7">
        <v>76</v>
      </c>
      <c r="E64" s="7">
        <v>47</v>
      </c>
      <c r="F64" s="7">
        <v>0</v>
      </c>
      <c r="G64" s="22">
        <v>192</v>
      </c>
      <c r="H64" s="7">
        <v>0</v>
      </c>
      <c r="I64" s="7">
        <v>0</v>
      </c>
      <c r="J64" s="7">
        <v>0</v>
      </c>
      <c r="K64" s="37">
        <f t="shared" si="0"/>
        <v>0.48</v>
      </c>
    </row>
    <row r="65" spans="1:11" s="34" customFormat="1" x14ac:dyDescent="0.25">
      <c r="A65" s="21" t="s">
        <v>3026</v>
      </c>
      <c r="B65" s="7">
        <v>501</v>
      </c>
      <c r="C65" s="7">
        <v>118</v>
      </c>
      <c r="D65" s="7">
        <v>53</v>
      </c>
      <c r="E65" s="7">
        <v>89</v>
      </c>
      <c r="F65" s="7">
        <v>0</v>
      </c>
      <c r="G65" s="22">
        <v>260</v>
      </c>
      <c r="H65" s="7">
        <v>3</v>
      </c>
      <c r="I65" s="7">
        <v>0</v>
      </c>
      <c r="J65" s="7">
        <v>1</v>
      </c>
      <c r="K65" s="37">
        <f t="shared" si="0"/>
        <v>0.52095808383233533</v>
      </c>
    </row>
    <row r="66" spans="1:11" s="34" customFormat="1" x14ac:dyDescent="0.25">
      <c r="A66" s="21" t="s">
        <v>3027</v>
      </c>
      <c r="B66" s="7">
        <v>438</v>
      </c>
      <c r="C66" s="7">
        <v>95</v>
      </c>
      <c r="D66" s="7">
        <v>37</v>
      </c>
      <c r="E66" s="7">
        <v>68</v>
      </c>
      <c r="F66" s="7">
        <v>2</v>
      </c>
      <c r="G66" s="22">
        <v>202</v>
      </c>
      <c r="H66" s="7">
        <v>0</v>
      </c>
      <c r="I66" s="7">
        <v>0</v>
      </c>
      <c r="J66" s="7">
        <v>0</v>
      </c>
      <c r="K66" s="37">
        <f t="shared" ref="K66:K68" si="1">(J66+I66+G66)/B66</f>
        <v>0.46118721461187212</v>
      </c>
    </row>
    <row r="67" spans="1:11" s="34" customFormat="1" x14ac:dyDescent="0.25">
      <c r="A67" s="21" t="s">
        <v>3028</v>
      </c>
      <c r="B67" s="7">
        <v>439</v>
      </c>
      <c r="C67" s="7">
        <v>55</v>
      </c>
      <c r="D67" s="7">
        <v>57</v>
      </c>
      <c r="E67" s="7">
        <v>74</v>
      </c>
      <c r="F67" s="7">
        <v>1</v>
      </c>
      <c r="G67" s="22">
        <v>187</v>
      </c>
      <c r="H67" s="7">
        <v>0</v>
      </c>
      <c r="I67" s="7">
        <v>0</v>
      </c>
      <c r="J67" s="7">
        <v>1</v>
      </c>
      <c r="K67" s="37">
        <f t="shared" si="1"/>
        <v>0.42824601366742598</v>
      </c>
    </row>
    <row r="68" spans="1:11" s="34" customFormat="1" x14ac:dyDescent="0.25">
      <c r="A68" s="21" t="s">
        <v>3029</v>
      </c>
      <c r="B68" s="7">
        <v>782</v>
      </c>
      <c r="C68" s="7">
        <v>65</v>
      </c>
      <c r="D68" s="7">
        <v>63</v>
      </c>
      <c r="E68" s="7">
        <v>91</v>
      </c>
      <c r="F68" s="7">
        <v>3</v>
      </c>
      <c r="G68" s="22">
        <v>222</v>
      </c>
      <c r="H68" s="7">
        <v>0</v>
      </c>
      <c r="I68" s="7">
        <v>0</v>
      </c>
      <c r="J68" s="7">
        <v>1</v>
      </c>
      <c r="K68" s="37">
        <f t="shared" si="1"/>
        <v>0.28516624040920718</v>
      </c>
    </row>
    <row r="69" spans="1:11" s="34" customFormat="1" x14ac:dyDescent="0.25">
      <c r="A69" s="21" t="s">
        <v>186</v>
      </c>
      <c r="B69" s="7">
        <v>0</v>
      </c>
      <c r="C69" s="7">
        <v>93</v>
      </c>
      <c r="D69" s="7">
        <v>32</v>
      </c>
      <c r="E69" s="7">
        <v>104</v>
      </c>
      <c r="F69" s="7">
        <v>1</v>
      </c>
      <c r="G69" s="22">
        <v>230</v>
      </c>
      <c r="H69" s="7">
        <v>1</v>
      </c>
      <c r="I69" s="7">
        <v>0</v>
      </c>
      <c r="J69" s="7">
        <v>70</v>
      </c>
      <c r="K69" s="37"/>
    </row>
    <row r="70" spans="1:11" s="34" customFormat="1" x14ac:dyDescent="0.25">
      <c r="A70" s="21" t="s">
        <v>3030</v>
      </c>
      <c r="B70" s="7">
        <v>0</v>
      </c>
      <c r="C70" s="7">
        <v>25</v>
      </c>
      <c r="D70" s="7">
        <v>8</v>
      </c>
      <c r="E70" s="7">
        <v>25</v>
      </c>
      <c r="F70" s="7">
        <v>1</v>
      </c>
      <c r="G70" s="22">
        <v>59</v>
      </c>
      <c r="H70" s="7">
        <v>2</v>
      </c>
      <c r="I70" s="7">
        <v>0</v>
      </c>
      <c r="J70" s="7">
        <v>0</v>
      </c>
      <c r="K70" s="37"/>
    </row>
    <row r="71" spans="1:11" s="34" customFormat="1" x14ac:dyDescent="0.25">
      <c r="A71" s="21" t="s">
        <v>3031</v>
      </c>
      <c r="B71" s="7">
        <v>0</v>
      </c>
      <c r="C71" s="7">
        <v>36</v>
      </c>
      <c r="D71" s="7">
        <v>23</v>
      </c>
      <c r="E71" s="7">
        <v>27</v>
      </c>
      <c r="F71" s="7">
        <v>1</v>
      </c>
      <c r="G71" s="22">
        <v>87</v>
      </c>
      <c r="H71" s="7">
        <v>1</v>
      </c>
      <c r="I71" s="7">
        <v>1</v>
      </c>
      <c r="J71" s="7">
        <v>2</v>
      </c>
      <c r="K71" s="37"/>
    </row>
    <row r="72" spans="1:11" s="34" customFormat="1" x14ac:dyDescent="0.25">
      <c r="A72" s="21" t="s">
        <v>3032</v>
      </c>
      <c r="B72" s="7">
        <v>0</v>
      </c>
      <c r="C72" s="7">
        <v>33</v>
      </c>
      <c r="D72" s="7">
        <v>23</v>
      </c>
      <c r="E72" s="7">
        <v>34</v>
      </c>
      <c r="F72" s="7">
        <v>2</v>
      </c>
      <c r="G72" s="22">
        <v>92</v>
      </c>
      <c r="H72" s="7">
        <v>0</v>
      </c>
      <c r="I72" s="7">
        <v>0</v>
      </c>
      <c r="J72" s="7">
        <v>3</v>
      </c>
      <c r="K72" s="37"/>
    </row>
    <row r="73" spans="1:11" s="34" customFormat="1" x14ac:dyDescent="0.25">
      <c r="A73" s="21" t="s">
        <v>3033</v>
      </c>
      <c r="B73" s="7">
        <v>0</v>
      </c>
      <c r="C73" s="7">
        <v>67</v>
      </c>
      <c r="D73" s="7">
        <v>47</v>
      </c>
      <c r="E73" s="7">
        <v>86</v>
      </c>
      <c r="F73" s="7">
        <v>4</v>
      </c>
      <c r="G73" s="22">
        <v>204</v>
      </c>
      <c r="H73" s="7">
        <v>2</v>
      </c>
      <c r="I73" s="7">
        <v>1</v>
      </c>
      <c r="J73" s="7">
        <v>0</v>
      </c>
      <c r="K73" s="37"/>
    </row>
    <row r="74" spans="1:11" s="34" customFormat="1" x14ac:dyDescent="0.25">
      <c r="A74" s="21" t="s">
        <v>3034</v>
      </c>
      <c r="B74" s="7">
        <v>0</v>
      </c>
      <c r="C74" s="7">
        <v>766</v>
      </c>
      <c r="D74" s="7">
        <v>282</v>
      </c>
      <c r="E74" s="7">
        <v>739</v>
      </c>
      <c r="F74" s="7">
        <v>15</v>
      </c>
      <c r="G74" s="22">
        <v>1802</v>
      </c>
      <c r="H74" s="7">
        <v>0</v>
      </c>
      <c r="I74" s="7">
        <v>0</v>
      </c>
      <c r="J74" s="7">
        <v>4</v>
      </c>
      <c r="K74" s="37"/>
    </row>
    <row r="75" spans="1:11" s="34" customFormat="1" x14ac:dyDescent="0.25">
      <c r="A75" s="21" t="s">
        <v>102</v>
      </c>
      <c r="B75" s="7">
        <v>0</v>
      </c>
      <c r="C75" s="7">
        <v>273</v>
      </c>
      <c r="D75" s="7">
        <v>103</v>
      </c>
      <c r="E75" s="7">
        <v>221</v>
      </c>
      <c r="F75" s="7">
        <v>7</v>
      </c>
      <c r="G75" s="22">
        <v>604</v>
      </c>
      <c r="H75" s="7">
        <v>7</v>
      </c>
      <c r="I75" s="7">
        <v>1</v>
      </c>
      <c r="J75" s="7">
        <v>0</v>
      </c>
      <c r="K75" s="37"/>
    </row>
    <row r="76" spans="1:11" s="34" customFormat="1" x14ac:dyDescent="0.25">
      <c r="A76" s="21" t="s">
        <v>103</v>
      </c>
      <c r="B76" s="7">
        <v>0</v>
      </c>
      <c r="C76" s="7">
        <v>1625</v>
      </c>
      <c r="D76" s="7">
        <v>576</v>
      </c>
      <c r="E76" s="7">
        <v>1399</v>
      </c>
      <c r="F76" s="7">
        <v>36</v>
      </c>
      <c r="G76" s="22">
        <v>3636</v>
      </c>
      <c r="H76" s="7">
        <v>6</v>
      </c>
      <c r="I76" s="7">
        <v>1</v>
      </c>
      <c r="J76" s="7">
        <v>9</v>
      </c>
      <c r="K76" s="7"/>
    </row>
    <row r="77" spans="1:11" s="34" customFormat="1" x14ac:dyDescent="0.25">
      <c r="A77" s="21" t="s">
        <v>104</v>
      </c>
      <c r="B77" s="7"/>
      <c r="C77" s="7">
        <f t="shared" ref="C77:J77" si="2">SUM(C2:C73)</f>
        <v>5409</v>
      </c>
      <c r="D77" s="7">
        <f t="shared" si="2"/>
        <v>2640</v>
      </c>
      <c r="E77" s="7">
        <f t="shared" si="2"/>
        <v>4281</v>
      </c>
      <c r="F77" s="7">
        <f t="shared" si="2"/>
        <v>130</v>
      </c>
      <c r="G77" s="7">
        <f t="shared" si="2"/>
        <v>12460</v>
      </c>
      <c r="H77" s="7">
        <f t="shared" si="2"/>
        <v>34</v>
      </c>
      <c r="I77" s="7">
        <f t="shared" si="2"/>
        <v>10</v>
      </c>
      <c r="J77" s="7">
        <f t="shared" si="2"/>
        <v>96</v>
      </c>
      <c r="K77" s="37"/>
    </row>
    <row r="78" spans="1:11" s="34" customFormat="1" x14ac:dyDescent="0.25">
      <c r="A78" s="21" t="s">
        <v>105</v>
      </c>
      <c r="B78" s="7"/>
      <c r="C78" s="7">
        <f t="shared" ref="C78:J78" si="3">SUM(C74:C76)</f>
        <v>2664</v>
      </c>
      <c r="D78" s="7">
        <f t="shared" si="3"/>
        <v>961</v>
      </c>
      <c r="E78" s="7">
        <f t="shared" si="3"/>
        <v>2359</v>
      </c>
      <c r="F78" s="7">
        <f t="shared" si="3"/>
        <v>58</v>
      </c>
      <c r="G78" s="7">
        <f t="shared" si="3"/>
        <v>6042</v>
      </c>
      <c r="H78" s="7">
        <f t="shared" si="3"/>
        <v>13</v>
      </c>
      <c r="I78" s="7">
        <f t="shared" si="3"/>
        <v>2</v>
      </c>
      <c r="J78" s="7">
        <f t="shared" si="3"/>
        <v>13</v>
      </c>
      <c r="K78" s="37"/>
    </row>
    <row r="79" spans="1:11" s="34" customFormat="1" x14ac:dyDescent="0.25">
      <c r="A79" s="21" t="s">
        <v>106</v>
      </c>
      <c r="B79" s="7">
        <f>SUM(B2:B76)</f>
        <v>28961</v>
      </c>
      <c r="C79" s="7">
        <f>SUM(C77:C78)</f>
        <v>8073</v>
      </c>
      <c r="D79" s="7">
        <f t="shared" ref="D79:J79" si="4">SUM(D77:D78)</f>
        <v>3601</v>
      </c>
      <c r="E79" s="7">
        <f t="shared" si="4"/>
        <v>6640</v>
      </c>
      <c r="F79" s="7">
        <f t="shared" si="4"/>
        <v>188</v>
      </c>
      <c r="G79" s="7">
        <f t="shared" si="4"/>
        <v>18502</v>
      </c>
      <c r="H79" s="7">
        <f t="shared" si="4"/>
        <v>47</v>
      </c>
      <c r="I79" s="7">
        <f t="shared" si="4"/>
        <v>12</v>
      </c>
      <c r="J79" s="7">
        <f t="shared" si="4"/>
        <v>109</v>
      </c>
      <c r="K79" s="37">
        <f>(J79+I79+G79)/B79</f>
        <v>0.64303718794240528</v>
      </c>
    </row>
    <row r="80" spans="1:11" s="34" customFormat="1" x14ac:dyDescent="0.25">
      <c r="A80" s="36" t="s">
        <v>107</v>
      </c>
      <c r="B80" s="7"/>
      <c r="C80" s="37">
        <f>C79/$G$79</f>
        <v>0.43633120743703385</v>
      </c>
      <c r="D80" s="37">
        <f t="shared" ref="D80:F80" si="5">D79/$G$79</f>
        <v>0.19462760782618097</v>
      </c>
      <c r="E80" s="37">
        <f t="shared" si="5"/>
        <v>0.35888012106799266</v>
      </c>
      <c r="F80" s="37">
        <f t="shared" si="5"/>
        <v>1.0161063668792563E-2</v>
      </c>
      <c r="G80" s="37"/>
      <c r="H80" s="37"/>
      <c r="I80" s="37"/>
      <c r="J80" s="37"/>
      <c r="K80" s="37"/>
    </row>
    <row r="81" x14ac:dyDescent="0.25"/>
    <row r="82" x14ac:dyDescent="0.25"/>
    <row r="83" x14ac:dyDescent="0.25"/>
    <row r="84" x14ac:dyDescent="0.25"/>
    <row r="85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96" fitToHeight="0" orientation="landscape" r:id="rId1"/>
  <tableParts count="1">
    <tablePart r:id="rId2"/>
  </tablePart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8351A-DE2E-4FCF-9BF2-151D7957EE6A}">
  <sheetPr codeName="Sheet38">
    <pageSetUpPr fitToPage="1"/>
  </sheetPr>
  <dimension ref="A1:N87"/>
  <sheetViews>
    <sheetView workbookViewId="0">
      <pane xSplit="1" ySplit="1" topLeftCell="B56" activePane="bottomRight" state="frozen"/>
      <selection pane="topRight" activeCell="B1" sqref="B1"/>
      <selection pane="bottomLeft" activeCell="A2" sqref="A2"/>
      <selection pane="bottomRight" activeCell="B81" sqref="B81"/>
    </sheetView>
  </sheetViews>
  <sheetFormatPr defaultColWidth="0" defaultRowHeight="15" customHeight="1" zeroHeight="1" x14ac:dyDescent="0.25"/>
  <cols>
    <col min="1" max="1" width="37.7109375" style="30" customWidth="1"/>
    <col min="2" max="2" width="8.7109375" style="40" customWidth="1"/>
    <col min="3" max="8" width="11.7109375" style="40" customWidth="1"/>
    <col min="9" max="9" width="8.7109375" style="40" customWidth="1"/>
    <col min="10" max="12" width="3.7109375" style="40" customWidth="1"/>
    <col min="13" max="13" width="8.7109375" style="47" customWidth="1"/>
    <col min="14" max="14" width="1.7109375" style="33" customWidth="1"/>
    <col min="15" max="16384" width="9.140625" style="33" hidden="1"/>
  </cols>
  <sheetData>
    <row r="1" spans="1:13" ht="50.1" customHeight="1" thickBot="1" x14ac:dyDescent="0.3">
      <c r="A1" s="49" t="s">
        <v>0</v>
      </c>
      <c r="B1" s="2" t="s">
        <v>1</v>
      </c>
      <c r="C1" s="2" t="s">
        <v>3035</v>
      </c>
      <c r="D1" s="2" t="s">
        <v>3036</v>
      </c>
      <c r="E1" s="2" t="s">
        <v>3037</v>
      </c>
      <c r="F1" s="2" t="s">
        <v>3038</v>
      </c>
      <c r="G1" s="2" t="s">
        <v>3039</v>
      </c>
      <c r="H1" s="2" t="s">
        <v>3040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</row>
    <row r="2" spans="1:13" s="34" customFormat="1" ht="15.75" thickTop="1" x14ac:dyDescent="0.25">
      <c r="A2" s="21" t="s">
        <v>3041</v>
      </c>
      <c r="B2" s="7">
        <v>435</v>
      </c>
      <c r="C2" s="7">
        <v>4</v>
      </c>
      <c r="D2" s="7">
        <v>120</v>
      </c>
      <c r="E2" s="7">
        <v>20</v>
      </c>
      <c r="F2" s="7">
        <v>1</v>
      </c>
      <c r="G2" s="7">
        <v>76</v>
      </c>
      <c r="H2" s="7">
        <v>7</v>
      </c>
      <c r="I2" s="22">
        <v>228</v>
      </c>
      <c r="J2" s="7">
        <v>0</v>
      </c>
      <c r="K2" s="7">
        <v>0</v>
      </c>
      <c r="L2" s="7">
        <v>0</v>
      </c>
      <c r="M2" s="37">
        <f t="shared" ref="M2:M65" si="0">(L2+K2+I2)/B2</f>
        <v>0.52413793103448281</v>
      </c>
    </row>
    <row r="3" spans="1:13" s="34" customFormat="1" x14ac:dyDescent="0.25">
      <c r="A3" s="21" t="s">
        <v>3042</v>
      </c>
      <c r="B3" s="7">
        <v>382</v>
      </c>
      <c r="C3" s="7">
        <v>0</v>
      </c>
      <c r="D3" s="7">
        <v>98</v>
      </c>
      <c r="E3" s="7">
        <v>18</v>
      </c>
      <c r="F3" s="7">
        <v>5</v>
      </c>
      <c r="G3" s="7">
        <v>81</v>
      </c>
      <c r="H3" s="7">
        <v>0</v>
      </c>
      <c r="I3" s="22">
        <v>202</v>
      </c>
      <c r="J3" s="7">
        <v>0</v>
      </c>
      <c r="K3" s="7">
        <v>0</v>
      </c>
      <c r="L3" s="7">
        <v>0</v>
      </c>
      <c r="M3" s="37">
        <f t="shared" si="0"/>
        <v>0.52879581151832455</v>
      </c>
    </row>
    <row r="4" spans="1:13" s="34" customFormat="1" x14ac:dyDescent="0.25">
      <c r="A4" s="21" t="s">
        <v>3043</v>
      </c>
      <c r="B4" s="7">
        <v>334</v>
      </c>
      <c r="C4" s="7">
        <v>3</v>
      </c>
      <c r="D4" s="7">
        <v>96</v>
      </c>
      <c r="E4" s="7">
        <v>18</v>
      </c>
      <c r="F4" s="7">
        <v>5</v>
      </c>
      <c r="G4" s="7">
        <v>67</v>
      </c>
      <c r="H4" s="7">
        <v>0</v>
      </c>
      <c r="I4" s="22">
        <v>189</v>
      </c>
      <c r="J4" s="7">
        <v>1</v>
      </c>
      <c r="K4" s="7">
        <v>0</v>
      </c>
      <c r="L4" s="7">
        <v>1</v>
      </c>
      <c r="M4" s="37">
        <f t="shared" si="0"/>
        <v>0.56886227544910184</v>
      </c>
    </row>
    <row r="5" spans="1:13" s="34" customFormat="1" x14ac:dyDescent="0.25">
      <c r="A5" s="21" t="s">
        <v>3044</v>
      </c>
      <c r="B5" s="7">
        <v>327</v>
      </c>
      <c r="C5" s="7">
        <v>1</v>
      </c>
      <c r="D5" s="7">
        <v>88</v>
      </c>
      <c r="E5" s="7">
        <v>14</v>
      </c>
      <c r="F5" s="7">
        <v>0</v>
      </c>
      <c r="G5" s="7">
        <v>62</v>
      </c>
      <c r="H5" s="7">
        <v>1</v>
      </c>
      <c r="I5" s="22">
        <v>166</v>
      </c>
      <c r="J5" s="7">
        <v>0</v>
      </c>
      <c r="K5" s="7">
        <v>0</v>
      </c>
      <c r="L5" s="7">
        <v>0</v>
      </c>
      <c r="M5" s="37">
        <f t="shared" si="0"/>
        <v>0.50764525993883791</v>
      </c>
    </row>
    <row r="6" spans="1:13" s="34" customFormat="1" x14ac:dyDescent="0.25">
      <c r="A6" s="21" t="s">
        <v>3045</v>
      </c>
      <c r="B6" s="7">
        <v>334</v>
      </c>
      <c r="C6" s="7">
        <v>2</v>
      </c>
      <c r="D6" s="7">
        <v>58</v>
      </c>
      <c r="E6" s="7">
        <v>15</v>
      </c>
      <c r="F6" s="7">
        <v>2</v>
      </c>
      <c r="G6" s="7">
        <v>51</v>
      </c>
      <c r="H6" s="7">
        <v>1</v>
      </c>
      <c r="I6" s="22">
        <v>129</v>
      </c>
      <c r="J6" s="7">
        <v>0</v>
      </c>
      <c r="K6" s="7">
        <v>0</v>
      </c>
      <c r="L6" s="7">
        <v>1</v>
      </c>
      <c r="M6" s="37">
        <f t="shared" si="0"/>
        <v>0.38922155688622756</v>
      </c>
    </row>
    <row r="7" spans="1:13" s="34" customFormat="1" x14ac:dyDescent="0.25">
      <c r="A7" s="21" t="s">
        <v>3046</v>
      </c>
      <c r="B7" s="7">
        <v>405</v>
      </c>
      <c r="C7" s="7">
        <v>0</v>
      </c>
      <c r="D7" s="7">
        <v>78</v>
      </c>
      <c r="E7" s="7">
        <v>17</v>
      </c>
      <c r="F7" s="7">
        <v>4</v>
      </c>
      <c r="G7" s="7">
        <v>71</v>
      </c>
      <c r="H7" s="7">
        <v>0</v>
      </c>
      <c r="I7" s="22">
        <v>170</v>
      </c>
      <c r="J7" s="7">
        <v>0</v>
      </c>
      <c r="K7" s="7">
        <v>0</v>
      </c>
      <c r="L7" s="7">
        <v>0</v>
      </c>
      <c r="M7" s="37">
        <f t="shared" si="0"/>
        <v>0.41975308641975306</v>
      </c>
    </row>
    <row r="8" spans="1:13" s="34" customFormat="1" x14ac:dyDescent="0.25">
      <c r="A8" s="21" t="s">
        <v>3047</v>
      </c>
      <c r="B8" s="7">
        <v>401</v>
      </c>
      <c r="C8" s="7">
        <v>2</v>
      </c>
      <c r="D8" s="7">
        <v>115</v>
      </c>
      <c r="E8" s="7">
        <v>19</v>
      </c>
      <c r="F8" s="7">
        <v>1</v>
      </c>
      <c r="G8" s="7">
        <v>71</v>
      </c>
      <c r="H8" s="7">
        <v>1</v>
      </c>
      <c r="I8" s="22">
        <v>209</v>
      </c>
      <c r="J8" s="7">
        <v>1</v>
      </c>
      <c r="K8" s="7">
        <v>0</v>
      </c>
      <c r="L8" s="7">
        <v>3</v>
      </c>
      <c r="M8" s="37">
        <f t="shared" si="0"/>
        <v>0.52867830423940154</v>
      </c>
    </row>
    <row r="9" spans="1:13" s="34" customFormat="1" x14ac:dyDescent="0.25">
      <c r="A9" s="21" t="s">
        <v>3048</v>
      </c>
      <c r="B9" s="7">
        <v>518</v>
      </c>
      <c r="C9" s="7">
        <v>3</v>
      </c>
      <c r="D9" s="7">
        <v>109</v>
      </c>
      <c r="E9" s="7">
        <v>31</v>
      </c>
      <c r="F9" s="7">
        <v>7</v>
      </c>
      <c r="G9" s="7">
        <v>97</v>
      </c>
      <c r="H9" s="7">
        <v>2</v>
      </c>
      <c r="I9" s="22">
        <v>249</v>
      </c>
      <c r="J9" s="7">
        <v>0</v>
      </c>
      <c r="K9" s="7">
        <v>0</v>
      </c>
      <c r="L9" s="7">
        <v>0</v>
      </c>
      <c r="M9" s="37">
        <f t="shared" si="0"/>
        <v>0.48069498069498068</v>
      </c>
    </row>
    <row r="10" spans="1:13" s="34" customFormat="1" x14ac:dyDescent="0.25">
      <c r="A10" s="21" t="s">
        <v>3049</v>
      </c>
      <c r="B10" s="7">
        <v>558</v>
      </c>
      <c r="C10" s="7">
        <v>1</v>
      </c>
      <c r="D10" s="7">
        <v>132</v>
      </c>
      <c r="E10" s="7">
        <v>25</v>
      </c>
      <c r="F10" s="7">
        <v>6</v>
      </c>
      <c r="G10" s="7">
        <v>85</v>
      </c>
      <c r="H10" s="7">
        <v>1</v>
      </c>
      <c r="I10" s="22">
        <v>250</v>
      </c>
      <c r="J10" s="7">
        <v>0</v>
      </c>
      <c r="K10" s="7">
        <v>0</v>
      </c>
      <c r="L10" s="7">
        <v>0</v>
      </c>
      <c r="M10" s="37">
        <f t="shared" si="0"/>
        <v>0.44802867383512546</v>
      </c>
    </row>
    <row r="11" spans="1:13" s="34" customFormat="1" x14ac:dyDescent="0.25">
      <c r="A11" s="21" t="s">
        <v>3050</v>
      </c>
      <c r="B11" s="7">
        <v>803</v>
      </c>
      <c r="C11" s="7">
        <v>6</v>
      </c>
      <c r="D11" s="7">
        <v>161</v>
      </c>
      <c r="E11" s="7">
        <v>52</v>
      </c>
      <c r="F11" s="7">
        <v>5</v>
      </c>
      <c r="G11" s="7">
        <v>116</v>
      </c>
      <c r="H11" s="7">
        <v>4</v>
      </c>
      <c r="I11" s="7">
        <v>344</v>
      </c>
      <c r="J11" s="7">
        <v>5</v>
      </c>
      <c r="K11" s="7">
        <v>0</v>
      </c>
      <c r="L11" s="7">
        <v>0</v>
      </c>
      <c r="M11" s="37">
        <f t="shared" si="0"/>
        <v>0.42839352428393523</v>
      </c>
    </row>
    <row r="12" spans="1:13" s="34" customFormat="1" x14ac:dyDescent="0.25">
      <c r="A12" s="21" t="s">
        <v>3051</v>
      </c>
      <c r="B12" s="7">
        <v>933</v>
      </c>
      <c r="C12" s="7">
        <v>6</v>
      </c>
      <c r="D12" s="7">
        <v>232</v>
      </c>
      <c r="E12" s="7">
        <v>54</v>
      </c>
      <c r="F12" s="7">
        <v>8</v>
      </c>
      <c r="G12" s="7">
        <v>125</v>
      </c>
      <c r="H12" s="7">
        <v>4</v>
      </c>
      <c r="I12" s="7">
        <v>429</v>
      </c>
      <c r="J12" s="7">
        <v>1</v>
      </c>
      <c r="K12" s="7">
        <v>1</v>
      </c>
      <c r="L12" s="7">
        <v>0</v>
      </c>
      <c r="M12" s="37">
        <f t="shared" si="0"/>
        <v>0.46087888531618437</v>
      </c>
    </row>
    <row r="13" spans="1:13" s="34" customFormat="1" x14ac:dyDescent="0.25">
      <c r="A13" s="21" t="s">
        <v>3052</v>
      </c>
      <c r="B13" s="7">
        <v>680</v>
      </c>
      <c r="C13" s="7">
        <v>2</v>
      </c>
      <c r="D13" s="7">
        <v>199</v>
      </c>
      <c r="E13" s="7">
        <v>32</v>
      </c>
      <c r="F13" s="7">
        <v>9</v>
      </c>
      <c r="G13" s="7">
        <v>115</v>
      </c>
      <c r="H13" s="7">
        <v>3</v>
      </c>
      <c r="I13" s="22">
        <v>360</v>
      </c>
      <c r="J13" s="7">
        <v>0</v>
      </c>
      <c r="K13" s="7">
        <v>0</v>
      </c>
      <c r="L13" s="7">
        <v>3</v>
      </c>
      <c r="M13" s="37">
        <f t="shared" si="0"/>
        <v>0.5338235294117647</v>
      </c>
    </row>
    <row r="14" spans="1:13" s="34" customFormat="1" x14ac:dyDescent="0.25">
      <c r="A14" s="21" t="s">
        <v>3053</v>
      </c>
      <c r="B14" s="7">
        <v>665</v>
      </c>
      <c r="C14" s="7">
        <v>3</v>
      </c>
      <c r="D14" s="7">
        <v>133</v>
      </c>
      <c r="E14" s="7">
        <v>38</v>
      </c>
      <c r="F14" s="7">
        <v>3</v>
      </c>
      <c r="G14" s="7">
        <v>118</v>
      </c>
      <c r="H14" s="7">
        <v>1</v>
      </c>
      <c r="I14" s="22">
        <v>296</v>
      </c>
      <c r="J14" s="7">
        <v>1</v>
      </c>
      <c r="K14" s="7">
        <v>0</v>
      </c>
      <c r="L14" s="7">
        <v>0</v>
      </c>
      <c r="M14" s="37">
        <f t="shared" si="0"/>
        <v>0.44511278195488724</v>
      </c>
    </row>
    <row r="15" spans="1:13" s="34" customFormat="1" x14ac:dyDescent="0.25">
      <c r="A15" s="21" t="s">
        <v>3054</v>
      </c>
      <c r="B15" s="7">
        <v>348</v>
      </c>
      <c r="C15" s="7">
        <v>0</v>
      </c>
      <c r="D15" s="7">
        <v>70</v>
      </c>
      <c r="E15" s="7">
        <v>21</v>
      </c>
      <c r="F15" s="7">
        <v>5</v>
      </c>
      <c r="G15" s="7">
        <v>56</v>
      </c>
      <c r="H15" s="7">
        <v>4</v>
      </c>
      <c r="I15" s="22">
        <v>156</v>
      </c>
      <c r="J15" s="7">
        <v>1</v>
      </c>
      <c r="K15" s="7">
        <v>0</v>
      </c>
      <c r="L15" s="7">
        <v>0</v>
      </c>
      <c r="M15" s="37">
        <f t="shared" si="0"/>
        <v>0.44827586206896552</v>
      </c>
    </row>
    <row r="16" spans="1:13" s="34" customFormat="1" x14ac:dyDescent="0.25">
      <c r="A16" s="21" t="s">
        <v>3055</v>
      </c>
      <c r="B16" s="7">
        <v>501</v>
      </c>
      <c r="C16" s="7">
        <v>0</v>
      </c>
      <c r="D16" s="7">
        <v>125</v>
      </c>
      <c r="E16" s="7">
        <v>21</v>
      </c>
      <c r="F16" s="7">
        <v>5</v>
      </c>
      <c r="G16" s="7">
        <v>63</v>
      </c>
      <c r="H16" s="7">
        <v>4</v>
      </c>
      <c r="I16" s="22">
        <v>218</v>
      </c>
      <c r="J16" s="7">
        <v>1</v>
      </c>
      <c r="K16" s="7">
        <v>1</v>
      </c>
      <c r="L16" s="7">
        <v>0</v>
      </c>
      <c r="M16" s="37">
        <f t="shared" si="0"/>
        <v>0.43712574850299402</v>
      </c>
    </row>
    <row r="17" spans="1:13" s="34" customFormat="1" x14ac:dyDescent="0.25">
      <c r="A17" s="21" t="s">
        <v>3056</v>
      </c>
      <c r="B17" s="7">
        <v>358</v>
      </c>
      <c r="C17" s="7">
        <v>0</v>
      </c>
      <c r="D17" s="7">
        <v>72</v>
      </c>
      <c r="E17" s="7">
        <v>15</v>
      </c>
      <c r="F17" s="7">
        <v>2</v>
      </c>
      <c r="G17" s="7">
        <v>53</v>
      </c>
      <c r="H17" s="7">
        <v>2</v>
      </c>
      <c r="I17" s="22">
        <v>144</v>
      </c>
      <c r="J17" s="7">
        <v>2</v>
      </c>
      <c r="K17" s="7">
        <v>0</v>
      </c>
      <c r="L17" s="7">
        <v>0</v>
      </c>
      <c r="M17" s="37">
        <f t="shared" si="0"/>
        <v>0.4022346368715084</v>
      </c>
    </row>
    <row r="18" spans="1:13" s="34" customFormat="1" x14ac:dyDescent="0.25">
      <c r="A18" s="21" t="s">
        <v>3057</v>
      </c>
      <c r="B18" s="7">
        <v>473</v>
      </c>
      <c r="C18" s="7">
        <v>1</v>
      </c>
      <c r="D18" s="7">
        <v>101</v>
      </c>
      <c r="E18" s="7">
        <v>27</v>
      </c>
      <c r="F18" s="7">
        <v>3</v>
      </c>
      <c r="G18" s="7">
        <v>69</v>
      </c>
      <c r="H18" s="7">
        <v>0</v>
      </c>
      <c r="I18" s="22">
        <v>201</v>
      </c>
      <c r="J18" s="7">
        <v>0</v>
      </c>
      <c r="K18" s="7">
        <v>1</v>
      </c>
      <c r="L18" s="7">
        <v>1</v>
      </c>
      <c r="M18" s="37">
        <f t="shared" si="0"/>
        <v>0.42917547568710357</v>
      </c>
    </row>
    <row r="19" spans="1:13" s="34" customFormat="1" x14ac:dyDescent="0.25">
      <c r="A19" s="21" t="s">
        <v>3058</v>
      </c>
      <c r="B19" s="7">
        <v>526</v>
      </c>
      <c r="C19" s="7">
        <v>3</v>
      </c>
      <c r="D19" s="7">
        <v>130</v>
      </c>
      <c r="E19" s="7">
        <v>24</v>
      </c>
      <c r="F19" s="7">
        <v>6</v>
      </c>
      <c r="G19" s="7">
        <v>73</v>
      </c>
      <c r="H19" s="7">
        <v>0</v>
      </c>
      <c r="I19" s="22">
        <v>236</v>
      </c>
      <c r="J19" s="7">
        <v>1</v>
      </c>
      <c r="K19" s="7">
        <v>0</v>
      </c>
      <c r="L19" s="7">
        <v>0</v>
      </c>
      <c r="M19" s="37">
        <f t="shared" si="0"/>
        <v>0.44866920152091255</v>
      </c>
    </row>
    <row r="20" spans="1:13" s="34" customFormat="1" x14ac:dyDescent="0.25">
      <c r="A20" s="21" t="s">
        <v>3059</v>
      </c>
      <c r="B20" s="7">
        <v>554</v>
      </c>
      <c r="C20" s="7">
        <v>0</v>
      </c>
      <c r="D20" s="7">
        <v>147</v>
      </c>
      <c r="E20" s="7">
        <v>21</v>
      </c>
      <c r="F20" s="7">
        <v>6</v>
      </c>
      <c r="G20" s="7">
        <v>110</v>
      </c>
      <c r="H20" s="7">
        <v>1</v>
      </c>
      <c r="I20" s="22">
        <v>285</v>
      </c>
      <c r="J20" s="7">
        <v>2</v>
      </c>
      <c r="K20" s="7">
        <v>0</v>
      </c>
      <c r="L20" s="7">
        <v>0</v>
      </c>
      <c r="M20" s="37">
        <f t="shared" si="0"/>
        <v>0.51444043321299637</v>
      </c>
    </row>
    <row r="21" spans="1:13" s="34" customFormat="1" x14ac:dyDescent="0.25">
      <c r="A21" s="21" t="s">
        <v>3060</v>
      </c>
      <c r="B21" s="7">
        <v>511</v>
      </c>
      <c r="C21" s="7">
        <v>3</v>
      </c>
      <c r="D21" s="7">
        <v>128</v>
      </c>
      <c r="E21" s="7">
        <v>27</v>
      </c>
      <c r="F21" s="7">
        <v>5</v>
      </c>
      <c r="G21" s="7">
        <v>97</v>
      </c>
      <c r="H21" s="7">
        <v>7</v>
      </c>
      <c r="I21" s="22">
        <v>267</v>
      </c>
      <c r="J21" s="7">
        <v>0</v>
      </c>
      <c r="K21" s="7">
        <v>0</v>
      </c>
      <c r="L21" s="7">
        <v>0</v>
      </c>
      <c r="M21" s="37">
        <f t="shared" si="0"/>
        <v>0.52250489236790609</v>
      </c>
    </row>
    <row r="22" spans="1:13" s="34" customFormat="1" x14ac:dyDescent="0.25">
      <c r="A22" s="21" t="s">
        <v>3061</v>
      </c>
      <c r="B22" s="7">
        <v>199</v>
      </c>
      <c r="C22" s="7">
        <v>0</v>
      </c>
      <c r="D22" s="7">
        <v>47</v>
      </c>
      <c r="E22" s="7">
        <v>10</v>
      </c>
      <c r="F22" s="7">
        <v>0</v>
      </c>
      <c r="G22" s="7">
        <v>33</v>
      </c>
      <c r="H22" s="7">
        <v>0</v>
      </c>
      <c r="I22" s="22">
        <v>90</v>
      </c>
      <c r="J22" s="7">
        <v>0</v>
      </c>
      <c r="K22" s="7">
        <v>0</v>
      </c>
      <c r="L22" s="7">
        <v>1</v>
      </c>
      <c r="M22" s="37">
        <f t="shared" si="0"/>
        <v>0.457286432160804</v>
      </c>
    </row>
    <row r="23" spans="1:13" s="34" customFormat="1" x14ac:dyDescent="0.25">
      <c r="A23" s="21" t="s">
        <v>3062</v>
      </c>
      <c r="B23" s="7">
        <v>377</v>
      </c>
      <c r="C23" s="7">
        <v>2</v>
      </c>
      <c r="D23" s="7">
        <v>76</v>
      </c>
      <c r="E23" s="7">
        <v>21</v>
      </c>
      <c r="F23" s="7">
        <v>5</v>
      </c>
      <c r="G23" s="7">
        <v>68</v>
      </c>
      <c r="H23" s="7">
        <v>3</v>
      </c>
      <c r="I23" s="22">
        <v>175</v>
      </c>
      <c r="J23" s="7">
        <v>1</v>
      </c>
      <c r="K23" s="7">
        <v>1</v>
      </c>
      <c r="L23" s="7">
        <v>0</v>
      </c>
      <c r="M23" s="37">
        <f t="shared" si="0"/>
        <v>0.46684350132625996</v>
      </c>
    </row>
    <row r="24" spans="1:13" s="34" customFormat="1" x14ac:dyDescent="0.25">
      <c r="A24" s="21" t="s">
        <v>3063</v>
      </c>
      <c r="B24" s="7">
        <v>304</v>
      </c>
      <c r="C24" s="7">
        <v>6</v>
      </c>
      <c r="D24" s="7">
        <v>51</v>
      </c>
      <c r="E24" s="7">
        <v>13</v>
      </c>
      <c r="F24" s="7">
        <v>4</v>
      </c>
      <c r="G24" s="7">
        <v>51</v>
      </c>
      <c r="H24" s="7">
        <v>1</v>
      </c>
      <c r="I24" s="22">
        <v>126</v>
      </c>
      <c r="J24" s="7">
        <v>0</v>
      </c>
      <c r="K24" s="7">
        <v>0</v>
      </c>
      <c r="L24" s="7">
        <v>0</v>
      </c>
      <c r="M24" s="37">
        <f t="shared" si="0"/>
        <v>0.41447368421052633</v>
      </c>
    </row>
    <row r="25" spans="1:13" s="34" customFormat="1" x14ac:dyDescent="0.25">
      <c r="A25" s="21" t="s">
        <v>3064</v>
      </c>
      <c r="B25" s="7">
        <v>385</v>
      </c>
      <c r="C25" s="7">
        <v>5</v>
      </c>
      <c r="D25" s="7">
        <v>86</v>
      </c>
      <c r="E25" s="7">
        <v>22</v>
      </c>
      <c r="F25" s="7">
        <v>4</v>
      </c>
      <c r="G25" s="7">
        <v>77</v>
      </c>
      <c r="H25" s="7">
        <v>3</v>
      </c>
      <c r="I25" s="22">
        <v>197</v>
      </c>
      <c r="J25" s="7">
        <v>0</v>
      </c>
      <c r="K25" s="7">
        <v>0</v>
      </c>
      <c r="L25" s="7">
        <v>0</v>
      </c>
      <c r="M25" s="37">
        <f t="shared" si="0"/>
        <v>0.51168831168831164</v>
      </c>
    </row>
    <row r="26" spans="1:13" s="34" customFormat="1" x14ac:dyDescent="0.25">
      <c r="A26" s="21" t="s">
        <v>3065</v>
      </c>
      <c r="B26" s="7">
        <v>513</v>
      </c>
      <c r="C26" s="7">
        <v>4</v>
      </c>
      <c r="D26" s="7">
        <v>146</v>
      </c>
      <c r="E26" s="7">
        <v>33</v>
      </c>
      <c r="F26" s="7">
        <v>5</v>
      </c>
      <c r="G26" s="7">
        <v>82</v>
      </c>
      <c r="H26" s="7">
        <v>9</v>
      </c>
      <c r="I26" s="22">
        <v>279</v>
      </c>
      <c r="J26" s="7">
        <v>0</v>
      </c>
      <c r="K26" s="7">
        <v>1</v>
      </c>
      <c r="L26" s="7">
        <v>2</v>
      </c>
      <c r="M26" s="37">
        <f t="shared" si="0"/>
        <v>0.54970760233918126</v>
      </c>
    </row>
    <row r="27" spans="1:13" s="34" customFormat="1" x14ac:dyDescent="0.25">
      <c r="A27" s="21" t="s">
        <v>3066</v>
      </c>
      <c r="B27" s="7">
        <v>270</v>
      </c>
      <c r="C27" s="7">
        <v>1</v>
      </c>
      <c r="D27" s="7">
        <v>65</v>
      </c>
      <c r="E27" s="7">
        <v>13</v>
      </c>
      <c r="F27" s="7">
        <v>4</v>
      </c>
      <c r="G27" s="7">
        <v>45</v>
      </c>
      <c r="H27" s="7">
        <v>0</v>
      </c>
      <c r="I27" s="22">
        <v>128</v>
      </c>
      <c r="J27" s="7">
        <v>0</v>
      </c>
      <c r="K27" s="7">
        <v>0</v>
      </c>
      <c r="L27" s="7">
        <v>0</v>
      </c>
      <c r="M27" s="37">
        <f t="shared" si="0"/>
        <v>0.47407407407407409</v>
      </c>
    </row>
    <row r="28" spans="1:13" s="34" customFormat="1" x14ac:dyDescent="0.25">
      <c r="A28" s="21" t="s">
        <v>3067</v>
      </c>
      <c r="B28" s="7">
        <v>619</v>
      </c>
      <c r="C28" s="7">
        <v>3</v>
      </c>
      <c r="D28" s="7">
        <v>168</v>
      </c>
      <c r="E28" s="7">
        <v>29</v>
      </c>
      <c r="F28" s="7">
        <v>6</v>
      </c>
      <c r="G28" s="7">
        <v>96</v>
      </c>
      <c r="H28" s="7">
        <v>0</v>
      </c>
      <c r="I28" s="22">
        <v>302</v>
      </c>
      <c r="J28" s="7">
        <v>1</v>
      </c>
      <c r="K28" s="7">
        <v>0</v>
      </c>
      <c r="L28" s="7">
        <v>1</v>
      </c>
      <c r="M28" s="37">
        <f t="shared" si="0"/>
        <v>0.48949919224555732</v>
      </c>
    </row>
    <row r="29" spans="1:13" s="34" customFormat="1" x14ac:dyDescent="0.25">
      <c r="A29" s="21" t="s">
        <v>3068</v>
      </c>
      <c r="B29" s="7">
        <v>439</v>
      </c>
      <c r="C29" s="7">
        <v>2</v>
      </c>
      <c r="D29" s="7">
        <v>114</v>
      </c>
      <c r="E29" s="7">
        <v>18</v>
      </c>
      <c r="F29" s="7">
        <v>5</v>
      </c>
      <c r="G29" s="7">
        <v>75</v>
      </c>
      <c r="H29" s="7">
        <v>2</v>
      </c>
      <c r="I29" s="22">
        <v>216</v>
      </c>
      <c r="J29" s="7">
        <v>0</v>
      </c>
      <c r="K29" s="7">
        <v>0</v>
      </c>
      <c r="L29" s="7">
        <v>0</v>
      </c>
      <c r="M29" s="37">
        <f t="shared" si="0"/>
        <v>0.49202733485193623</v>
      </c>
    </row>
    <row r="30" spans="1:13" s="34" customFormat="1" x14ac:dyDescent="0.25">
      <c r="A30" s="21" t="s">
        <v>3069</v>
      </c>
      <c r="B30" s="7">
        <v>335</v>
      </c>
      <c r="C30" s="7">
        <v>4</v>
      </c>
      <c r="D30" s="7">
        <v>75</v>
      </c>
      <c r="E30" s="7">
        <v>8</v>
      </c>
      <c r="F30" s="7">
        <v>7</v>
      </c>
      <c r="G30" s="7">
        <v>84</v>
      </c>
      <c r="H30" s="7">
        <v>2</v>
      </c>
      <c r="I30" s="22">
        <v>180</v>
      </c>
      <c r="J30" s="7">
        <v>0</v>
      </c>
      <c r="K30" s="7">
        <v>0</v>
      </c>
      <c r="L30" s="7">
        <v>0</v>
      </c>
      <c r="M30" s="37">
        <f t="shared" si="0"/>
        <v>0.53731343283582089</v>
      </c>
    </row>
    <row r="31" spans="1:13" s="34" customFormat="1" x14ac:dyDescent="0.25">
      <c r="A31" s="21" t="s">
        <v>3070</v>
      </c>
      <c r="B31" s="7">
        <v>479</v>
      </c>
      <c r="C31" s="7">
        <v>1</v>
      </c>
      <c r="D31" s="7">
        <v>108</v>
      </c>
      <c r="E31" s="7">
        <v>30</v>
      </c>
      <c r="F31" s="7">
        <v>9</v>
      </c>
      <c r="G31" s="7">
        <v>83</v>
      </c>
      <c r="H31" s="7">
        <v>1</v>
      </c>
      <c r="I31" s="22">
        <v>232</v>
      </c>
      <c r="J31" s="7">
        <v>1</v>
      </c>
      <c r="K31" s="7">
        <v>0</v>
      </c>
      <c r="L31" s="7">
        <v>0</v>
      </c>
      <c r="M31" s="37">
        <f t="shared" si="0"/>
        <v>0.48434237995824636</v>
      </c>
    </row>
    <row r="32" spans="1:13" s="34" customFormat="1" x14ac:dyDescent="0.25">
      <c r="A32" s="21" t="s">
        <v>3071</v>
      </c>
      <c r="B32" s="7">
        <v>321</v>
      </c>
      <c r="C32" s="7">
        <v>2</v>
      </c>
      <c r="D32" s="7">
        <v>73</v>
      </c>
      <c r="E32" s="7">
        <v>17</v>
      </c>
      <c r="F32" s="7">
        <v>2</v>
      </c>
      <c r="G32" s="7">
        <v>55</v>
      </c>
      <c r="H32" s="7">
        <v>0</v>
      </c>
      <c r="I32" s="22">
        <v>149</v>
      </c>
      <c r="J32" s="7">
        <v>0</v>
      </c>
      <c r="K32" s="7">
        <v>0</v>
      </c>
      <c r="L32" s="7">
        <v>0</v>
      </c>
      <c r="M32" s="37">
        <f t="shared" si="0"/>
        <v>0.46417445482866043</v>
      </c>
    </row>
    <row r="33" spans="1:13" s="34" customFormat="1" x14ac:dyDescent="0.25">
      <c r="A33" s="21" t="s">
        <v>3072</v>
      </c>
      <c r="B33" s="7">
        <v>417</v>
      </c>
      <c r="C33" s="7">
        <v>1</v>
      </c>
      <c r="D33" s="7">
        <v>101</v>
      </c>
      <c r="E33" s="7">
        <v>14</v>
      </c>
      <c r="F33" s="7">
        <v>3</v>
      </c>
      <c r="G33" s="7">
        <v>54</v>
      </c>
      <c r="H33" s="7">
        <v>1</v>
      </c>
      <c r="I33" s="22">
        <v>174</v>
      </c>
      <c r="J33" s="7">
        <v>0</v>
      </c>
      <c r="K33" s="7">
        <v>0</v>
      </c>
      <c r="L33" s="7">
        <v>0</v>
      </c>
      <c r="M33" s="37">
        <f t="shared" si="0"/>
        <v>0.41726618705035973</v>
      </c>
    </row>
    <row r="34" spans="1:13" s="34" customFormat="1" x14ac:dyDescent="0.25">
      <c r="A34" s="21" t="s">
        <v>3073</v>
      </c>
      <c r="B34" s="7">
        <v>323</v>
      </c>
      <c r="C34" s="7">
        <v>4</v>
      </c>
      <c r="D34" s="7">
        <v>78</v>
      </c>
      <c r="E34" s="7">
        <v>17</v>
      </c>
      <c r="F34" s="7">
        <v>2</v>
      </c>
      <c r="G34" s="7">
        <v>64</v>
      </c>
      <c r="H34" s="7">
        <v>1</v>
      </c>
      <c r="I34" s="22">
        <v>166</v>
      </c>
      <c r="J34" s="7">
        <v>1</v>
      </c>
      <c r="K34" s="7">
        <v>0</v>
      </c>
      <c r="L34" s="7">
        <v>0</v>
      </c>
      <c r="M34" s="37">
        <f t="shared" si="0"/>
        <v>0.51393188854489169</v>
      </c>
    </row>
    <row r="35" spans="1:13" s="34" customFormat="1" x14ac:dyDescent="0.25">
      <c r="A35" s="21" t="s">
        <v>3074</v>
      </c>
      <c r="B35" s="7">
        <v>306</v>
      </c>
      <c r="C35" s="7">
        <v>2</v>
      </c>
      <c r="D35" s="7">
        <v>68</v>
      </c>
      <c r="E35" s="7">
        <v>15</v>
      </c>
      <c r="F35" s="7">
        <v>1</v>
      </c>
      <c r="G35" s="7">
        <v>58</v>
      </c>
      <c r="H35" s="7">
        <v>2</v>
      </c>
      <c r="I35" s="22">
        <v>146</v>
      </c>
      <c r="J35" s="7">
        <v>0</v>
      </c>
      <c r="K35" s="7">
        <v>0</v>
      </c>
      <c r="L35" s="7">
        <v>0</v>
      </c>
      <c r="M35" s="37">
        <f t="shared" si="0"/>
        <v>0.47712418300653597</v>
      </c>
    </row>
    <row r="36" spans="1:13" s="34" customFormat="1" x14ac:dyDescent="0.25">
      <c r="A36" s="21" t="s">
        <v>3075</v>
      </c>
      <c r="B36" s="7">
        <v>381</v>
      </c>
      <c r="C36" s="7">
        <v>2</v>
      </c>
      <c r="D36" s="7">
        <v>75</v>
      </c>
      <c r="E36" s="7">
        <v>16</v>
      </c>
      <c r="F36" s="7">
        <v>2</v>
      </c>
      <c r="G36" s="7">
        <v>71</v>
      </c>
      <c r="H36" s="7">
        <v>5</v>
      </c>
      <c r="I36" s="22">
        <v>171</v>
      </c>
      <c r="J36" s="7">
        <v>0</v>
      </c>
      <c r="K36" s="7">
        <v>0</v>
      </c>
      <c r="L36" s="7">
        <v>0</v>
      </c>
      <c r="M36" s="37">
        <f t="shared" si="0"/>
        <v>0.44881889763779526</v>
      </c>
    </row>
    <row r="37" spans="1:13" s="34" customFormat="1" x14ac:dyDescent="0.25">
      <c r="A37" s="21" t="s">
        <v>3076</v>
      </c>
      <c r="B37" s="7">
        <v>268</v>
      </c>
      <c r="C37" s="7">
        <v>2</v>
      </c>
      <c r="D37" s="7">
        <v>65</v>
      </c>
      <c r="E37" s="7">
        <v>8</v>
      </c>
      <c r="F37" s="7">
        <v>4</v>
      </c>
      <c r="G37" s="7">
        <v>47</v>
      </c>
      <c r="H37" s="7">
        <v>1</v>
      </c>
      <c r="I37" s="22">
        <v>127</v>
      </c>
      <c r="J37" s="7">
        <v>0</v>
      </c>
      <c r="K37" s="7">
        <v>0</v>
      </c>
      <c r="L37" s="7">
        <v>2</v>
      </c>
      <c r="M37" s="37">
        <f t="shared" si="0"/>
        <v>0.48134328358208955</v>
      </c>
    </row>
    <row r="38" spans="1:13" s="34" customFormat="1" x14ac:dyDescent="0.25">
      <c r="A38" s="21" t="s">
        <v>3077</v>
      </c>
      <c r="B38" s="7">
        <v>381</v>
      </c>
      <c r="C38" s="7">
        <v>5</v>
      </c>
      <c r="D38" s="7">
        <v>72</v>
      </c>
      <c r="E38" s="7">
        <v>24</v>
      </c>
      <c r="F38" s="7">
        <v>1</v>
      </c>
      <c r="G38" s="7">
        <v>65</v>
      </c>
      <c r="H38" s="7">
        <v>2</v>
      </c>
      <c r="I38" s="22">
        <v>169</v>
      </c>
      <c r="J38" s="7">
        <v>0</v>
      </c>
      <c r="K38" s="7">
        <v>0</v>
      </c>
      <c r="L38" s="7">
        <v>0</v>
      </c>
      <c r="M38" s="37">
        <f t="shared" si="0"/>
        <v>0.44356955380577429</v>
      </c>
    </row>
    <row r="39" spans="1:13" s="34" customFormat="1" x14ac:dyDescent="0.25">
      <c r="A39" s="21" t="s">
        <v>3078</v>
      </c>
      <c r="B39" s="7">
        <v>294</v>
      </c>
      <c r="C39" s="7">
        <v>0</v>
      </c>
      <c r="D39" s="7">
        <v>76</v>
      </c>
      <c r="E39" s="7">
        <v>10</v>
      </c>
      <c r="F39" s="7">
        <v>0</v>
      </c>
      <c r="G39" s="7">
        <v>47</v>
      </c>
      <c r="H39" s="7">
        <v>0</v>
      </c>
      <c r="I39" s="22">
        <v>133</v>
      </c>
      <c r="J39" s="7">
        <v>0</v>
      </c>
      <c r="K39" s="7">
        <v>0</v>
      </c>
      <c r="L39" s="7">
        <v>0</v>
      </c>
      <c r="M39" s="37">
        <f t="shared" si="0"/>
        <v>0.45238095238095238</v>
      </c>
    </row>
    <row r="40" spans="1:13" s="34" customFormat="1" x14ac:dyDescent="0.25">
      <c r="A40" s="21" t="s">
        <v>3079</v>
      </c>
      <c r="B40" s="7">
        <v>424</v>
      </c>
      <c r="C40" s="7">
        <v>4</v>
      </c>
      <c r="D40" s="7">
        <v>70</v>
      </c>
      <c r="E40" s="7">
        <v>21</v>
      </c>
      <c r="F40" s="7">
        <v>0</v>
      </c>
      <c r="G40" s="7">
        <v>48</v>
      </c>
      <c r="H40" s="7">
        <v>0</v>
      </c>
      <c r="I40" s="22">
        <v>143</v>
      </c>
      <c r="J40" s="7">
        <v>0</v>
      </c>
      <c r="K40" s="7">
        <v>1</v>
      </c>
      <c r="L40" s="7">
        <v>0</v>
      </c>
      <c r="M40" s="37">
        <f t="shared" si="0"/>
        <v>0.33962264150943394</v>
      </c>
    </row>
    <row r="41" spans="1:13" s="34" customFormat="1" x14ac:dyDescent="0.25">
      <c r="A41" s="21" t="s">
        <v>3080</v>
      </c>
      <c r="B41" s="7">
        <v>530</v>
      </c>
      <c r="C41" s="7">
        <v>1</v>
      </c>
      <c r="D41" s="7">
        <v>98</v>
      </c>
      <c r="E41" s="7">
        <v>31</v>
      </c>
      <c r="F41" s="7">
        <v>4</v>
      </c>
      <c r="G41" s="7">
        <v>87</v>
      </c>
      <c r="H41" s="7">
        <v>4</v>
      </c>
      <c r="I41" s="22">
        <v>225</v>
      </c>
      <c r="J41" s="7">
        <v>1</v>
      </c>
      <c r="K41" s="7">
        <v>0</v>
      </c>
      <c r="L41" s="7">
        <v>0</v>
      </c>
      <c r="M41" s="37">
        <f t="shared" si="0"/>
        <v>0.42452830188679247</v>
      </c>
    </row>
    <row r="42" spans="1:13" s="34" customFormat="1" x14ac:dyDescent="0.25">
      <c r="A42" s="21" t="s">
        <v>3081</v>
      </c>
      <c r="B42" s="7">
        <v>343</v>
      </c>
      <c r="C42" s="7">
        <v>0</v>
      </c>
      <c r="D42" s="7">
        <v>60</v>
      </c>
      <c r="E42" s="7">
        <v>18</v>
      </c>
      <c r="F42" s="7">
        <v>4</v>
      </c>
      <c r="G42" s="7">
        <v>36</v>
      </c>
      <c r="H42" s="7">
        <v>1</v>
      </c>
      <c r="I42" s="22">
        <v>119</v>
      </c>
      <c r="J42" s="7">
        <v>0</v>
      </c>
      <c r="K42" s="7">
        <v>0</v>
      </c>
      <c r="L42" s="7">
        <v>0</v>
      </c>
      <c r="M42" s="37">
        <f t="shared" si="0"/>
        <v>0.34693877551020408</v>
      </c>
    </row>
    <row r="43" spans="1:13" s="34" customFormat="1" x14ac:dyDescent="0.25">
      <c r="A43" s="21" t="s">
        <v>3082</v>
      </c>
      <c r="B43" s="7">
        <v>233</v>
      </c>
      <c r="C43" s="7">
        <v>0</v>
      </c>
      <c r="D43" s="7">
        <v>55</v>
      </c>
      <c r="E43" s="7">
        <v>9</v>
      </c>
      <c r="F43" s="7">
        <v>1</v>
      </c>
      <c r="G43" s="7">
        <v>16</v>
      </c>
      <c r="H43" s="7">
        <v>2</v>
      </c>
      <c r="I43" s="22">
        <v>83</v>
      </c>
      <c r="J43" s="7">
        <v>1</v>
      </c>
      <c r="K43" s="7">
        <v>0</v>
      </c>
      <c r="L43" s="7">
        <v>0</v>
      </c>
      <c r="M43" s="37">
        <f t="shared" si="0"/>
        <v>0.35622317596566522</v>
      </c>
    </row>
    <row r="44" spans="1:13" s="34" customFormat="1" x14ac:dyDescent="0.25">
      <c r="A44" s="21" t="s">
        <v>3083</v>
      </c>
      <c r="B44" s="7">
        <v>648</v>
      </c>
      <c r="C44" s="7">
        <v>0</v>
      </c>
      <c r="D44" s="7">
        <v>139</v>
      </c>
      <c r="E44" s="7">
        <v>25</v>
      </c>
      <c r="F44" s="7">
        <v>6</v>
      </c>
      <c r="G44" s="7">
        <v>69</v>
      </c>
      <c r="H44" s="7">
        <v>4</v>
      </c>
      <c r="I44" s="22">
        <v>243</v>
      </c>
      <c r="J44" s="7">
        <v>1</v>
      </c>
      <c r="K44" s="7">
        <v>0</v>
      </c>
      <c r="L44" s="7">
        <v>1</v>
      </c>
      <c r="M44" s="37">
        <f t="shared" si="0"/>
        <v>0.37654320987654322</v>
      </c>
    </row>
    <row r="45" spans="1:13" s="34" customFormat="1" x14ac:dyDescent="0.25">
      <c r="A45" s="21" t="s">
        <v>3084</v>
      </c>
      <c r="B45" s="7">
        <v>237</v>
      </c>
      <c r="C45" s="7">
        <v>0</v>
      </c>
      <c r="D45" s="7">
        <v>63</v>
      </c>
      <c r="E45" s="7">
        <v>18</v>
      </c>
      <c r="F45" s="7">
        <v>0</v>
      </c>
      <c r="G45" s="7">
        <v>36</v>
      </c>
      <c r="H45" s="7">
        <v>0</v>
      </c>
      <c r="I45" s="22">
        <v>117</v>
      </c>
      <c r="J45" s="7">
        <v>0</v>
      </c>
      <c r="K45" s="7">
        <v>0</v>
      </c>
      <c r="L45" s="7">
        <v>0</v>
      </c>
      <c r="M45" s="37">
        <f t="shared" si="0"/>
        <v>0.49367088607594939</v>
      </c>
    </row>
    <row r="46" spans="1:13" s="34" customFormat="1" x14ac:dyDescent="0.25">
      <c r="A46" s="21" t="s">
        <v>3085</v>
      </c>
      <c r="B46" s="7">
        <v>371</v>
      </c>
      <c r="C46" s="7">
        <v>0</v>
      </c>
      <c r="D46" s="7">
        <v>78</v>
      </c>
      <c r="E46" s="7">
        <v>7</v>
      </c>
      <c r="F46" s="7">
        <v>3</v>
      </c>
      <c r="G46" s="7">
        <v>87</v>
      </c>
      <c r="H46" s="7">
        <v>4</v>
      </c>
      <c r="I46" s="22">
        <v>179</v>
      </c>
      <c r="J46" s="7">
        <v>0</v>
      </c>
      <c r="K46" s="7">
        <v>0</v>
      </c>
      <c r="L46" s="7">
        <v>0</v>
      </c>
      <c r="M46" s="37">
        <f t="shared" si="0"/>
        <v>0.48247978436657685</v>
      </c>
    </row>
    <row r="47" spans="1:13" s="34" customFormat="1" x14ac:dyDescent="0.25">
      <c r="A47" s="21" t="s">
        <v>3086</v>
      </c>
      <c r="B47" s="7">
        <v>416</v>
      </c>
      <c r="C47" s="7">
        <v>3</v>
      </c>
      <c r="D47" s="7">
        <v>90</v>
      </c>
      <c r="E47" s="7">
        <v>22</v>
      </c>
      <c r="F47" s="7">
        <v>5</v>
      </c>
      <c r="G47" s="7">
        <v>63</v>
      </c>
      <c r="H47" s="7">
        <v>2</v>
      </c>
      <c r="I47" s="22">
        <v>185</v>
      </c>
      <c r="J47" s="7">
        <v>1</v>
      </c>
      <c r="K47" s="7">
        <v>0</v>
      </c>
      <c r="L47" s="7">
        <v>0</v>
      </c>
      <c r="M47" s="37">
        <f t="shared" si="0"/>
        <v>0.44471153846153844</v>
      </c>
    </row>
    <row r="48" spans="1:13" s="34" customFormat="1" x14ac:dyDescent="0.25">
      <c r="A48" s="21" t="s">
        <v>3087</v>
      </c>
      <c r="B48" s="7">
        <v>414</v>
      </c>
      <c r="C48" s="7">
        <v>0</v>
      </c>
      <c r="D48" s="7">
        <v>109</v>
      </c>
      <c r="E48" s="7">
        <v>24</v>
      </c>
      <c r="F48" s="7">
        <v>1</v>
      </c>
      <c r="G48" s="7">
        <v>73</v>
      </c>
      <c r="H48" s="7">
        <v>3</v>
      </c>
      <c r="I48" s="22">
        <v>210</v>
      </c>
      <c r="J48" s="7">
        <v>1</v>
      </c>
      <c r="K48" s="7">
        <v>0</v>
      </c>
      <c r="L48" s="7">
        <v>0</v>
      </c>
      <c r="M48" s="37">
        <f t="shared" si="0"/>
        <v>0.50724637681159424</v>
      </c>
    </row>
    <row r="49" spans="1:13" s="34" customFormat="1" x14ac:dyDescent="0.25">
      <c r="A49" s="21" t="s">
        <v>3088</v>
      </c>
      <c r="B49" s="7">
        <v>513</v>
      </c>
      <c r="C49" s="7">
        <v>3</v>
      </c>
      <c r="D49" s="7">
        <v>106</v>
      </c>
      <c r="E49" s="7">
        <v>24</v>
      </c>
      <c r="F49" s="7">
        <v>5</v>
      </c>
      <c r="G49" s="7">
        <v>71</v>
      </c>
      <c r="H49" s="7">
        <v>0</v>
      </c>
      <c r="I49" s="22">
        <v>209</v>
      </c>
      <c r="J49" s="7">
        <v>1</v>
      </c>
      <c r="K49" s="7">
        <v>1</v>
      </c>
      <c r="L49" s="7">
        <v>1</v>
      </c>
      <c r="M49" s="37">
        <f t="shared" si="0"/>
        <v>0.41130604288499023</v>
      </c>
    </row>
    <row r="50" spans="1:13" s="34" customFormat="1" x14ac:dyDescent="0.25">
      <c r="A50" s="21" t="s">
        <v>3089</v>
      </c>
      <c r="B50" s="7">
        <v>478</v>
      </c>
      <c r="C50" s="7">
        <v>0</v>
      </c>
      <c r="D50" s="7">
        <v>100</v>
      </c>
      <c r="E50" s="7">
        <v>30</v>
      </c>
      <c r="F50" s="7">
        <v>1</v>
      </c>
      <c r="G50" s="7">
        <v>52</v>
      </c>
      <c r="H50" s="7">
        <v>0</v>
      </c>
      <c r="I50" s="22">
        <v>183</v>
      </c>
      <c r="J50" s="7">
        <v>0</v>
      </c>
      <c r="K50" s="7">
        <v>0</v>
      </c>
      <c r="L50" s="7">
        <v>0</v>
      </c>
      <c r="M50" s="37">
        <f t="shared" si="0"/>
        <v>0.38284518828451886</v>
      </c>
    </row>
    <row r="51" spans="1:13" s="34" customFormat="1" x14ac:dyDescent="0.25">
      <c r="A51" s="21" t="s">
        <v>3090</v>
      </c>
      <c r="B51" s="7">
        <v>534</v>
      </c>
      <c r="C51" s="7">
        <v>0</v>
      </c>
      <c r="D51" s="7">
        <v>110</v>
      </c>
      <c r="E51" s="7">
        <v>13</v>
      </c>
      <c r="F51" s="7">
        <v>3</v>
      </c>
      <c r="G51" s="7">
        <v>44</v>
      </c>
      <c r="H51" s="7">
        <v>0</v>
      </c>
      <c r="I51" s="22">
        <v>170</v>
      </c>
      <c r="J51" s="7">
        <v>0</v>
      </c>
      <c r="K51" s="7">
        <v>0</v>
      </c>
      <c r="L51" s="7">
        <v>0</v>
      </c>
      <c r="M51" s="37">
        <f t="shared" si="0"/>
        <v>0.31835205992509363</v>
      </c>
    </row>
    <row r="52" spans="1:13" s="34" customFormat="1" x14ac:dyDescent="0.25">
      <c r="A52" s="21" t="s">
        <v>3091</v>
      </c>
      <c r="B52" s="7">
        <v>523</v>
      </c>
      <c r="C52" s="7">
        <v>0</v>
      </c>
      <c r="D52" s="7">
        <v>109</v>
      </c>
      <c r="E52" s="7">
        <v>19</v>
      </c>
      <c r="F52" s="7">
        <v>8</v>
      </c>
      <c r="G52" s="7">
        <v>54</v>
      </c>
      <c r="H52" s="7">
        <v>3</v>
      </c>
      <c r="I52" s="22">
        <v>193</v>
      </c>
      <c r="J52" s="7">
        <v>0</v>
      </c>
      <c r="K52" s="7">
        <v>0</v>
      </c>
      <c r="L52" s="7">
        <v>0</v>
      </c>
      <c r="M52" s="37">
        <f t="shared" si="0"/>
        <v>0.36902485659655831</v>
      </c>
    </row>
    <row r="53" spans="1:13" s="34" customFormat="1" x14ac:dyDescent="0.25">
      <c r="A53" s="21" t="s">
        <v>3092</v>
      </c>
      <c r="B53" s="7">
        <v>320</v>
      </c>
      <c r="C53" s="7">
        <v>1</v>
      </c>
      <c r="D53" s="7">
        <v>56</v>
      </c>
      <c r="E53" s="7">
        <v>9</v>
      </c>
      <c r="F53" s="7">
        <v>4</v>
      </c>
      <c r="G53" s="7">
        <v>54</v>
      </c>
      <c r="H53" s="7">
        <v>1</v>
      </c>
      <c r="I53" s="22">
        <v>125</v>
      </c>
      <c r="J53" s="7">
        <v>0</v>
      </c>
      <c r="K53" s="7">
        <v>0</v>
      </c>
      <c r="L53" s="7">
        <v>0</v>
      </c>
      <c r="M53" s="37">
        <f t="shared" si="0"/>
        <v>0.390625</v>
      </c>
    </row>
    <row r="54" spans="1:13" s="34" customFormat="1" x14ac:dyDescent="0.25">
      <c r="A54" s="21" t="s">
        <v>3093</v>
      </c>
      <c r="B54" s="7">
        <v>571</v>
      </c>
      <c r="C54" s="7">
        <v>4</v>
      </c>
      <c r="D54" s="7">
        <v>112</v>
      </c>
      <c r="E54" s="7">
        <v>17</v>
      </c>
      <c r="F54" s="7">
        <v>8</v>
      </c>
      <c r="G54" s="7">
        <v>62</v>
      </c>
      <c r="H54" s="7">
        <v>1</v>
      </c>
      <c r="I54" s="22">
        <v>204</v>
      </c>
      <c r="J54" s="7">
        <v>0</v>
      </c>
      <c r="K54" s="7">
        <v>0</v>
      </c>
      <c r="L54" s="7">
        <v>0</v>
      </c>
      <c r="M54" s="37">
        <f t="shared" si="0"/>
        <v>0.35726795096322239</v>
      </c>
    </row>
    <row r="55" spans="1:13" s="34" customFormat="1" x14ac:dyDescent="0.25">
      <c r="A55" s="21" t="s">
        <v>3094</v>
      </c>
      <c r="B55" s="7">
        <v>447</v>
      </c>
      <c r="C55" s="7">
        <v>0</v>
      </c>
      <c r="D55" s="7">
        <v>76</v>
      </c>
      <c r="E55" s="7">
        <v>23</v>
      </c>
      <c r="F55" s="7">
        <v>5</v>
      </c>
      <c r="G55" s="7">
        <v>52</v>
      </c>
      <c r="H55" s="7">
        <v>2</v>
      </c>
      <c r="I55" s="22">
        <v>158</v>
      </c>
      <c r="J55" s="7">
        <v>0</v>
      </c>
      <c r="K55" s="7">
        <v>0</v>
      </c>
      <c r="L55" s="7">
        <v>0</v>
      </c>
      <c r="M55" s="37">
        <f t="shared" si="0"/>
        <v>0.3534675615212528</v>
      </c>
    </row>
    <row r="56" spans="1:13" s="34" customFormat="1" x14ac:dyDescent="0.25">
      <c r="A56" s="21" t="s">
        <v>3095</v>
      </c>
      <c r="B56" s="7">
        <v>458</v>
      </c>
      <c r="C56" s="7">
        <v>1</v>
      </c>
      <c r="D56" s="7">
        <v>75</v>
      </c>
      <c r="E56" s="7">
        <v>12</v>
      </c>
      <c r="F56" s="7">
        <v>6</v>
      </c>
      <c r="G56" s="7">
        <v>59</v>
      </c>
      <c r="H56" s="7">
        <v>0</v>
      </c>
      <c r="I56" s="22">
        <v>153</v>
      </c>
      <c r="J56" s="7">
        <v>0</v>
      </c>
      <c r="K56" s="7">
        <v>0</v>
      </c>
      <c r="L56" s="7">
        <v>0</v>
      </c>
      <c r="M56" s="37">
        <f t="shared" si="0"/>
        <v>0.33406113537117904</v>
      </c>
    </row>
    <row r="57" spans="1:13" s="34" customFormat="1" x14ac:dyDescent="0.25">
      <c r="A57" s="21" t="s">
        <v>3096</v>
      </c>
      <c r="B57" s="7">
        <v>476</v>
      </c>
      <c r="C57" s="7">
        <v>1</v>
      </c>
      <c r="D57" s="7">
        <v>104</v>
      </c>
      <c r="E57" s="7">
        <v>20</v>
      </c>
      <c r="F57" s="7">
        <v>3</v>
      </c>
      <c r="G57" s="7">
        <v>83</v>
      </c>
      <c r="H57" s="7">
        <v>1</v>
      </c>
      <c r="I57" s="22">
        <v>212</v>
      </c>
      <c r="J57" s="7">
        <v>0</v>
      </c>
      <c r="K57" s="7">
        <v>0</v>
      </c>
      <c r="L57" s="7">
        <v>0</v>
      </c>
      <c r="M57" s="37">
        <f t="shared" si="0"/>
        <v>0.44537815126050423</v>
      </c>
    </row>
    <row r="58" spans="1:13" s="34" customFormat="1" x14ac:dyDescent="0.25">
      <c r="A58" s="21" t="s">
        <v>3097</v>
      </c>
      <c r="B58" s="7">
        <v>477</v>
      </c>
      <c r="C58" s="7">
        <v>0</v>
      </c>
      <c r="D58" s="7">
        <v>108</v>
      </c>
      <c r="E58" s="7">
        <v>20</v>
      </c>
      <c r="F58" s="7">
        <v>9</v>
      </c>
      <c r="G58" s="7">
        <v>80</v>
      </c>
      <c r="H58" s="7">
        <v>8</v>
      </c>
      <c r="I58" s="22">
        <v>225</v>
      </c>
      <c r="J58" s="7">
        <v>0</v>
      </c>
      <c r="K58" s="7">
        <v>0</v>
      </c>
      <c r="L58" s="7">
        <v>2</v>
      </c>
      <c r="M58" s="37">
        <f t="shared" si="0"/>
        <v>0.47589098532494761</v>
      </c>
    </row>
    <row r="59" spans="1:13" s="34" customFormat="1" x14ac:dyDescent="0.25">
      <c r="A59" s="21" t="s">
        <v>3098</v>
      </c>
      <c r="B59" s="7">
        <v>693</v>
      </c>
      <c r="C59" s="7">
        <v>2</v>
      </c>
      <c r="D59" s="7">
        <v>113</v>
      </c>
      <c r="E59" s="7">
        <v>32</v>
      </c>
      <c r="F59" s="7">
        <v>6</v>
      </c>
      <c r="G59" s="7">
        <v>110</v>
      </c>
      <c r="H59" s="7">
        <v>2</v>
      </c>
      <c r="I59" s="22">
        <v>265</v>
      </c>
      <c r="J59" s="7">
        <v>1</v>
      </c>
      <c r="K59" s="7">
        <v>0</v>
      </c>
      <c r="L59" s="7">
        <v>0</v>
      </c>
      <c r="M59" s="37">
        <f t="shared" si="0"/>
        <v>0.3823953823953824</v>
      </c>
    </row>
    <row r="60" spans="1:13" s="34" customFormat="1" x14ac:dyDescent="0.25">
      <c r="A60" s="21" t="s">
        <v>3099</v>
      </c>
      <c r="B60" s="7">
        <v>364</v>
      </c>
      <c r="C60" s="7">
        <v>3</v>
      </c>
      <c r="D60" s="7">
        <v>55</v>
      </c>
      <c r="E60" s="7">
        <v>13</v>
      </c>
      <c r="F60" s="7">
        <v>4</v>
      </c>
      <c r="G60" s="7">
        <v>36</v>
      </c>
      <c r="H60" s="7">
        <v>1</v>
      </c>
      <c r="I60" s="22">
        <v>112</v>
      </c>
      <c r="J60" s="7">
        <v>0</v>
      </c>
      <c r="K60" s="7">
        <v>1</v>
      </c>
      <c r="L60" s="7">
        <v>0</v>
      </c>
      <c r="M60" s="37">
        <f t="shared" si="0"/>
        <v>0.31043956043956045</v>
      </c>
    </row>
    <row r="61" spans="1:13" s="34" customFormat="1" x14ac:dyDescent="0.25">
      <c r="A61" s="21" t="s">
        <v>3100</v>
      </c>
      <c r="B61" s="7">
        <v>617</v>
      </c>
      <c r="C61" s="7">
        <v>0</v>
      </c>
      <c r="D61" s="7">
        <v>100</v>
      </c>
      <c r="E61" s="7">
        <v>16</v>
      </c>
      <c r="F61" s="7">
        <v>8</v>
      </c>
      <c r="G61" s="7">
        <v>86</v>
      </c>
      <c r="H61" s="7">
        <v>2</v>
      </c>
      <c r="I61" s="22">
        <v>212</v>
      </c>
      <c r="J61" s="7">
        <v>0</v>
      </c>
      <c r="K61" s="7">
        <v>1</v>
      </c>
      <c r="L61" s="7">
        <v>0</v>
      </c>
      <c r="M61" s="37">
        <f t="shared" si="0"/>
        <v>0.34521880064829824</v>
      </c>
    </row>
    <row r="62" spans="1:13" s="34" customFormat="1" x14ac:dyDescent="0.25">
      <c r="A62" s="21" t="s">
        <v>3101</v>
      </c>
      <c r="B62" s="7">
        <v>392</v>
      </c>
      <c r="C62" s="7">
        <v>0</v>
      </c>
      <c r="D62" s="7">
        <v>82</v>
      </c>
      <c r="E62" s="7">
        <v>17</v>
      </c>
      <c r="F62" s="7">
        <v>1</v>
      </c>
      <c r="G62" s="7">
        <v>56</v>
      </c>
      <c r="H62" s="7">
        <v>4</v>
      </c>
      <c r="I62" s="22">
        <v>160</v>
      </c>
      <c r="J62" s="7">
        <v>0</v>
      </c>
      <c r="K62" s="7">
        <v>0</v>
      </c>
      <c r="L62" s="7">
        <v>0</v>
      </c>
      <c r="M62" s="37">
        <f t="shared" si="0"/>
        <v>0.40816326530612246</v>
      </c>
    </row>
    <row r="63" spans="1:13" s="34" customFormat="1" x14ac:dyDescent="0.25">
      <c r="A63" s="21" t="s">
        <v>3102</v>
      </c>
      <c r="B63" s="7">
        <v>413</v>
      </c>
      <c r="C63" s="7">
        <v>0</v>
      </c>
      <c r="D63" s="7">
        <v>56</v>
      </c>
      <c r="E63" s="7">
        <v>15</v>
      </c>
      <c r="F63" s="7">
        <v>7</v>
      </c>
      <c r="G63" s="7">
        <v>60</v>
      </c>
      <c r="H63" s="7">
        <v>2</v>
      </c>
      <c r="I63" s="22">
        <v>140</v>
      </c>
      <c r="J63" s="7">
        <v>0</v>
      </c>
      <c r="K63" s="7">
        <v>0</v>
      </c>
      <c r="L63" s="7">
        <v>1</v>
      </c>
      <c r="M63" s="37">
        <f t="shared" si="0"/>
        <v>0.34140435835351091</v>
      </c>
    </row>
    <row r="64" spans="1:13" s="34" customFormat="1" x14ac:dyDescent="0.25">
      <c r="A64" s="21" t="s">
        <v>3103</v>
      </c>
      <c r="B64" s="7">
        <v>396</v>
      </c>
      <c r="C64" s="7">
        <v>1</v>
      </c>
      <c r="D64" s="7">
        <v>78</v>
      </c>
      <c r="E64" s="7">
        <v>19</v>
      </c>
      <c r="F64" s="7">
        <v>3</v>
      </c>
      <c r="G64" s="7">
        <v>59</v>
      </c>
      <c r="H64" s="7">
        <v>4</v>
      </c>
      <c r="I64" s="22">
        <v>164</v>
      </c>
      <c r="J64" s="7">
        <v>1</v>
      </c>
      <c r="K64" s="7">
        <v>0</v>
      </c>
      <c r="L64" s="7">
        <v>0</v>
      </c>
      <c r="M64" s="37">
        <f t="shared" si="0"/>
        <v>0.41414141414141414</v>
      </c>
    </row>
    <row r="65" spans="1:13" s="34" customFormat="1" x14ac:dyDescent="0.25">
      <c r="A65" s="21" t="s">
        <v>3104</v>
      </c>
      <c r="B65" s="7">
        <v>443</v>
      </c>
      <c r="C65" s="7">
        <v>1</v>
      </c>
      <c r="D65" s="7">
        <v>88</v>
      </c>
      <c r="E65" s="7">
        <v>23</v>
      </c>
      <c r="F65" s="7">
        <v>3</v>
      </c>
      <c r="G65" s="7">
        <v>96</v>
      </c>
      <c r="H65" s="7">
        <v>2</v>
      </c>
      <c r="I65" s="22">
        <v>213</v>
      </c>
      <c r="J65" s="7">
        <v>0</v>
      </c>
      <c r="K65" s="7">
        <v>0</v>
      </c>
      <c r="L65" s="7">
        <v>1</v>
      </c>
      <c r="M65" s="37">
        <f t="shared" si="0"/>
        <v>0.48306997742663654</v>
      </c>
    </row>
    <row r="66" spans="1:13" s="34" customFormat="1" x14ac:dyDescent="0.25">
      <c r="A66" s="21" t="s">
        <v>3105</v>
      </c>
      <c r="B66" s="7">
        <v>421</v>
      </c>
      <c r="C66" s="7">
        <v>2</v>
      </c>
      <c r="D66" s="7">
        <v>70</v>
      </c>
      <c r="E66" s="7">
        <v>12</v>
      </c>
      <c r="F66" s="7">
        <v>4</v>
      </c>
      <c r="G66" s="7">
        <v>30</v>
      </c>
      <c r="H66" s="7">
        <v>0</v>
      </c>
      <c r="I66" s="22">
        <v>118</v>
      </c>
      <c r="J66" s="7">
        <v>0</v>
      </c>
      <c r="K66" s="7">
        <v>0</v>
      </c>
      <c r="L66" s="7">
        <v>0</v>
      </c>
      <c r="M66" s="37">
        <f t="shared" ref="M66:M73" si="1">(L66+K66+I66)/B66</f>
        <v>0.28028503562945367</v>
      </c>
    </row>
    <row r="67" spans="1:13" s="34" customFormat="1" x14ac:dyDescent="0.25">
      <c r="A67" s="21" t="s">
        <v>3106</v>
      </c>
      <c r="B67" s="7">
        <v>304</v>
      </c>
      <c r="C67" s="7">
        <v>4</v>
      </c>
      <c r="D67" s="7">
        <v>49</v>
      </c>
      <c r="E67" s="7">
        <v>13</v>
      </c>
      <c r="F67" s="7">
        <v>4</v>
      </c>
      <c r="G67" s="7">
        <v>36</v>
      </c>
      <c r="H67" s="7">
        <v>1</v>
      </c>
      <c r="I67" s="22">
        <v>107</v>
      </c>
      <c r="J67" s="7">
        <v>3</v>
      </c>
      <c r="K67" s="7">
        <v>0</v>
      </c>
      <c r="L67" s="7">
        <v>0</v>
      </c>
      <c r="M67" s="37">
        <f t="shared" si="1"/>
        <v>0.35197368421052633</v>
      </c>
    </row>
    <row r="68" spans="1:13" s="34" customFormat="1" x14ac:dyDescent="0.25">
      <c r="A68" s="21" t="s">
        <v>3107</v>
      </c>
      <c r="B68" s="7">
        <v>373</v>
      </c>
      <c r="C68" s="7">
        <v>0</v>
      </c>
      <c r="D68" s="7">
        <v>74</v>
      </c>
      <c r="E68" s="7">
        <v>9</v>
      </c>
      <c r="F68" s="7">
        <v>2</v>
      </c>
      <c r="G68" s="7">
        <v>49</v>
      </c>
      <c r="H68" s="7">
        <v>1</v>
      </c>
      <c r="I68" s="22">
        <v>135</v>
      </c>
      <c r="J68" s="7">
        <v>0</v>
      </c>
      <c r="K68" s="7">
        <v>0</v>
      </c>
      <c r="L68" s="7">
        <v>0</v>
      </c>
      <c r="M68" s="37">
        <f t="shared" si="1"/>
        <v>0.36193029490616624</v>
      </c>
    </row>
    <row r="69" spans="1:13" s="34" customFormat="1" x14ac:dyDescent="0.25">
      <c r="A69" s="21" t="s">
        <v>3108</v>
      </c>
      <c r="B69" s="7">
        <v>385</v>
      </c>
      <c r="C69" s="7">
        <v>3</v>
      </c>
      <c r="D69" s="7">
        <v>66</v>
      </c>
      <c r="E69" s="7">
        <v>17</v>
      </c>
      <c r="F69" s="7">
        <v>1</v>
      </c>
      <c r="G69" s="7">
        <v>63</v>
      </c>
      <c r="H69" s="7">
        <v>0</v>
      </c>
      <c r="I69" s="22">
        <v>150</v>
      </c>
      <c r="J69" s="7">
        <v>0</v>
      </c>
      <c r="K69" s="7">
        <v>0</v>
      </c>
      <c r="L69" s="7">
        <v>0</v>
      </c>
      <c r="M69" s="37">
        <f t="shared" si="1"/>
        <v>0.38961038961038963</v>
      </c>
    </row>
    <row r="70" spans="1:13" s="34" customFormat="1" x14ac:dyDescent="0.25">
      <c r="A70" s="21" t="s">
        <v>3109</v>
      </c>
      <c r="B70" s="7">
        <v>460</v>
      </c>
      <c r="C70" s="7">
        <v>5</v>
      </c>
      <c r="D70" s="7">
        <v>84</v>
      </c>
      <c r="E70" s="7">
        <v>20</v>
      </c>
      <c r="F70" s="7">
        <v>0</v>
      </c>
      <c r="G70" s="7">
        <v>75</v>
      </c>
      <c r="H70" s="7">
        <v>2</v>
      </c>
      <c r="I70" s="22">
        <v>186</v>
      </c>
      <c r="J70" s="7">
        <v>0</v>
      </c>
      <c r="K70" s="7">
        <v>0</v>
      </c>
      <c r="L70" s="7">
        <v>0</v>
      </c>
      <c r="M70" s="37">
        <f t="shared" si="1"/>
        <v>0.40434782608695652</v>
      </c>
    </row>
    <row r="71" spans="1:13" s="34" customFormat="1" x14ac:dyDescent="0.25">
      <c r="A71" s="21" t="s">
        <v>3110</v>
      </c>
      <c r="B71" s="7">
        <v>398</v>
      </c>
      <c r="C71" s="7">
        <v>6</v>
      </c>
      <c r="D71" s="7">
        <v>63</v>
      </c>
      <c r="E71" s="7">
        <v>17</v>
      </c>
      <c r="F71" s="7">
        <v>5</v>
      </c>
      <c r="G71" s="7">
        <v>57</v>
      </c>
      <c r="H71" s="7">
        <v>1</v>
      </c>
      <c r="I71" s="22">
        <v>149</v>
      </c>
      <c r="J71" s="7">
        <v>2</v>
      </c>
      <c r="K71" s="7">
        <v>0</v>
      </c>
      <c r="L71" s="7">
        <v>1</v>
      </c>
      <c r="M71" s="37">
        <f t="shared" si="1"/>
        <v>0.37688442211055279</v>
      </c>
    </row>
    <row r="72" spans="1:13" s="34" customFormat="1" x14ac:dyDescent="0.25">
      <c r="A72" s="21" t="s">
        <v>3111</v>
      </c>
      <c r="B72" s="7">
        <v>415</v>
      </c>
      <c r="C72" s="7">
        <v>2</v>
      </c>
      <c r="D72" s="7">
        <v>47</v>
      </c>
      <c r="E72" s="7">
        <v>15</v>
      </c>
      <c r="F72" s="7">
        <v>7</v>
      </c>
      <c r="G72" s="7">
        <v>49</v>
      </c>
      <c r="H72" s="7">
        <v>2</v>
      </c>
      <c r="I72" s="22">
        <v>122</v>
      </c>
      <c r="J72" s="7">
        <v>0</v>
      </c>
      <c r="K72" s="7">
        <v>0</v>
      </c>
      <c r="L72" s="7">
        <v>0</v>
      </c>
      <c r="M72" s="37">
        <f t="shared" si="1"/>
        <v>0.29397590361445786</v>
      </c>
    </row>
    <row r="73" spans="1:13" s="34" customFormat="1" x14ac:dyDescent="0.25">
      <c r="A73" s="21" t="s">
        <v>3112</v>
      </c>
      <c r="B73" s="7">
        <v>379</v>
      </c>
      <c r="C73" s="7">
        <v>5</v>
      </c>
      <c r="D73" s="7">
        <v>75</v>
      </c>
      <c r="E73" s="7">
        <v>9</v>
      </c>
      <c r="F73" s="7">
        <v>4</v>
      </c>
      <c r="G73" s="7">
        <v>62</v>
      </c>
      <c r="H73" s="7">
        <v>5</v>
      </c>
      <c r="I73" s="22">
        <v>160</v>
      </c>
      <c r="J73" s="7">
        <v>0</v>
      </c>
      <c r="K73" s="7">
        <v>0</v>
      </c>
      <c r="L73" s="7">
        <v>0</v>
      </c>
      <c r="M73" s="37">
        <f t="shared" si="1"/>
        <v>0.42216358839050133</v>
      </c>
    </row>
    <row r="74" spans="1:13" s="34" customFormat="1" x14ac:dyDescent="0.25">
      <c r="A74" s="21" t="s">
        <v>186</v>
      </c>
      <c r="B74" s="7">
        <v>0</v>
      </c>
      <c r="C74" s="7">
        <v>0</v>
      </c>
      <c r="D74" s="7">
        <v>47</v>
      </c>
      <c r="E74" s="7">
        <v>13</v>
      </c>
      <c r="F74" s="7">
        <v>0</v>
      </c>
      <c r="G74" s="7">
        <v>38</v>
      </c>
      <c r="H74" s="7">
        <v>0</v>
      </c>
      <c r="I74" s="22">
        <v>98</v>
      </c>
      <c r="J74" s="7">
        <v>0</v>
      </c>
      <c r="K74" s="7">
        <v>0</v>
      </c>
      <c r="L74" s="7">
        <v>50</v>
      </c>
      <c r="M74" s="37" t="s">
        <v>99</v>
      </c>
    </row>
    <row r="75" spans="1:13" s="34" customFormat="1" x14ac:dyDescent="0.25">
      <c r="A75" s="21" t="s">
        <v>3113</v>
      </c>
      <c r="B75" s="7">
        <v>0</v>
      </c>
      <c r="C75" s="7">
        <v>31</v>
      </c>
      <c r="D75" s="7">
        <v>2526</v>
      </c>
      <c r="E75" s="7">
        <v>487</v>
      </c>
      <c r="F75" s="7">
        <v>91</v>
      </c>
      <c r="G75" s="7">
        <v>1893</v>
      </c>
      <c r="H75" s="7">
        <v>47</v>
      </c>
      <c r="I75" s="22">
        <v>5075</v>
      </c>
      <c r="J75" s="7">
        <v>6</v>
      </c>
      <c r="K75" s="7">
        <v>1</v>
      </c>
      <c r="L75" s="7">
        <v>9</v>
      </c>
      <c r="M75" s="37" t="s">
        <v>99</v>
      </c>
    </row>
    <row r="76" spans="1:13" s="34" customFormat="1" x14ac:dyDescent="0.25">
      <c r="A76" s="21" t="s">
        <v>102</v>
      </c>
      <c r="B76" s="7">
        <v>0</v>
      </c>
      <c r="C76" s="7">
        <v>7</v>
      </c>
      <c r="D76" s="7">
        <v>696</v>
      </c>
      <c r="E76" s="7">
        <v>131</v>
      </c>
      <c r="F76" s="7">
        <v>15</v>
      </c>
      <c r="G76" s="7">
        <v>472</v>
      </c>
      <c r="H76" s="7">
        <v>20</v>
      </c>
      <c r="I76" s="22">
        <v>1341</v>
      </c>
      <c r="J76" s="7">
        <v>4</v>
      </c>
      <c r="K76" s="7">
        <v>1</v>
      </c>
      <c r="L76" s="7">
        <v>1</v>
      </c>
      <c r="M76" s="37" t="s">
        <v>99</v>
      </c>
    </row>
    <row r="77" spans="1:13" s="34" customFormat="1" x14ac:dyDescent="0.25">
      <c r="A77" s="21" t="s">
        <v>103</v>
      </c>
      <c r="B77" s="7">
        <v>0</v>
      </c>
      <c r="C77" s="7">
        <v>2</v>
      </c>
      <c r="D77" s="7">
        <v>208</v>
      </c>
      <c r="E77" s="7">
        <v>26</v>
      </c>
      <c r="F77" s="7">
        <v>14</v>
      </c>
      <c r="G77" s="7">
        <v>111</v>
      </c>
      <c r="H77" s="7">
        <v>3</v>
      </c>
      <c r="I77" s="22">
        <v>364</v>
      </c>
      <c r="J77" s="7">
        <v>2</v>
      </c>
      <c r="K77" s="7">
        <v>0</v>
      </c>
      <c r="L77" s="7">
        <v>0</v>
      </c>
      <c r="M77" s="46" t="s">
        <v>99</v>
      </c>
    </row>
    <row r="78" spans="1:13" s="34" customFormat="1" x14ac:dyDescent="0.25">
      <c r="A78" s="21" t="s">
        <v>104</v>
      </c>
      <c r="B78" s="7"/>
      <c r="C78" s="7">
        <f>SUM(C2:C74)</f>
        <v>138</v>
      </c>
      <c r="D78" s="7">
        <f t="shared" ref="D78:L78" si="2">SUM(D2:D74)</f>
        <v>6801</v>
      </c>
      <c r="E78" s="7">
        <f t="shared" si="2"/>
        <v>1449</v>
      </c>
      <c r="F78" s="7">
        <f t="shared" si="2"/>
        <v>287</v>
      </c>
      <c r="G78" s="7">
        <f t="shared" si="2"/>
        <v>4899</v>
      </c>
      <c r="H78" s="7">
        <f t="shared" si="2"/>
        <v>141</v>
      </c>
      <c r="I78" s="7">
        <f t="shared" si="2"/>
        <v>13715</v>
      </c>
      <c r="J78" s="7">
        <f t="shared" si="2"/>
        <v>33</v>
      </c>
      <c r="K78" s="7">
        <f t="shared" si="2"/>
        <v>9</v>
      </c>
      <c r="L78" s="7">
        <f t="shared" si="2"/>
        <v>72</v>
      </c>
      <c r="M78" s="37"/>
    </row>
    <row r="79" spans="1:13" s="34" customFormat="1" x14ac:dyDescent="0.25">
      <c r="A79" s="21" t="s">
        <v>105</v>
      </c>
      <c r="B79" s="7"/>
      <c r="C79" s="7">
        <f>SUM(C75:C77)</f>
        <v>40</v>
      </c>
      <c r="D79" s="7">
        <f t="shared" ref="D79:L79" si="3">SUM(D75:D77)</f>
        <v>3430</v>
      </c>
      <c r="E79" s="7">
        <f t="shared" si="3"/>
        <v>644</v>
      </c>
      <c r="F79" s="7">
        <f t="shared" si="3"/>
        <v>120</v>
      </c>
      <c r="G79" s="7">
        <f t="shared" si="3"/>
        <v>2476</v>
      </c>
      <c r="H79" s="7">
        <f t="shared" si="3"/>
        <v>70</v>
      </c>
      <c r="I79" s="7">
        <f t="shared" si="3"/>
        <v>6780</v>
      </c>
      <c r="J79" s="7">
        <f t="shared" si="3"/>
        <v>12</v>
      </c>
      <c r="K79" s="7">
        <f t="shared" si="3"/>
        <v>2</v>
      </c>
      <c r="L79" s="7">
        <f t="shared" si="3"/>
        <v>10</v>
      </c>
      <c r="M79" s="37"/>
    </row>
    <row r="80" spans="1:13" s="34" customFormat="1" x14ac:dyDescent="0.25">
      <c r="A80" s="21" t="s">
        <v>106</v>
      </c>
      <c r="B80" s="7">
        <f>SUM(B2:B77)</f>
        <v>31523</v>
      </c>
      <c r="C80" s="7">
        <f>SUM(C78:C79)</f>
        <v>178</v>
      </c>
      <c r="D80" s="7">
        <f t="shared" ref="D80:L80" si="4">SUM(D78:D79)</f>
        <v>10231</v>
      </c>
      <c r="E80" s="7">
        <f t="shared" si="4"/>
        <v>2093</v>
      </c>
      <c r="F80" s="7">
        <f t="shared" si="4"/>
        <v>407</v>
      </c>
      <c r="G80" s="7">
        <f t="shared" si="4"/>
        <v>7375</v>
      </c>
      <c r="H80" s="7">
        <f t="shared" si="4"/>
        <v>211</v>
      </c>
      <c r="I80" s="7">
        <f t="shared" si="4"/>
        <v>20495</v>
      </c>
      <c r="J80" s="7">
        <f t="shared" si="4"/>
        <v>45</v>
      </c>
      <c r="K80" s="7">
        <f t="shared" si="4"/>
        <v>11</v>
      </c>
      <c r="L80" s="7">
        <f t="shared" si="4"/>
        <v>82</v>
      </c>
      <c r="M80" s="37">
        <f>(L80+K80+I80)/B80</f>
        <v>0.6531104273070456</v>
      </c>
    </row>
    <row r="81" spans="1:13" s="34" customFormat="1" x14ac:dyDescent="0.25">
      <c r="A81" s="36" t="s">
        <v>107</v>
      </c>
      <c r="B81" s="7"/>
      <c r="C81" s="37">
        <f>C80/$I$80</f>
        <v>8.6850451329592588E-3</v>
      </c>
      <c r="D81" s="37">
        <f t="shared" ref="D81:H81" si="5">D80/$I$80</f>
        <v>0.49919492559160772</v>
      </c>
      <c r="E81" s="37">
        <f t="shared" si="5"/>
        <v>0.10212246889485241</v>
      </c>
      <c r="F81" s="37">
        <f t="shared" si="5"/>
        <v>1.9858502073676506E-2</v>
      </c>
      <c r="G81" s="37">
        <f t="shared" si="5"/>
        <v>0.35984386435716026</v>
      </c>
      <c r="H81" s="37">
        <f t="shared" si="5"/>
        <v>1.029519394974384E-2</v>
      </c>
      <c r="I81" s="37"/>
      <c r="J81" s="37"/>
      <c r="K81" s="37"/>
      <c r="L81" s="37"/>
      <c r="M81" s="37"/>
    </row>
    <row r="82" spans="1:13" x14ac:dyDescent="0.25"/>
    <row r="83" spans="1:13" hidden="1" x14ac:dyDescent="0.25"/>
    <row r="84" spans="1:13" hidden="1" x14ac:dyDescent="0.25"/>
    <row r="85" spans="1:13" hidden="1" x14ac:dyDescent="0.25"/>
    <row r="86" spans="1:13" hidden="1" x14ac:dyDescent="0.25"/>
    <row r="87" spans="1:13" hidden="1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89" fitToHeight="0" orientation="landscape" r:id="rId1"/>
  <tableParts count="1">
    <tablePart r:id="rId2"/>
  </tablePart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7F180-AD2D-42C9-B6F9-C31A4A8D2CBA}">
  <sheetPr codeName="Sheet39">
    <pageSetUpPr fitToPage="1"/>
  </sheetPr>
  <dimension ref="A1:N101"/>
  <sheetViews>
    <sheetView workbookViewId="0">
      <pane xSplit="1" ySplit="1" topLeftCell="B64" activePane="bottomRight" state="frozen"/>
      <selection pane="topRight" activeCell="B1" sqref="B1"/>
      <selection pane="bottomLeft" activeCell="A2" sqref="A2"/>
      <selection pane="bottomRight" activeCell="B96" sqref="B96"/>
    </sheetView>
  </sheetViews>
  <sheetFormatPr defaultColWidth="0" defaultRowHeight="15" zeroHeight="1" x14ac:dyDescent="0.25"/>
  <cols>
    <col min="1" max="1" width="35.7109375" style="33" customWidth="1"/>
    <col min="2" max="2" width="8.7109375" style="40" customWidth="1"/>
    <col min="3" max="8" width="11.7109375" style="40" customWidth="1"/>
    <col min="9" max="9" width="8.7109375" style="40" customWidth="1"/>
    <col min="10" max="12" width="3.7109375" style="40" customWidth="1"/>
    <col min="13" max="13" width="8.7109375" style="47" customWidth="1"/>
    <col min="14" max="14" width="1.7109375" style="33" customWidth="1"/>
    <col min="15" max="16384" width="9.140625" style="33" hidden="1"/>
  </cols>
  <sheetData>
    <row r="1" spans="1:13" ht="50.1" customHeight="1" thickBot="1" x14ac:dyDescent="0.3">
      <c r="A1" s="49" t="s">
        <v>0</v>
      </c>
      <c r="B1" s="2" t="s">
        <v>1</v>
      </c>
      <c r="C1" s="2" t="s">
        <v>3114</v>
      </c>
      <c r="D1" s="2" t="s">
        <v>3115</v>
      </c>
      <c r="E1" s="2" t="s">
        <v>3116</v>
      </c>
      <c r="F1" s="2" t="s">
        <v>3117</v>
      </c>
      <c r="G1" s="2" t="s">
        <v>3118</v>
      </c>
      <c r="H1" s="2" t="s">
        <v>3119</v>
      </c>
      <c r="I1" s="2" t="s">
        <v>8</v>
      </c>
      <c r="J1" s="2" t="s">
        <v>9</v>
      </c>
      <c r="K1" s="2" t="s">
        <v>10</v>
      </c>
      <c r="L1" s="2" t="s">
        <v>11</v>
      </c>
      <c r="M1" s="32" t="s">
        <v>12</v>
      </c>
    </row>
    <row r="2" spans="1:13" s="34" customFormat="1" ht="15.75" thickTop="1" x14ac:dyDescent="0.25">
      <c r="A2" s="21" t="s">
        <v>3120</v>
      </c>
      <c r="B2" s="7">
        <v>406</v>
      </c>
      <c r="C2" s="7">
        <v>4</v>
      </c>
      <c r="D2" s="7">
        <v>130</v>
      </c>
      <c r="E2" s="7">
        <v>0</v>
      </c>
      <c r="F2" s="7">
        <v>0</v>
      </c>
      <c r="G2" s="7">
        <v>20</v>
      </c>
      <c r="H2" s="7">
        <v>84</v>
      </c>
      <c r="I2" s="22">
        <v>238</v>
      </c>
      <c r="J2" s="7">
        <v>1</v>
      </c>
      <c r="K2" s="7">
        <v>0</v>
      </c>
      <c r="L2" s="7">
        <v>0</v>
      </c>
      <c r="M2" s="37">
        <f t="shared" ref="M2:M65" si="0">(L2+K2+I2)/B2</f>
        <v>0.58620689655172409</v>
      </c>
    </row>
    <row r="3" spans="1:13" s="34" customFormat="1" x14ac:dyDescent="0.25">
      <c r="A3" s="21" t="s">
        <v>3121</v>
      </c>
      <c r="B3" s="7">
        <v>408</v>
      </c>
      <c r="C3" s="7">
        <v>5</v>
      </c>
      <c r="D3" s="7">
        <v>103</v>
      </c>
      <c r="E3" s="7">
        <v>0</v>
      </c>
      <c r="F3" s="7">
        <v>3</v>
      </c>
      <c r="G3" s="7">
        <v>11</v>
      </c>
      <c r="H3" s="7">
        <v>71</v>
      </c>
      <c r="I3" s="22">
        <v>193</v>
      </c>
      <c r="J3" s="7">
        <v>0</v>
      </c>
      <c r="K3" s="7">
        <v>0</v>
      </c>
      <c r="L3" s="7">
        <v>1</v>
      </c>
      <c r="M3" s="37">
        <f t="shared" si="0"/>
        <v>0.47549019607843135</v>
      </c>
    </row>
    <row r="4" spans="1:13" s="34" customFormat="1" x14ac:dyDescent="0.25">
      <c r="A4" s="21" t="s">
        <v>3122</v>
      </c>
      <c r="B4" s="7">
        <v>423</v>
      </c>
      <c r="C4" s="7">
        <v>3</v>
      </c>
      <c r="D4" s="7">
        <v>91</v>
      </c>
      <c r="E4" s="7">
        <v>0</v>
      </c>
      <c r="F4" s="7">
        <v>3</v>
      </c>
      <c r="G4" s="7">
        <v>31</v>
      </c>
      <c r="H4" s="7">
        <v>74</v>
      </c>
      <c r="I4" s="22">
        <v>202</v>
      </c>
      <c r="J4" s="7">
        <v>0</v>
      </c>
      <c r="K4" s="7">
        <v>0</v>
      </c>
      <c r="L4" s="7">
        <v>0</v>
      </c>
      <c r="M4" s="37">
        <f t="shared" si="0"/>
        <v>0.47754137115839246</v>
      </c>
    </row>
    <row r="5" spans="1:13" s="34" customFormat="1" x14ac:dyDescent="0.25">
      <c r="A5" s="21" t="s">
        <v>3123</v>
      </c>
      <c r="B5" s="7">
        <v>417</v>
      </c>
      <c r="C5" s="7">
        <v>5</v>
      </c>
      <c r="D5" s="7">
        <v>104</v>
      </c>
      <c r="E5" s="7">
        <v>0</v>
      </c>
      <c r="F5" s="7">
        <v>6</v>
      </c>
      <c r="G5" s="7">
        <v>20</v>
      </c>
      <c r="H5" s="7">
        <v>100</v>
      </c>
      <c r="I5" s="22">
        <v>235</v>
      </c>
      <c r="J5" s="7">
        <v>0</v>
      </c>
      <c r="K5" s="7">
        <v>0</v>
      </c>
      <c r="L5" s="7">
        <v>0</v>
      </c>
      <c r="M5" s="37">
        <f t="shared" si="0"/>
        <v>0.56354916067146288</v>
      </c>
    </row>
    <row r="6" spans="1:13" s="34" customFormat="1" x14ac:dyDescent="0.25">
      <c r="A6" s="21" t="s">
        <v>3124</v>
      </c>
      <c r="B6" s="7">
        <v>458</v>
      </c>
      <c r="C6" s="7">
        <v>2</v>
      </c>
      <c r="D6" s="7">
        <v>138</v>
      </c>
      <c r="E6" s="7">
        <v>0</v>
      </c>
      <c r="F6" s="7">
        <v>3</v>
      </c>
      <c r="G6" s="7">
        <v>17</v>
      </c>
      <c r="H6" s="7">
        <v>80</v>
      </c>
      <c r="I6" s="22">
        <v>240</v>
      </c>
      <c r="J6" s="7">
        <v>0</v>
      </c>
      <c r="K6" s="7">
        <v>0</v>
      </c>
      <c r="L6" s="7">
        <v>0</v>
      </c>
      <c r="M6" s="37">
        <f t="shared" si="0"/>
        <v>0.5240174672489083</v>
      </c>
    </row>
    <row r="7" spans="1:13" s="34" customFormat="1" x14ac:dyDescent="0.25">
      <c r="A7" s="21" t="s">
        <v>3125</v>
      </c>
      <c r="B7" s="7">
        <v>420</v>
      </c>
      <c r="C7" s="7">
        <v>2</v>
      </c>
      <c r="D7" s="7">
        <v>111</v>
      </c>
      <c r="E7" s="7">
        <v>0</v>
      </c>
      <c r="F7" s="7">
        <v>1</v>
      </c>
      <c r="G7" s="7">
        <v>19</v>
      </c>
      <c r="H7" s="7">
        <v>92</v>
      </c>
      <c r="I7" s="22">
        <v>225</v>
      </c>
      <c r="J7" s="7">
        <v>0</v>
      </c>
      <c r="K7" s="7">
        <v>0</v>
      </c>
      <c r="L7" s="7">
        <v>0</v>
      </c>
      <c r="M7" s="37">
        <f t="shared" si="0"/>
        <v>0.5357142857142857</v>
      </c>
    </row>
    <row r="8" spans="1:13" s="34" customFormat="1" x14ac:dyDescent="0.25">
      <c r="A8" s="21" t="s">
        <v>3126</v>
      </c>
      <c r="B8" s="7">
        <v>389</v>
      </c>
      <c r="C8" s="7">
        <v>3</v>
      </c>
      <c r="D8" s="7">
        <v>67</v>
      </c>
      <c r="E8" s="7">
        <v>0</v>
      </c>
      <c r="F8" s="7">
        <v>4</v>
      </c>
      <c r="G8" s="7">
        <v>11</v>
      </c>
      <c r="H8" s="7">
        <v>72</v>
      </c>
      <c r="I8" s="22">
        <v>157</v>
      </c>
      <c r="J8" s="7">
        <v>0</v>
      </c>
      <c r="K8" s="7">
        <v>1</v>
      </c>
      <c r="L8" s="7">
        <v>0</v>
      </c>
      <c r="M8" s="37">
        <f t="shared" si="0"/>
        <v>0.40616966580976865</v>
      </c>
    </row>
    <row r="9" spans="1:13" s="34" customFormat="1" x14ac:dyDescent="0.25">
      <c r="A9" s="21" t="s">
        <v>3127</v>
      </c>
      <c r="B9" s="7">
        <v>431</v>
      </c>
      <c r="C9" s="7">
        <v>8</v>
      </c>
      <c r="D9" s="7">
        <v>101</v>
      </c>
      <c r="E9" s="7">
        <v>1</v>
      </c>
      <c r="F9" s="7">
        <v>1</v>
      </c>
      <c r="G9" s="7">
        <v>9</v>
      </c>
      <c r="H9" s="7">
        <v>66</v>
      </c>
      <c r="I9" s="22">
        <v>186</v>
      </c>
      <c r="J9" s="7">
        <v>1</v>
      </c>
      <c r="K9" s="7">
        <v>0</v>
      </c>
      <c r="L9" s="7">
        <v>0</v>
      </c>
      <c r="M9" s="37">
        <f t="shared" si="0"/>
        <v>0.43155452436194897</v>
      </c>
    </row>
    <row r="10" spans="1:13" s="34" customFormat="1" x14ac:dyDescent="0.25">
      <c r="A10" s="21" t="s">
        <v>3128</v>
      </c>
      <c r="B10" s="7">
        <v>370</v>
      </c>
      <c r="C10" s="7">
        <v>2</v>
      </c>
      <c r="D10" s="7">
        <v>111</v>
      </c>
      <c r="E10" s="7">
        <v>1</v>
      </c>
      <c r="F10" s="7">
        <v>2</v>
      </c>
      <c r="G10" s="7">
        <v>13</v>
      </c>
      <c r="H10" s="7">
        <v>69</v>
      </c>
      <c r="I10" s="22">
        <v>198</v>
      </c>
      <c r="J10" s="7">
        <v>0</v>
      </c>
      <c r="K10" s="7">
        <v>0</v>
      </c>
      <c r="L10" s="7">
        <v>0</v>
      </c>
      <c r="M10" s="37">
        <f t="shared" si="0"/>
        <v>0.53513513513513511</v>
      </c>
    </row>
    <row r="11" spans="1:13" s="34" customFormat="1" x14ac:dyDescent="0.25">
      <c r="A11" s="21" t="s">
        <v>3129</v>
      </c>
      <c r="B11" s="7">
        <v>346</v>
      </c>
      <c r="C11" s="7">
        <v>5</v>
      </c>
      <c r="D11" s="7">
        <v>92</v>
      </c>
      <c r="E11" s="7">
        <v>1</v>
      </c>
      <c r="F11" s="7">
        <v>3</v>
      </c>
      <c r="G11" s="7">
        <v>16</v>
      </c>
      <c r="H11" s="7">
        <v>58</v>
      </c>
      <c r="I11" s="22">
        <v>175</v>
      </c>
      <c r="J11" s="7">
        <v>1</v>
      </c>
      <c r="K11" s="7">
        <v>1</v>
      </c>
      <c r="L11" s="7">
        <v>0</v>
      </c>
      <c r="M11" s="37">
        <f t="shared" si="0"/>
        <v>0.50867052023121384</v>
      </c>
    </row>
    <row r="12" spans="1:13" s="34" customFormat="1" x14ac:dyDescent="0.25">
      <c r="A12" s="21" t="s">
        <v>3130</v>
      </c>
      <c r="B12" s="7">
        <v>304</v>
      </c>
      <c r="C12" s="7">
        <v>4</v>
      </c>
      <c r="D12" s="7">
        <v>65</v>
      </c>
      <c r="E12" s="7">
        <v>0</v>
      </c>
      <c r="F12" s="7">
        <v>3</v>
      </c>
      <c r="G12" s="7">
        <v>7</v>
      </c>
      <c r="H12" s="7">
        <v>67</v>
      </c>
      <c r="I12" s="22">
        <v>146</v>
      </c>
      <c r="J12" s="7">
        <v>1</v>
      </c>
      <c r="K12" s="7">
        <v>0</v>
      </c>
      <c r="L12" s="7">
        <v>0</v>
      </c>
      <c r="M12" s="37">
        <f t="shared" si="0"/>
        <v>0.48026315789473684</v>
      </c>
    </row>
    <row r="13" spans="1:13" s="34" customFormat="1" x14ac:dyDescent="0.25">
      <c r="A13" s="21" t="s">
        <v>3131</v>
      </c>
      <c r="B13" s="7">
        <v>366</v>
      </c>
      <c r="C13" s="7">
        <v>10</v>
      </c>
      <c r="D13" s="7">
        <v>71</v>
      </c>
      <c r="E13" s="7">
        <v>2</v>
      </c>
      <c r="F13" s="7">
        <v>4</v>
      </c>
      <c r="G13" s="7">
        <v>13</v>
      </c>
      <c r="H13" s="7">
        <v>45</v>
      </c>
      <c r="I13" s="22">
        <v>145</v>
      </c>
      <c r="J13" s="7">
        <v>1</v>
      </c>
      <c r="K13" s="7">
        <v>0</v>
      </c>
      <c r="L13" s="7">
        <v>0</v>
      </c>
      <c r="M13" s="37">
        <f t="shared" si="0"/>
        <v>0.39617486338797814</v>
      </c>
    </row>
    <row r="14" spans="1:13" s="34" customFormat="1" x14ac:dyDescent="0.25">
      <c r="A14" s="21" t="s">
        <v>3132</v>
      </c>
      <c r="B14" s="7">
        <v>275</v>
      </c>
      <c r="C14" s="7">
        <v>7</v>
      </c>
      <c r="D14" s="7">
        <v>65</v>
      </c>
      <c r="E14" s="7">
        <v>2</v>
      </c>
      <c r="F14" s="7">
        <v>1</v>
      </c>
      <c r="G14" s="7">
        <v>13</v>
      </c>
      <c r="H14" s="7">
        <v>23</v>
      </c>
      <c r="I14" s="22">
        <v>111</v>
      </c>
      <c r="J14" s="7">
        <v>0</v>
      </c>
      <c r="K14" s="7">
        <v>0</v>
      </c>
      <c r="L14" s="7">
        <v>0</v>
      </c>
      <c r="M14" s="37">
        <f t="shared" si="0"/>
        <v>0.40363636363636363</v>
      </c>
    </row>
    <row r="15" spans="1:13" s="34" customFormat="1" x14ac:dyDescent="0.25">
      <c r="A15" s="21" t="s">
        <v>3133</v>
      </c>
      <c r="B15" s="7">
        <v>416</v>
      </c>
      <c r="C15" s="7">
        <v>13</v>
      </c>
      <c r="D15" s="7">
        <v>102</v>
      </c>
      <c r="E15" s="7">
        <v>0</v>
      </c>
      <c r="F15" s="7">
        <v>1</v>
      </c>
      <c r="G15" s="7">
        <v>6</v>
      </c>
      <c r="H15" s="7">
        <v>34</v>
      </c>
      <c r="I15" s="22">
        <v>156</v>
      </c>
      <c r="J15" s="7">
        <v>0</v>
      </c>
      <c r="K15" s="7">
        <v>0</v>
      </c>
      <c r="L15" s="7">
        <v>0</v>
      </c>
      <c r="M15" s="37">
        <f t="shared" si="0"/>
        <v>0.375</v>
      </c>
    </row>
    <row r="16" spans="1:13" s="34" customFormat="1" x14ac:dyDescent="0.25">
      <c r="A16" s="21" t="s">
        <v>3134</v>
      </c>
      <c r="B16" s="7">
        <v>381</v>
      </c>
      <c r="C16" s="7">
        <v>3</v>
      </c>
      <c r="D16" s="7">
        <v>143</v>
      </c>
      <c r="E16" s="7">
        <v>1</v>
      </c>
      <c r="F16" s="7">
        <v>1</v>
      </c>
      <c r="G16" s="7">
        <v>26</v>
      </c>
      <c r="H16" s="7">
        <v>85</v>
      </c>
      <c r="I16" s="22">
        <v>259</v>
      </c>
      <c r="J16" s="7">
        <v>1</v>
      </c>
      <c r="K16" s="7">
        <v>0</v>
      </c>
      <c r="L16" s="7">
        <v>0</v>
      </c>
      <c r="M16" s="37">
        <f t="shared" si="0"/>
        <v>0.67979002624671914</v>
      </c>
    </row>
    <row r="17" spans="1:13" s="34" customFormat="1" x14ac:dyDescent="0.25">
      <c r="A17" s="21" t="s">
        <v>3135</v>
      </c>
      <c r="B17" s="7">
        <v>326</v>
      </c>
      <c r="C17" s="7">
        <v>2</v>
      </c>
      <c r="D17" s="7">
        <v>77</v>
      </c>
      <c r="E17" s="7">
        <v>1</v>
      </c>
      <c r="F17" s="7">
        <v>4</v>
      </c>
      <c r="G17" s="7">
        <v>17</v>
      </c>
      <c r="H17" s="7">
        <v>75</v>
      </c>
      <c r="I17" s="22">
        <v>176</v>
      </c>
      <c r="J17" s="7">
        <v>0</v>
      </c>
      <c r="K17" s="7">
        <v>0</v>
      </c>
      <c r="L17" s="7">
        <v>0</v>
      </c>
      <c r="M17" s="37">
        <f t="shared" si="0"/>
        <v>0.53987730061349692</v>
      </c>
    </row>
    <row r="18" spans="1:13" s="34" customFormat="1" x14ac:dyDescent="0.25">
      <c r="A18" s="21" t="s">
        <v>3136</v>
      </c>
      <c r="B18" s="7">
        <v>315</v>
      </c>
      <c r="C18" s="7">
        <v>3</v>
      </c>
      <c r="D18" s="7">
        <v>86</v>
      </c>
      <c r="E18" s="7">
        <v>1</v>
      </c>
      <c r="F18" s="7">
        <v>0</v>
      </c>
      <c r="G18" s="7">
        <v>12</v>
      </c>
      <c r="H18" s="7">
        <v>52</v>
      </c>
      <c r="I18" s="22">
        <v>154</v>
      </c>
      <c r="J18" s="7">
        <v>0</v>
      </c>
      <c r="K18" s="7">
        <v>0</v>
      </c>
      <c r="L18" s="7">
        <v>0</v>
      </c>
      <c r="M18" s="37">
        <f t="shared" si="0"/>
        <v>0.48888888888888887</v>
      </c>
    </row>
    <row r="19" spans="1:13" s="34" customFormat="1" x14ac:dyDescent="0.25">
      <c r="A19" s="21" t="s">
        <v>3137</v>
      </c>
      <c r="B19" s="7">
        <v>334</v>
      </c>
      <c r="C19" s="7">
        <v>10</v>
      </c>
      <c r="D19" s="7">
        <v>80</v>
      </c>
      <c r="E19" s="7">
        <v>1</v>
      </c>
      <c r="F19" s="7">
        <v>0</v>
      </c>
      <c r="G19" s="7">
        <v>8</v>
      </c>
      <c r="H19" s="7">
        <v>46</v>
      </c>
      <c r="I19" s="22">
        <v>145</v>
      </c>
      <c r="J19" s="7">
        <v>0</v>
      </c>
      <c r="K19" s="7">
        <v>0</v>
      </c>
      <c r="L19" s="7">
        <v>1</v>
      </c>
      <c r="M19" s="37">
        <f t="shared" si="0"/>
        <v>0.43712574850299402</v>
      </c>
    </row>
    <row r="20" spans="1:13" s="34" customFormat="1" x14ac:dyDescent="0.25">
      <c r="A20" s="21" t="s">
        <v>3138</v>
      </c>
      <c r="B20" s="7">
        <v>365</v>
      </c>
      <c r="C20" s="7">
        <v>0</v>
      </c>
      <c r="D20" s="7">
        <v>86</v>
      </c>
      <c r="E20" s="7">
        <v>0</v>
      </c>
      <c r="F20" s="7">
        <v>3</v>
      </c>
      <c r="G20" s="7">
        <v>11</v>
      </c>
      <c r="H20" s="7">
        <v>94</v>
      </c>
      <c r="I20" s="22">
        <v>194</v>
      </c>
      <c r="J20" s="7">
        <v>0</v>
      </c>
      <c r="K20" s="7">
        <v>0</v>
      </c>
      <c r="L20" s="7">
        <v>1</v>
      </c>
      <c r="M20" s="37">
        <f t="shared" si="0"/>
        <v>0.53424657534246578</v>
      </c>
    </row>
    <row r="21" spans="1:13" s="34" customFormat="1" x14ac:dyDescent="0.25">
      <c r="A21" s="21" t="s">
        <v>3139</v>
      </c>
      <c r="B21" s="7">
        <v>450</v>
      </c>
      <c r="C21" s="7">
        <v>11</v>
      </c>
      <c r="D21" s="7">
        <v>139</v>
      </c>
      <c r="E21" s="7">
        <v>0</v>
      </c>
      <c r="F21" s="7">
        <v>5</v>
      </c>
      <c r="G21" s="7">
        <v>8</v>
      </c>
      <c r="H21" s="7">
        <v>70</v>
      </c>
      <c r="I21" s="22">
        <v>233</v>
      </c>
      <c r="J21" s="7">
        <v>1</v>
      </c>
      <c r="K21" s="7">
        <v>0</v>
      </c>
      <c r="L21" s="7">
        <v>2</v>
      </c>
      <c r="M21" s="37">
        <f t="shared" si="0"/>
        <v>0.52222222222222225</v>
      </c>
    </row>
    <row r="22" spans="1:13" s="34" customFormat="1" x14ac:dyDescent="0.25">
      <c r="A22" s="21" t="s">
        <v>3140</v>
      </c>
      <c r="B22" s="7">
        <v>380</v>
      </c>
      <c r="C22" s="7">
        <v>17</v>
      </c>
      <c r="D22" s="7">
        <v>77</v>
      </c>
      <c r="E22" s="7">
        <v>0</v>
      </c>
      <c r="F22" s="7">
        <v>1</v>
      </c>
      <c r="G22" s="7">
        <v>11</v>
      </c>
      <c r="H22" s="7">
        <v>28</v>
      </c>
      <c r="I22" s="22">
        <v>134</v>
      </c>
      <c r="J22" s="7">
        <v>2</v>
      </c>
      <c r="K22" s="7">
        <v>0</v>
      </c>
      <c r="L22" s="7">
        <v>0</v>
      </c>
      <c r="M22" s="37">
        <f t="shared" si="0"/>
        <v>0.35263157894736841</v>
      </c>
    </row>
    <row r="23" spans="1:13" s="34" customFormat="1" x14ac:dyDescent="0.25">
      <c r="A23" s="21" t="s">
        <v>3141</v>
      </c>
      <c r="B23" s="7">
        <v>355</v>
      </c>
      <c r="C23" s="7">
        <v>8</v>
      </c>
      <c r="D23" s="7">
        <v>58</v>
      </c>
      <c r="E23" s="7">
        <v>0</v>
      </c>
      <c r="F23" s="7">
        <v>0</v>
      </c>
      <c r="G23" s="7">
        <v>10</v>
      </c>
      <c r="H23" s="7">
        <v>40</v>
      </c>
      <c r="I23" s="22">
        <v>116</v>
      </c>
      <c r="J23" s="7">
        <v>1</v>
      </c>
      <c r="K23" s="7">
        <v>0</v>
      </c>
      <c r="L23" s="7">
        <v>0</v>
      </c>
      <c r="M23" s="37">
        <f t="shared" si="0"/>
        <v>0.3267605633802817</v>
      </c>
    </row>
    <row r="24" spans="1:13" s="34" customFormat="1" x14ac:dyDescent="0.25">
      <c r="A24" s="21" t="s">
        <v>3142</v>
      </c>
      <c r="B24" s="7">
        <v>466</v>
      </c>
      <c r="C24" s="7">
        <v>3</v>
      </c>
      <c r="D24" s="7">
        <v>87</v>
      </c>
      <c r="E24" s="7">
        <v>1</v>
      </c>
      <c r="F24" s="7">
        <v>2</v>
      </c>
      <c r="G24" s="7">
        <v>20</v>
      </c>
      <c r="H24" s="7">
        <v>88</v>
      </c>
      <c r="I24" s="22">
        <v>201</v>
      </c>
      <c r="J24" s="7">
        <v>1</v>
      </c>
      <c r="K24" s="7">
        <v>0</v>
      </c>
      <c r="L24" s="7">
        <v>0</v>
      </c>
      <c r="M24" s="37">
        <f t="shared" si="0"/>
        <v>0.43133047210300429</v>
      </c>
    </row>
    <row r="25" spans="1:13" s="34" customFormat="1" x14ac:dyDescent="0.25">
      <c r="A25" s="21" t="s">
        <v>3143</v>
      </c>
      <c r="B25" s="7">
        <v>441</v>
      </c>
      <c r="C25" s="7">
        <v>4</v>
      </c>
      <c r="D25" s="7">
        <v>101</v>
      </c>
      <c r="E25" s="7">
        <v>1</v>
      </c>
      <c r="F25" s="7">
        <v>2</v>
      </c>
      <c r="G25" s="7">
        <v>15</v>
      </c>
      <c r="H25" s="7">
        <v>87</v>
      </c>
      <c r="I25" s="22">
        <v>210</v>
      </c>
      <c r="J25" s="7">
        <v>0</v>
      </c>
      <c r="K25" s="7">
        <v>0</v>
      </c>
      <c r="L25" s="7">
        <v>3</v>
      </c>
      <c r="M25" s="37">
        <f t="shared" si="0"/>
        <v>0.48299319727891155</v>
      </c>
    </row>
    <row r="26" spans="1:13" s="34" customFormat="1" x14ac:dyDescent="0.25">
      <c r="A26" s="21" t="s">
        <v>3144</v>
      </c>
      <c r="B26" s="7">
        <v>484</v>
      </c>
      <c r="C26" s="7">
        <v>6</v>
      </c>
      <c r="D26" s="7">
        <v>128</v>
      </c>
      <c r="E26" s="7">
        <v>2</v>
      </c>
      <c r="F26" s="7">
        <v>3</v>
      </c>
      <c r="G26" s="7">
        <v>13</v>
      </c>
      <c r="H26" s="7">
        <v>95</v>
      </c>
      <c r="I26" s="22">
        <v>247</v>
      </c>
      <c r="J26" s="7">
        <v>2</v>
      </c>
      <c r="K26" s="7">
        <v>0</v>
      </c>
      <c r="L26" s="7">
        <v>0</v>
      </c>
      <c r="M26" s="37">
        <f t="shared" si="0"/>
        <v>0.51033057851239672</v>
      </c>
    </row>
    <row r="27" spans="1:13" s="34" customFormat="1" x14ac:dyDescent="0.25">
      <c r="A27" s="21" t="s">
        <v>3145</v>
      </c>
      <c r="B27" s="7">
        <v>370</v>
      </c>
      <c r="C27" s="7">
        <v>1</v>
      </c>
      <c r="D27" s="7">
        <v>72</v>
      </c>
      <c r="E27" s="7">
        <v>0</v>
      </c>
      <c r="F27" s="7">
        <v>0</v>
      </c>
      <c r="G27" s="7">
        <v>15</v>
      </c>
      <c r="H27" s="7">
        <v>67</v>
      </c>
      <c r="I27" s="22">
        <v>155</v>
      </c>
      <c r="J27" s="7">
        <v>1</v>
      </c>
      <c r="K27" s="7">
        <v>0</v>
      </c>
      <c r="L27" s="7">
        <v>1</v>
      </c>
      <c r="M27" s="37">
        <f t="shared" si="0"/>
        <v>0.42162162162162165</v>
      </c>
    </row>
    <row r="28" spans="1:13" s="34" customFormat="1" x14ac:dyDescent="0.25">
      <c r="A28" s="21" t="s">
        <v>3146</v>
      </c>
      <c r="B28" s="7">
        <v>451</v>
      </c>
      <c r="C28" s="7">
        <v>1</v>
      </c>
      <c r="D28" s="7">
        <v>90</v>
      </c>
      <c r="E28" s="7">
        <v>1</v>
      </c>
      <c r="F28" s="7">
        <v>4</v>
      </c>
      <c r="G28" s="7">
        <v>19</v>
      </c>
      <c r="H28" s="7">
        <v>104</v>
      </c>
      <c r="I28" s="22">
        <v>219</v>
      </c>
      <c r="J28" s="7">
        <v>2</v>
      </c>
      <c r="K28" s="7">
        <v>0</v>
      </c>
      <c r="L28" s="7">
        <v>0</v>
      </c>
      <c r="M28" s="37">
        <f t="shared" si="0"/>
        <v>0.48558758314855877</v>
      </c>
    </row>
    <row r="29" spans="1:13" s="34" customFormat="1" x14ac:dyDescent="0.25">
      <c r="A29" s="21" t="s">
        <v>3147</v>
      </c>
      <c r="B29" s="7">
        <v>404</v>
      </c>
      <c r="C29" s="7">
        <v>2</v>
      </c>
      <c r="D29" s="7">
        <v>87</v>
      </c>
      <c r="E29" s="7">
        <v>2</v>
      </c>
      <c r="F29" s="7">
        <v>0</v>
      </c>
      <c r="G29" s="7">
        <v>13</v>
      </c>
      <c r="H29" s="7">
        <v>86</v>
      </c>
      <c r="I29" s="22">
        <v>190</v>
      </c>
      <c r="J29" s="7">
        <v>0</v>
      </c>
      <c r="K29" s="7">
        <v>0</v>
      </c>
      <c r="L29" s="7">
        <v>0</v>
      </c>
      <c r="M29" s="37">
        <f t="shared" si="0"/>
        <v>0.47029702970297027</v>
      </c>
    </row>
    <row r="30" spans="1:13" s="34" customFormat="1" x14ac:dyDescent="0.25">
      <c r="A30" s="21" t="s">
        <v>3148</v>
      </c>
      <c r="B30" s="7">
        <v>422</v>
      </c>
      <c r="C30" s="7">
        <v>9</v>
      </c>
      <c r="D30" s="7">
        <v>106</v>
      </c>
      <c r="E30" s="7">
        <v>0</v>
      </c>
      <c r="F30" s="7">
        <v>2</v>
      </c>
      <c r="G30" s="7">
        <v>12</v>
      </c>
      <c r="H30" s="7">
        <v>51</v>
      </c>
      <c r="I30" s="22">
        <v>180</v>
      </c>
      <c r="J30" s="7">
        <v>1</v>
      </c>
      <c r="K30" s="7">
        <v>0</v>
      </c>
      <c r="L30" s="7">
        <v>0</v>
      </c>
      <c r="M30" s="37">
        <f t="shared" si="0"/>
        <v>0.42654028436018959</v>
      </c>
    </row>
    <row r="31" spans="1:13" s="34" customFormat="1" x14ac:dyDescent="0.25">
      <c r="A31" s="21" t="s">
        <v>3149</v>
      </c>
      <c r="B31" s="7">
        <v>392</v>
      </c>
      <c r="C31" s="7">
        <v>2</v>
      </c>
      <c r="D31" s="7">
        <v>79</v>
      </c>
      <c r="E31" s="7">
        <v>1</v>
      </c>
      <c r="F31" s="7">
        <v>2</v>
      </c>
      <c r="G31" s="7">
        <v>21</v>
      </c>
      <c r="H31" s="7">
        <v>80</v>
      </c>
      <c r="I31" s="22">
        <v>185</v>
      </c>
      <c r="J31" s="7">
        <v>0</v>
      </c>
      <c r="K31" s="7">
        <v>0</v>
      </c>
      <c r="L31" s="7">
        <v>0</v>
      </c>
      <c r="M31" s="37">
        <f t="shared" si="0"/>
        <v>0.47193877551020408</v>
      </c>
    </row>
    <row r="32" spans="1:13" s="34" customFormat="1" x14ac:dyDescent="0.25">
      <c r="A32" s="21" t="s">
        <v>3150</v>
      </c>
      <c r="B32" s="7">
        <v>444</v>
      </c>
      <c r="C32" s="7">
        <v>5</v>
      </c>
      <c r="D32" s="7">
        <v>97</v>
      </c>
      <c r="E32" s="7">
        <v>0</v>
      </c>
      <c r="F32" s="7">
        <v>2</v>
      </c>
      <c r="G32" s="7">
        <v>14</v>
      </c>
      <c r="H32" s="7">
        <v>42</v>
      </c>
      <c r="I32" s="22">
        <v>160</v>
      </c>
      <c r="J32" s="7">
        <v>2</v>
      </c>
      <c r="K32" s="7">
        <v>0</v>
      </c>
      <c r="L32" s="7">
        <v>2</v>
      </c>
      <c r="M32" s="37">
        <f t="shared" si="0"/>
        <v>0.36486486486486486</v>
      </c>
    </row>
    <row r="33" spans="1:13" s="34" customFormat="1" x14ac:dyDescent="0.25">
      <c r="A33" s="21" t="s">
        <v>3151</v>
      </c>
      <c r="B33" s="7">
        <v>402</v>
      </c>
      <c r="C33" s="7">
        <v>1</v>
      </c>
      <c r="D33" s="7">
        <v>37</v>
      </c>
      <c r="E33" s="7">
        <v>1</v>
      </c>
      <c r="F33" s="7">
        <v>1</v>
      </c>
      <c r="G33" s="7">
        <v>9</v>
      </c>
      <c r="H33" s="7">
        <v>39</v>
      </c>
      <c r="I33" s="22">
        <v>88</v>
      </c>
      <c r="J33" s="7">
        <v>0</v>
      </c>
      <c r="K33" s="7">
        <v>0</v>
      </c>
      <c r="L33" s="7">
        <v>0</v>
      </c>
      <c r="M33" s="37">
        <f t="shared" si="0"/>
        <v>0.21890547263681592</v>
      </c>
    </row>
    <row r="34" spans="1:13" s="34" customFormat="1" x14ac:dyDescent="0.25">
      <c r="A34" s="21" t="s">
        <v>3152</v>
      </c>
      <c r="B34" s="7">
        <v>350</v>
      </c>
      <c r="C34" s="7">
        <v>3</v>
      </c>
      <c r="D34" s="7">
        <v>84</v>
      </c>
      <c r="E34" s="7">
        <v>0</v>
      </c>
      <c r="F34" s="7">
        <v>5</v>
      </c>
      <c r="G34" s="7">
        <v>12</v>
      </c>
      <c r="H34" s="7">
        <v>86</v>
      </c>
      <c r="I34" s="22">
        <v>190</v>
      </c>
      <c r="J34" s="7">
        <v>0</v>
      </c>
      <c r="K34" s="7">
        <v>0</v>
      </c>
      <c r="L34" s="7">
        <v>1</v>
      </c>
      <c r="M34" s="37">
        <f t="shared" si="0"/>
        <v>0.54571428571428571</v>
      </c>
    </row>
    <row r="35" spans="1:13" s="34" customFormat="1" x14ac:dyDescent="0.25">
      <c r="A35" s="21" t="s">
        <v>3153</v>
      </c>
      <c r="B35" s="7">
        <v>375</v>
      </c>
      <c r="C35" s="7">
        <v>3</v>
      </c>
      <c r="D35" s="7">
        <v>82</v>
      </c>
      <c r="E35" s="7">
        <v>0</v>
      </c>
      <c r="F35" s="7">
        <v>4</v>
      </c>
      <c r="G35" s="7">
        <v>27</v>
      </c>
      <c r="H35" s="7">
        <v>65</v>
      </c>
      <c r="I35" s="22">
        <v>181</v>
      </c>
      <c r="J35" s="7">
        <v>1</v>
      </c>
      <c r="K35" s="7">
        <v>0</v>
      </c>
      <c r="L35" s="7">
        <v>0</v>
      </c>
      <c r="M35" s="37">
        <f t="shared" si="0"/>
        <v>0.48266666666666669</v>
      </c>
    </row>
    <row r="36" spans="1:13" s="34" customFormat="1" x14ac:dyDescent="0.25">
      <c r="A36" s="21" t="s">
        <v>3154</v>
      </c>
      <c r="B36" s="7">
        <v>251</v>
      </c>
      <c r="C36" s="7">
        <v>2</v>
      </c>
      <c r="D36" s="7">
        <v>55</v>
      </c>
      <c r="E36" s="7">
        <v>1</v>
      </c>
      <c r="F36" s="7">
        <v>5</v>
      </c>
      <c r="G36" s="7">
        <v>8</v>
      </c>
      <c r="H36" s="7">
        <v>46</v>
      </c>
      <c r="I36" s="22">
        <v>117</v>
      </c>
      <c r="J36" s="7">
        <v>1</v>
      </c>
      <c r="K36" s="7">
        <v>0</v>
      </c>
      <c r="L36" s="7">
        <v>1</v>
      </c>
      <c r="M36" s="37">
        <f t="shared" si="0"/>
        <v>0.47011952191235062</v>
      </c>
    </row>
    <row r="37" spans="1:13" s="34" customFormat="1" x14ac:dyDescent="0.25">
      <c r="A37" s="21" t="s">
        <v>3155</v>
      </c>
      <c r="B37" s="7">
        <v>374</v>
      </c>
      <c r="C37" s="7">
        <v>10</v>
      </c>
      <c r="D37" s="7">
        <v>87</v>
      </c>
      <c r="E37" s="7">
        <v>0</v>
      </c>
      <c r="F37" s="7">
        <v>1</v>
      </c>
      <c r="G37" s="7">
        <v>21</v>
      </c>
      <c r="H37" s="7">
        <v>79</v>
      </c>
      <c r="I37" s="22">
        <v>198</v>
      </c>
      <c r="J37" s="7">
        <v>1</v>
      </c>
      <c r="K37" s="7">
        <v>0</v>
      </c>
      <c r="L37" s="7">
        <v>0</v>
      </c>
      <c r="M37" s="37">
        <f t="shared" si="0"/>
        <v>0.52941176470588236</v>
      </c>
    </row>
    <row r="38" spans="1:13" s="34" customFormat="1" x14ac:dyDescent="0.25">
      <c r="A38" s="21" t="s">
        <v>3156</v>
      </c>
      <c r="B38" s="7">
        <v>371</v>
      </c>
      <c r="C38" s="7">
        <v>6</v>
      </c>
      <c r="D38" s="7">
        <v>102</v>
      </c>
      <c r="E38" s="7">
        <v>0</v>
      </c>
      <c r="F38" s="7">
        <v>4</v>
      </c>
      <c r="G38" s="7">
        <v>16</v>
      </c>
      <c r="H38" s="7">
        <v>68</v>
      </c>
      <c r="I38" s="22">
        <v>196</v>
      </c>
      <c r="J38" s="7">
        <v>1</v>
      </c>
      <c r="K38" s="7">
        <v>4</v>
      </c>
      <c r="L38" s="7">
        <v>0</v>
      </c>
      <c r="M38" s="37">
        <f t="shared" si="0"/>
        <v>0.53908355795148244</v>
      </c>
    </row>
    <row r="39" spans="1:13" s="34" customFormat="1" x14ac:dyDescent="0.25">
      <c r="A39" s="21" t="s">
        <v>3157</v>
      </c>
      <c r="B39" s="7">
        <v>335</v>
      </c>
      <c r="C39" s="7">
        <v>5</v>
      </c>
      <c r="D39" s="7">
        <v>68</v>
      </c>
      <c r="E39" s="7">
        <v>1</v>
      </c>
      <c r="F39" s="7">
        <v>5</v>
      </c>
      <c r="G39" s="7">
        <v>17</v>
      </c>
      <c r="H39" s="7">
        <v>52</v>
      </c>
      <c r="I39" s="22">
        <v>148</v>
      </c>
      <c r="J39" s="7">
        <v>1</v>
      </c>
      <c r="K39" s="7">
        <v>0</v>
      </c>
      <c r="L39" s="7">
        <v>2</v>
      </c>
      <c r="M39" s="37">
        <f t="shared" si="0"/>
        <v>0.44776119402985076</v>
      </c>
    </row>
    <row r="40" spans="1:13" s="34" customFormat="1" x14ac:dyDescent="0.25">
      <c r="A40" s="21" t="s">
        <v>3158</v>
      </c>
      <c r="B40" s="7">
        <v>320</v>
      </c>
      <c r="C40" s="7">
        <v>2</v>
      </c>
      <c r="D40" s="7">
        <v>88</v>
      </c>
      <c r="E40" s="7">
        <v>0</v>
      </c>
      <c r="F40" s="7">
        <v>6</v>
      </c>
      <c r="G40" s="7">
        <v>20</v>
      </c>
      <c r="H40" s="7">
        <v>49</v>
      </c>
      <c r="I40" s="22">
        <v>165</v>
      </c>
      <c r="J40" s="7">
        <v>1</v>
      </c>
      <c r="K40" s="7">
        <v>0</v>
      </c>
      <c r="L40" s="7">
        <v>0</v>
      </c>
      <c r="M40" s="37">
        <f t="shared" si="0"/>
        <v>0.515625</v>
      </c>
    </row>
    <row r="41" spans="1:13" s="34" customFormat="1" x14ac:dyDescent="0.25">
      <c r="A41" s="21" t="s">
        <v>3159</v>
      </c>
      <c r="B41" s="7">
        <v>338</v>
      </c>
      <c r="C41" s="7">
        <v>3</v>
      </c>
      <c r="D41" s="7">
        <v>63</v>
      </c>
      <c r="E41" s="7">
        <v>0</v>
      </c>
      <c r="F41" s="7">
        <v>2</v>
      </c>
      <c r="G41" s="7">
        <v>9</v>
      </c>
      <c r="H41" s="7">
        <v>36</v>
      </c>
      <c r="I41" s="22">
        <v>113</v>
      </c>
      <c r="J41" s="7">
        <v>1</v>
      </c>
      <c r="K41" s="7">
        <v>0</v>
      </c>
      <c r="L41" s="7">
        <v>0</v>
      </c>
      <c r="M41" s="37">
        <f t="shared" si="0"/>
        <v>0.33431952662721892</v>
      </c>
    </row>
    <row r="42" spans="1:13" s="34" customFormat="1" x14ac:dyDescent="0.25">
      <c r="A42" s="21" t="s">
        <v>3160</v>
      </c>
      <c r="B42" s="7">
        <v>398</v>
      </c>
      <c r="C42" s="7">
        <v>5</v>
      </c>
      <c r="D42" s="7">
        <v>100</v>
      </c>
      <c r="E42" s="7">
        <v>0</v>
      </c>
      <c r="F42" s="7">
        <v>3</v>
      </c>
      <c r="G42" s="7">
        <v>17</v>
      </c>
      <c r="H42" s="7">
        <v>57</v>
      </c>
      <c r="I42" s="22">
        <v>182</v>
      </c>
      <c r="J42" s="7">
        <v>0</v>
      </c>
      <c r="K42" s="7">
        <v>0</v>
      </c>
      <c r="L42" s="7">
        <v>0</v>
      </c>
      <c r="M42" s="37">
        <f t="shared" si="0"/>
        <v>0.457286432160804</v>
      </c>
    </row>
    <row r="43" spans="1:13" s="34" customFormat="1" x14ac:dyDescent="0.25">
      <c r="A43" s="21" t="s">
        <v>3161</v>
      </c>
      <c r="B43" s="7">
        <v>569</v>
      </c>
      <c r="C43" s="7">
        <v>5</v>
      </c>
      <c r="D43" s="7">
        <v>58</v>
      </c>
      <c r="E43" s="7">
        <v>0</v>
      </c>
      <c r="F43" s="7">
        <v>6</v>
      </c>
      <c r="G43" s="7">
        <v>10</v>
      </c>
      <c r="H43" s="7">
        <v>56</v>
      </c>
      <c r="I43" s="22">
        <v>135</v>
      </c>
      <c r="J43" s="7">
        <v>0</v>
      </c>
      <c r="K43" s="7">
        <v>0</v>
      </c>
      <c r="L43" s="7">
        <v>0</v>
      </c>
      <c r="M43" s="37">
        <f t="shared" si="0"/>
        <v>0.23725834797891038</v>
      </c>
    </row>
    <row r="44" spans="1:13" s="34" customFormat="1" x14ac:dyDescent="0.25">
      <c r="A44" s="21" t="s">
        <v>3162</v>
      </c>
      <c r="B44" s="7">
        <v>550</v>
      </c>
      <c r="C44" s="7">
        <v>6</v>
      </c>
      <c r="D44" s="7">
        <v>67</v>
      </c>
      <c r="E44" s="7">
        <v>0</v>
      </c>
      <c r="F44" s="7">
        <v>1</v>
      </c>
      <c r="G44" s="7">
        <v>18</v>
      </c>
      <c r="H44" s="7">
        <v>53</v>
      </c>
      <c r="I44" s="22">
        <v>145</v>
      </c>
      <c r="J44" s="7">
        <v>0</v>
      </c>
      <c r="K44" s="7">
        <v>0</v>
      </c>
      <c r="L44" s="7">
        <v>0</v>
      </c>
      <c r="M44" s="37">
        <f t="shared" si="0"/>
        <v>0.26363636363636361</v>
      </c>
    </row>
    <row r="45" spans="1:13" s="34" customFormat="1" x14ac:dyDescent="0.25">
      <c r="A45" s="21" t="s">
        <v>3163</v>
      </c>
      <c r="B45" s="7">
        <v>383</v>
      </c>
      <c r="C45" s="7">
        <v>1</v>
      </c>
      <c r="D45" s="7">
        <v>122</v>
      </c>
      <c r="E45" s="7">
        <v>3</v>
      </c>
      <c r="F45" s="7">
        <v>1</v>
      </c>
      <c r="G45" s="7">
        <v>21</v>
      </c>
      <c r="H45" s="7">
        <v>66</v>
      </c>
      <c r="I45" s="22">
        <v>214</v>
      </c>
      <c r="J45" s="7">
        <v>3</v>
      </c>
      <c r="K45" s="7">
        <v>0</v>
      </c>
      <c r="L45" s="7">
        <v>1</v>
      </c>
      <c r="M45" s="37">
        <f t="shared" si="0"/>
        <v>0.56135770234986948</v>
      </c>
    </row>
    <row r="46" spans="1:13" s="34" customFormat="1" x14ac:dyDescent="0.25">
      <c r="A46" s="21" t="s">
        <v>3164</v>
      </c>
      <c r="B46" s="7">
        <v>413</v>
      </c>
      <c r="C46" s="7">
        <v>1</v>
      </c>
      <c r="D46" s="7">
        <v>90</v>
      </c>
      <c r="E46" s="7">
        <v>2</v>
      </c>
      <c r="F46" s="7">
        <v>1</v>
      </c>
      <c r="G46" s="7">
        <v>20</v>
      </c>
      <c r="H46" s="7">
        <v>65</v>
      </c>
      <c r="I46" s="22">
        <v>179</v>
      </c>
      <c r="J46" s="7">
        <v>0</v>
      </c>
      <c r="K46" s="7">
        <v>0</v>
      </c>
      <c r="L46" s="7">
        <v>0</v>
      </c>
      <c r="M46" s="37">
        <f t="shared" si="0"/>
        <v>0.43341404358353514</v>
      </c>
    </row>
    <row r="47" spans="1:13" s="34" customFormat="1" x14ac:dyDescent="0.25">
      <c r="A47" s="21" t="s">
        <v>3165</v>
      </c>
      <c r="B47" s="7">
        <v>402</v>
      </c>
      <c r="C47" s="7">
        <v>8</v>
      </c>
      <c r="D47" s="7">
        <v>108</v>
      </c>
      <c r="E47" s="7">
        <v>1</v>
      </c>
      <c r="F47" s="7">
        <v>1</v>
      </c>
      <c r="G47" s="7">
        <v>13</v>
      </c>
      <c r="H47" s="7">
        <v>58</v>
      </c>
      <c r="I47" s="22">
        <v>189</v>
      </c>
      <c r="J47" s="7">
        <v>1</v>
      </c>
      <c r="K47" s="7">
        <v>0</v>
      </c>
      <c r="L47" s="7">
        <v>0</v>
      </c>
      <c r="M47" s="37">
        <f t="shared" si="0"/>
        <v>0.47014925373134331</v>
      </c>
    </row>
    <row r="48" spans="1:13" s="34" customFormat="1" x14ac:dyDescent="0.25">
      <c r="A48" s="21" t="s">
        <v>3166</v>
      </c>
      <c r="B48" s="7">
        <v>381</v>
      </c>
      <c r="C48" s="7">
        <v>0</v>
      </c>
      <c r="D48" s="7">
        <v>87</v>
      </c>
      <c r="E48" s="7">
        <v>1</v>
      </c>
      <c r="F48" s="7">
        <v>1</v>
      </c>
      <c r="G48" s="7">
        <v>10</v>
      </c>
      <c r="H48" s="7">
        <v>51</v>
      </c>
      <c r="I48" s="22">
        <v>150</v>
      </c>
      <c r="J48" s="7">
        <v>0</v>
      </c>
      <c r="K48" s="7">
        <v>0</v>
      </c>
      <c r="L48" s="7">
        <v>0</v>
      </c>
      <c r="M48" s="37">
        <f t="shared" si="0"/>
        <v>0.39370078740157483</v>
      </c>
    </row>
    <row r="49" spans="1:13" s="34" customFormat="1" x14ac:dyDescent="0.25">
      <c r="A49" s="21" t="s">
        <v>3167</v>
      </c>
      <c r="B49" s="7">
        <v>251</v>
      </c>
      <c r="C49" s="7">
        <v>1</v>
      </c>
      <c r="D49" s="7">
        <v>61</v>
      </c>
      <c r="E49" s="7">
        <v>0</v>
      </c>
      <c r="F49" s="7">
        <v>1</v>
      </c>
      <c r="G49" s="7">
        <v>14</v>
      </c>
      <c r="H49" s="7">
        <v>52</v>
      </c>
      <c r="I49" s="22">
        <v>129</v>
      </c>
      <c r="J49" s="7">
        <v>0</v>
      </c>
      <c r="K49" s="7">
        <v>0</v>
      </c>
      <c r="L49" s="7">
        <v>0</v>
      </c>
      <c r="M49" s="37">
        <f t="shared" si="0"/>
        <v>0.51394422310756971</v>
      </c>
    </row>
    <row r="50" spans="1:13" s="34" customFormat="1" x14ac:dyDescent="0.25">
      <c r="A50" s="21" t="s">
        <v>3168</v>
      </c>
      <c r="B50" s="7">
        <v>371</v>
      </c>
      <c r="C50" s="7">
        <v>4</v>
      </c>
      <c r="D50" s="7">
        <v>85</v>
      </c>
      <c r="E50" s="7">
        <v>0</v>
      </c>
      <c r="F50" s="7">
        <v>2</v>
      </c>
      <c r="G50" s="7">
        <v>16</v>
      </c>
      <c r="H50" s="7">
        <v>59</v>
      </c>
      <c r="I50" s="22">
        <v>166</v>
      </c>
      <c r="J50" s="7">
        <v>0</v>
      </c>
      <c r="K50" s="7">
        <v>0</v>
      </c>
      <c r="L50" s="7">
        <v>0</v>
      </c>
      <c r="M50" s="37">
        <f t="shared" si="0"/>
        <v>0.44743935309973049</v>
      </c>
    </row>
    <row r="51" spans="1:13" s="34" customFormat="1" x14ac:dyDescent="0.25">
      <c r="A51" s="21" t="s">
        <v>3169</v>
      </c>
      <c r="B51" s="7">
        <v>539</v>
      </c>
      <c r="C51" s="7">
        <v>2</v>
      </c>
      <c r="D51" s="7">
        <v>46</v>
      </c>
      <c r="E51" s="7">
        <v>0</v>
      </c>
      <c r="F51" s="7">
        <v>0</v>
      </c>
      <c r="G51" s="7">
        <v>5</v>
      </c>
      <c r="H51" s="7">
        <v>49</v>
      </c>
      <c r="I51" s="22">
        <v>102</v>
      </c>
      <c r="J51" s="7">
        <v>0</v>
      </c>
      <c r="K51" s="7">
        <v>1</v>
      </c>
      <c r="L51" s="7">
        <v>0</v>
      </c>
      <c r="M51" s="37">
        <f t="shared" si="0"/>
        <v>0.19109461966604824</v>
      </c>
    </row>
    <row r="52" spans="1:13" s="34" customFormat="1" x14ac:dyDescent="0.25">
      <c r="A52" s="21" t="s">
        <v>3170</v>
      </c>
      <c r="B52" s="7">
        <v>290</v>
      </c>
      <c r="C52" s="7">
        <v>0</v>
      </c>
      <c r="D52" s="7">
        <v>14</v>
      </c>
      <c r="E52" s="7">
        <v>0</v>
      </c>
      <c r="F52" s="7">
        <v>1</v>
      </c>
      <c r="G52" s="7">
        <v>5</v>
      </c>
      <c r="H52" s="7">
        <v>18</v>
      </c>
      <c r="I52" s="22">
        <v>38</v>
      </c>
      <c r="J52" s="7">
        <v>0</v>
      </c>
      <c r="K52" s="7">
        <v>0</v>
      </c>
      <c r="L52" s="7">
        <v>0</v>
      </c>
      <c r="M52" s="37">
        <f t="shared" si="0"/>
        <v>0.1310344827586207</v>
      </c>
    </row>
    <row r="53" spans="1:13" s="34" customFormat="1" x14ac:dyDescent="0.25">
      <c r="A53" s="21" t="s">
        <v>3171</v>
      </c>
      <c r="B53" s="7">
        <v>359</v>
      </c>
      <c r="C53" s="7">
        <v>6</v>
      </c>
      <c r="D53" s="7">
        <v>90</v>
      </c>
      <c r="E53" s="7">
        <v>0</v>
      </c>
      <c r="F53" s="7">
        <v>4</v>
      </c>
      <c r="G53" s="7">
        <v>12</v>
      </c>
      <c r="H53" s="7">
        <v>90</v>
      </c>
      <c r="I53" s="22">
        <v>202</v>
      </c>
      <c r="J53" s="7">
        <v>0</v>
      </c>
      <c r="K53" s="7">
        <v>0</v>
      </c>
      <c r="L53" s="7">
        <v>0</v>
      </c>
      <c r="M53" s="37">
        <f t="shared" si="0"/>
        <v>0.56267409470752094</v>
      </c>
    </row>
    <row r="54" spans="1:13" s="34" customFormat="1" x14ac:dyDescent="0.25">
      <c r="A54" s="21" t="s">
        <v>3172</v>
      </c>
      <c r="B54" s="7">
        <v>423</v>
      </c>
      <c r="C54" s="7">
        <v>4</v>
      </c>
      <c r="D54" s="7">
        <v>118</v>
      </c>
      <c r="E54" s="7">
        <v>0</v>
      </c>
      <c r="F54" s="7">
        <v>2</v>
      </c>
      <c r="G54" s="7">
        <v>15</v>
      </c>
      <c r="H54" s="7">
        <v>62</v>
      </c>
      <c r="I54" s="22">
        <v>201</v>
      </c>
      <c r="J54" s="7">
        <v>0</v>
      </c>
      <c r="K54" s="7">
        <v>2</v>
      </c>
      <c r="L54" s="7">
        <v>0</v>
      </c>
      <c r="M54" s="37">
        <f t="shared" si="0"/>
        <v>0.47990543735224589</v>
      </c>
    </row>
    <row r="55" spans="1:13" s="34" customFormat="1" x14ac:dyDescent="0.25">
      <c r="A55" s="21" t="s">
        <v>3173</v>
      </c>
      <c r="B55" s="7">
        <v>407</v>
      </c>
      <c r="C55" s="7">
        <v>8</v>
      </c>
      <c r="D55" s="7">
        <v>95</v>
      </c>
      <c r="E55" s="7">
        <v>1</v>
      </c>
      <c r="F55" s="7">
        <v>2</v>
      </c>
      <c r="G55" s="7">
        <v>15</v>
      </c>
      <c r="H55" s="7">
        <v>72</v>
      </c>
      <c r="I55" s="22">
        <v>193</v>
      </c>
      <c r="J55" s="7">
        <v>0</v>
      </c>
      <c r="K55" s="7">
        <v>0</v>
      </c>
      <c r="L55" s="7">
        <v>2</v>
      </c>
      <c r="M55" s="37">
        <f t="shared" si="0"/>
        <v>0.47911547911547914</v>
      </c>
    </row>
    <row r="56" spans="1:13" s="34" customFormat="1" x14ac:dyDescent="0.25">
      <c r="A56" s="21" t="s">
        <v>3174</v>
      </c>
      <c r="B56" s="7">
        <v>399</v>
      </c>
      <c r="C56" s="7">
        <v>1</v>
      </c>
      <c r="D56" s="7">
        <v>108</v>
      </c>
      <c r="E56" s="7">
        <v>0</v>
      </c>
      <c r="F56" s="7">
        <v>3</v>
      </c>
      <c r="G56" s="7">
        <v>11</v>
      </c>
      <c r="H56" s="7">
        <v>77</v>
      </c>
      <c r="I56" s="22">
        <v>200</v>
      </c>
      <c r="J56" s="7">
        <v>0</v>
      </c>
      <c r="K56" s="7">
        <v>0</v>
      </c>
      <c r="L56" s="7">
        <v>1</v>
      </c>
      <c r="M56" s="37">
        <f t="shared" si="0"/>
        <v>0.50375939849624063</v>
      </c>
    </row>
    <row r="57" spans="1:13" s="34" customFormat="1" x14ac:dyDescent="0.25">
      <c r="A57" s="21" t="s">
        <v>3175</v>
      </c>
      <c r="B57" s="7">
        <v>407</v>
      </c>
      <c r="C57" s="7">
        <v>3</v>
      </c>
      <c r="D57" s="7">
        <v>95</v>
      </c>
      <c r="E57" s="7">
        <v>1</v>
      </c>
      <c r="F57" s="7">
        <v>1</v>
      </c>
      <c r="G57" s="7">
        <v>21</v>
      </c>
      <c r="H57" s="7">
        <v>113</v>
      </c>
      <c r="I57" s="22">
        <v>234</v>
      </c>
      <c r="J57" s="7">
        <v>2</v>
      </c>
      <c r="K57" s="7">
        <v>0</v>
      </c>
      <c r="L57" s="7">
        <v>0</v>
      </c>
      <c r="M57" s="37">
        <f t="shared" si="0"/>
        <v>0.57493857493857492</v>
      </c>
    </row>
    <row r="58" spans="1:13" s="34" customFormat="1" x14ac:dyDescent="0.25">
      <c r="A58" s="21" t="s">
        <v>3176</v>
      </c>
      <c r="B58" s="7">
        <v>365</v>
      </c>
      <c r="C58" s="7">
        <v>3</v>
      </c>
      <c r="D58" s="7">
        <v>94</v>
      </c>
      <c r="E58" s="7">
        <v>1</v>
      </c>
      <c r="F58" s="7">
        <v>1</v>
      </c>
      <c r="G58" s="7">
        <v>14</v>
      </c>
      <c r="H58" s="7">
        <v>92</v>
      </c>
      <c r="I58" s="22">
        <v>205</v>
      </c>
      <c r="J58" s="7">
        <v>0</v>
      </c>
      <c r="K58" s="7">
        <v>0</v>
      </c>
      <c r="L58" s="7">
        <v>0</v>
      </c>
      <c r="M58" s="37">
        <f t="shared" si="0"/>
        <v>0.56164383561643838</v>
      </c>
    </row>
    <row r="59" spans="1:13" s="34" customFormat="1" x14ac:dyDescent="0.25">
      <c r="A59" s="21" t="s">
        <v>3177</v>
      </c>
      <c r="B59" s="7">
        <v>394</v>
      </c>
      <c r="C59" s="7">
        <v>4</v>
      </c>
      <c r="D59" s="7">
        <v>81</v>
      </c>
      <c r="E59" s="7">
        <v>2</v>
      </c>
      <c r="F59" s="7">
        <v>1</v>
      </c>
      <c r="G59" s="7">
        <v>14</v>
      </c>
      <c r="H59" s="7">
        <v>63</v>
      </c>
      <c r="I59" s="22">
        <v>165</v>
      </c>
      <c r="J59" s="7">
        <v>0</v>
      </c>
      <c r="K59" s="7">
        <v>0</v>
      </c>
      <c r="L59" s="7">
        <v>0</v>
      </c>
      <c r="M59" s="37">
        <f t="shared" si="0"/>
        <v>0.41878172588832485</v>
      </c>
    </row>
    <row r="60" spans="1:13" s="34" customFormat="1" x14ac:dyDescent="0.25">
      <c r="A60" s="21" t="s">
        <v>3178</v>
      </c>
      <c r="B60" s="7">
        <v>302</v>
      </c>
      <c r="C60" s="7">
        <v>1</v>
      </c>
      <c r="D60" s="7">
        <v>70</v>
      </c>
      <c r="E60" s="7">
        <v>0</v>
      </c>
      <c r="F60" s="7">
        <v>1</v>
      </c>
      <c r="G60" s="7">
        <v>18</v>
      </c>
      <c r="H60" s="7">
        <v>83</v>
      </c>
      <c r="I60" s="22">
        <v>173</v>
      </c>
      <c r="J60" s="7">
        <v>0</v>
      </c>
      <c r="K60" s="7">
        <v>0</v>
      </c>
      <c r="L60" s="7">
        <v>0</v>
      </c>
      <c r="M60" s="37">
        <f t="shared" si="0"/>
        <v>0.57284768211920534</v>
      </c>
    </row>
    <row r="61" spans="1:13" s="34" customFormat="1" x14ac:dyDescent="0.25">
      <c r="A61" s="21" t="s">
        <v>3179</v>
      </c>
      <c r="B61" s="7">
        <v>311</v>
      </c>
      <c r="C61" s="7">
        <v>3</v>
      </c>
      <c r="D61" s="7">
        <v>77</v>
      </c>
      <c r="E61" s="7">
        <v>1</v>
      </c>
      <c r="F61" s="7">
        <v>0</v>
      </c>
      <c r="G61" s="7">
        <v>15</v>
      </c>
      <c r="H61" s="7">
        <v>73</v>
      </c>
      <c r="I61" s="22">
        <v>169</v>
      </c>
      <c r="J61" s="7">
        <v>0</v>
      </c>
      <c r="K61" s="7">
        <v>0</v>
      </c>
      <c r="L61" s="7">
        <v>0</v>
      </c>
      <c r="M61" s="37">
        <f t="shared" si="0"/>
        <v>0.54340836012861737</v>
      </c>
    </row>
    <row r="62" spans="1:13" s="34" customFormat="1" x14ac:dyDescent="0.25">
      <c r="A62" s="21" t="s">
        <v>3180</v>
      </c>
      <c r="B62" s="7">
        <v>367</v>
      </c>
      <c r="C62" s="7">
        <v>8</v>
      </c>
      <c r="D62" s="7">
        <v>71</v>
      </c>
      <c r="E62" s="7">
        <v>0</v>
      </c>
      <c r="F62" s="7">
        <v>4</v>
      </c>
      <c r="G62" s="7">
        <v>15</v>
      </c>
      <c r="H62" s="7">
        <v>49</v>
      </c>
      <c r="I62" s="22">
        <v>147</v>
      </c>
      <c r="J62" s="7">
        <v>1</v>
      </c>
      <c r="K62" s="7">
        <v>0</v>
      </c>
      <c r="L62" s="7">
        <v>0</v>
      </c>
      <c r="M62" s="37">
        <f t="shared" si="0"/>
        <v>0.40054495912806537</v>
      </c>
    </row>
    <row r="63" spans="1:13" s="34" customFormat="1" x14ac:dyDescent="0.25">
      <c r="A63" s="21" t="s">
        <v>3181</v>
      </c>
      <c r="B63" s="7">
        <v>429</v>
      </c>
      <c r="C63" s="7">
        <v>8</v>
      </c>
      <c r="D63" s="7">
        <v>97</v>
      </c>
      <c r="E63" s="7">
        <v>0</v>
      </c>
      <c r="F63" s="7">
        <v>1</v>
      </c>
      <c r="G63" s="7">
        <v>7</v>
      </c>
      <c r="H63" s="7">
        <v>54</v>
      </c>
      <c r="I63" s="22">
        <v>167</v>
      </c>
      <c r="J63" s="7">
        <v>0</v>
      </c>
      <c r="K63" s="7">
        <v>0</v>
      </c>
      <c r="L63" s="7">
        <v>0</v>
      </c>
      <c r="M63" s="37">
        <f t="shared" si="0"/>
        <v>0.38927738927738925</v>
      </c>
    </row>
    <row r="64" spans="1:13" s="34" customFormat="1" x14ac:dyDescent="0.25">
      <c r="A64" s="21" t="s">
        <v>3182</v>
      </c>
      <c r="B64" s="7">
        <v>374</v>
      </c>
      <c r="C64" s="7">
        <v>4</v>
      </c>
      <c r="D64" s="7">
        <v>64</v>
      </c>
      <c r="E64" s="7">
        <v>0</v>
      </c>
      <c r="F64" s="7">
        <v>5</v>
      </c>
      <c r="G64" s="7">
        <v>22</v>
      </c>
      <c r="H64" s="7">
        <v>75</v>
      </c>
      <c r="I64" s="22">
        <v>170</v>
      </c>
      <c r="J64" s="7">
        <v>1</v>
      </c>
      <c r="K64" s="7">
        <v>0</v>
      </c>
      <c r="L64" s="7">
        <v>0</v>
      </c>
      <c r="M64" s="37">
        <f t="shared" si="0"/>
        <v>0.45454545454545453</v>
      </c>
    </row>
    <row r="65" spans="1:13" s="34" customFormat="1" x14ac:dyDescent="0.25">
      <c r="A65" s="21" t="s">
        <v>3183</v>
      </c>
      <c r="B65" s="7">
        <v>367</v>
      </c>
      <c r="C65" s="7">
        <v>2</v>
      </c>
      <c r="D65" s="7">
        <v>84</v>
      </c>
      <c r="E65" s="7">
        <v>2</v>
      </c>
      <c r="F65" s="7">
        <v>1</v>
      </c>
      <c r="G65" s="7">
        <v>17</v>
      </c>
      <c r="H65" s="7">
        <v>79</v>
      </c>
      <c r="I65" s="22">
        <v>185</v>
      </c>
      <c r="J65" s="7">
        <v>2</v>
      </c>
      <c r="K65" s="7">
        <v>1</v>
      </c>
      <c r="L65" s="7">
        <v>0</v>
      </c>
      <c r="M65" s="37">
        <f t="shared" si="0"/>
        <v>0.50681198910081748</v>
      </c>
    </row>
    <row r="66" spans="1:13" s="34" customFormat="1" x14ac:dyDescent="0.25">
      <c r="A66" s="21" t="s">
        <v>3184</v>
      </c>
      <c r="B66" s="7">
        <v>355</v>
      </c>
      <c r="C66" s="7">
        <v>5</v>
      </c>
      <c r="D66" s="7">
        <v>76</v>
      </c>
      <c r="E66" s="7">
        <v>0</v>
      </c>
      <c r="F66" s="7">
        <v>4</v>
      </c>
      <c r="G66" s="7">
        <v>6</v>
      </c>
      <c r="H66" s="7">
        <v>62</v>
      </c>
      <c r="I66" s="22">
        <v>153</v>
      </c>
      <c r="J66" s="7">
        <v>0</v>
      </c>
      <c r="K66" s="7">
        <v>0</v>
      </c>
      <c r="L66" s="7">
        <v>0</v>
      </c>
      <c r="M66" s="37">
        <f t="shared" ref="M66:M84" si="1">(L66+K66+I66)/B66</f>
        <v>0.43098591549295773</v>
      </c>
    </row>
    <row r="67" spans="1:13" s="34" customFormat="1" x14ac:dyDescent="0.25">
      <c r="A67" s="21" t="s">
        <v>3185</v>
      </c>
      <c r="B67" s="7">
        <v>398</v>
      </c>
      <c r="C67" s="7">
        <v>5</v>
      </c>
      <c r="D67" s="7">
        <v>94</v>
      </c>
      <c r="E67" s="7">
        <v>1</v>
      </c>
      <c r="F67" s="7">
        <v>0</v>
      </c>
      <c r="G67" s="7">
        <v>22</v>
      </c>
      <c r="H67" s="7">
        <v>67</v>
      </c>
      <c r="I67" s="22">
        <v>189</v>
      </c>
      <c r="J67" s="7">
        <v>0</v>
      </c>
      <c r="K67" s="7">
        <v>0</v>
      </c>
      <c r="L67" s="7">
        <v>0</v>
      </c>
      <c r="M67" s="37">
        <f t="shared" si="1"/>
        <v>0.47487437185929648</v>
      </c>
    </row>
    <row r="68" spans="1:13" s="34" customFormat="1" x14ac:dyDescent="0.25">
      <c r="A68" s="21" t="s">
        <v>3186</v>
      </c>
      <c r="B68" s="7">
        <v>344</v>
      </c>
      <c r="C68" s="7">
        <v>6</v>
      </c>
      <c r="D68" s="7">
        <v>88</v>
      </c>
      <c r="E68" s="7">
        <v>1</v>
      </c>
      <c r="F68" s="7">
        <v>3</v>
      </c>
      <c r="G68" s="7">
        <v>13</v>
      </c>
      <c r="H68" s="7">
        <v>80</v>
      </c>
      <c r="I68" s="22">
        <v>191</v>
      </c>
      <c r="J68" s="7">
        <v>2</v>
      </c>
      <c r="K68" s="7">
        <v>0</v>
      </c>
      <c r="L68" s="7">
        <v>0</v>
      </c>
      <c r="M68" s="37">
        <f t="shared" si="1"/>
        <v>0.55523255813953487</v>
      </c>
    </row>
    <row r="69" spans="1:13" s="34" customFormat="1" x14ac:dyDescent="0.25">
      <c r="A69" s="21" t="s">
        <v>3187</v>
      </c>
      <c r="B69" s="7">
        <v>327</v>
      </c>
      <c r="C69" s="7">
        <v>3</v>
      </c>
      <c r="D69" s="7">
        <v>69</v>
      </c>
      <c r="E69" s="7">
        <v>0</v>
      </c>
      <c r="F69" s="7">
        <v>1</v>
      </c>
      <c r="G69" s="7">
        <v>14</v>
      </c>
      <c r="H69" s="7">
        <v>54</v>
      </c>
      <c r="I69" s="22">
        <v>141</v>
      </c>
      <c r="J69" s="7">
        <v>0</v>
      </c>
      <c r="K69" s="7">
        <v>0</v>
      </c>
      <c r="L69" s="7">
        <v>0</v>
      </c>
      <c r="M69" s="37">
        <f t="shared" si="1"/>
        <v>0.43119266055045874</v>
      </c>
    </row>
    <row r="70" spans="1:13" s="34" customFormat="1" x14ac:dyDescent="0.25">
      <c r="A70" s="21" t="s">
        <v>3188</v>
      </c>
      <c r="B70" s="7">
        <v>425</v>
      </c>
      <c r="C70" s="7">
        <v>6</v>
      </c>
      <c r="D70" s="7">
        <v>74</v>
      </c>
      <c r="E70" s="7">
        <v>0</v>
      </c>
      <c r="F70" s="7">
        <v>5</v>
      </c>
      <c r="G70" s="7">
        <v>14</v>
      </c>
      <c r="H70" s="7">
        <v>80</v>
      </c>
      <c r="I70" s="22">
        <v>179</v>
      </c>
      <c r="J70" s="7">
        <v>0</v>
      </c>
      <c r="K70" s="7">
        <v>0</v>
      </c>
      <c r="L70" s="7">
        <v>1</v>
      </c>
      <c r="M70" s="37">
        <f t="shared" si="1"/>
        <v>0.42352941176470588</v>
      </c>
    </row>
    <row r="71" spans="1:13" s="34" customFormat="1" x14ac:dyDescent="0.25">
      <c r="A71" s="21" t="s">
        <v>3189</v>
      </c>
      <c r="B71" s="7">
        <v>440</v>
      </c>
      <c r="C71" s="7">
        <v>8</v>
      </c>
      <c r="D71" s="7">
        <v>98</v>
      </c>
      <c r="E71" s="7">
        <v>2</v>
      </c>
      <c r="F71" s="7">
        <v>3</v>
      </c>
      <c r="G71" s="7">
        <v>20</v>
      </c>
      <c r="H71" s="7">
        <v>88</v>
      </c>
      <c r="I71" s="22">
        <v>219</v>
      </c>
      <c r="J71" s="7">
        <v>0</v>
      </c>
      <c r="K71" s="7">
        <v>0</v>
      </c>
      <c r="L71" s="7">
        <v>0</v>
      </c>
      <c r="M71" s="37">
        <f t="shared" si="1"/>
        <v>0.49772727272727274</v>
      </c>
    </row>
    <row r="72" spans="1:13" s="34" customFormat="1" x14ac:dyDescent="0.25">
      <c r="A72" s="21" t="s">
        <v>3190</v>
      </c>
      <c r="B72" s="7">
        <v>426</v>
      </c>
      <c r="C72" s="7">
        <v>7</v>
      </c>
      <c r="D72" s="7">
        <v>91</v>
      </c>
      <c r="E72" s="7">
        <v>1</v>
      </c>
      <c r="F72" s="7">
        <v>3</v>
      </c>
      <c r="G72" s="7">
        <v>13</v>
      </c>
      <c r="H72" s="7">
        <v>108</v>
      </c>
      <c r="I72" s="22">
        <v>223</v>
      </c>
      <c r="J72" s="7">
        <v>0</v>
      </c>
      <c r="K72" s="7">
        <v>0</v>
      </c>
      <c r="L72" s="7">
        <v>0</v>
      </c>
      <c r="M72" s="37">
        <f t="shared" si="1"/>
        <v>0.52347417840375587</v>
      </c>
    </row>
    <row r="73" spans="1:13" s="34" customFormat="1" x14ac:dyDescent="0.25">
      <c r="A73" s="21" t="s">
        <v>3191</v>
      </c>
      <c r="B73" s="7">
        <v>444</v>
      </c>
      <c r="C73" s="7">
        <v>4</v>
      </c>
      <c r="D73" s="7">
        <v>106</v>
      </c>
      <c r="E73" s="7">
        <v>2</v>
      </c>
      <c r="F73" s="7">
        <v>0</v>
      </c>
      <c r="G73" s="7">
        <v>19</v>
      </c>
      <c r="H73" s="7">
        <v>107</v>
      </c>
      <c r="I73" s="22">
        <v>238</v>
      </c>
      <c r="J73" s="7">
        <v>2</v>
      </c>
      <c r="K73" s="7">
        <v>0</v>
      </c>
      <c r="L73" s="7">
        <v>0</v>
      </c>
      <c r="M73" s="37">
        <f t="shared" si="1"/>
        <v>0.536036036036036</v>
      </c>
    </row>
    <row r="74" spans="1:13" s="34" customFormat="1" x14ac:dyDescent="0.25">
      <c r="A74" s="21" t="s">
        <v>3192</v>
      </c>
      <c r="B74" s="7">
        <v>417</v>
      </c>
      <c r="C74" s="7">
        <v>3</v>
      </c>
      <c r="D74" s="7">
        <v>102</v>
      </c>
      <c r="E74" s="7">
        <v>2</v>
      </c>
      <c r="F74" s="7">
        <v>4</v>
      </c>
      <c r="G74" s="7">
        <v>12</v>
      </c>
      <c r="H74" s="7">
        <v>122</v>
      </c>
      <c r="I74" s="22">
        <v>245</v>
      </c>
      <c r="J74" s="7">
        <v>1</v>
      </c>
      <c r="K74" s="7">
        <v>0</v>
      </c>
      <c r="L74" s="7">
        <v>1</v>
      </c>
      <c r="M74" s="37">
        <f t="shared" si="1"/>
        <v>0.58992805755395683</v>
      </c>
    </row>
    <row r="75" spans="1:13" s="34" customFormat="1" x14ac:dyDescent="0.25">
      <c r="A75" s="21" t="s">
        <v>3193</v>
      </c>
      <c r="B75" s="7">
        <v>386</v>
      </c>
      <c r="C75" s="7">
        <v>5</v>
      </c>
      <c r="D75" s="7">
        <v>121</v>
      </c>
      <c r="E75" s="7">
        <v>0</v>
      </c>
      <c r="F75" s="7">
        <v>0</v>
      </c>
      <c r="G75" s="7">
        <v>21</v>
      </c>
      <c r="H75" s="7">
        <v>72</v>
      </c>
      <c r="I75" s="22">
        <v>219</v>
      </c>
      <c r="J75" s="7">
        <v>2</v>
      </c>
      <c r="K75" s="7">
        <v>0</v>
      </c>
      <c r="L75" s="7">
        <v>0</v>
      </c>
      <c r="M75" s="37">
        <f t="shared" si="1"/>
        <v>0.56735751295336789</v>
      </c>
    </row>
    <row r="76" spans="1:13" s="34" customFormat="1" x14ac:dyDescent="0.25">
      <c r="A76" s="21" t="s">
        <v>3194</v>
      </c>
      <c r="B76" s="7">
        <v>302</v>
      </c>
      <c r="C76" s="7">
        <v>3</v>
      </c>
      <c r="D76" s="7">
        <v>78</v>
      </c>
      <c r="E76" s="7">
        <v>0</v>
      </c>
      <c r="F76" s="7">
        <v>0</v>
      </c>
      <c r="G76" s="7">
        <v>5</v>
      </c>
      <c r="H76" s="7">
        <v>77</v>
      </c>
      <c r="I76" s="22">
        <v>163</v>
      </c>
      <c r="J76" s="7">
        <v>0</v>
      </c>
      <c r="K76" s="7">
        <v>0</v>
      </c>
      <c r="L76" s="7">
        <v>0</v>
      </c>
      <c r="M76" s="37">
        <f t="shared" si="1"/>
        <v>0.53973509933774833</v>
      </c>
    </row>
    <row r="77" spans="1:13" s="34" customFormat="1" x14ac:dyDescent="0.25">
      <c r="A77" s="21" t="s">
        <v>3195</v>
      </c>
      <c r="B77" s="7">
        <v>381</v>
      </c>
      <c r="C77" s="7">
        <v>10</v>
      </c>
      <c r="D77" s="7">
        <v>70</v>
      </c>
      <c r="E77" s="7">
        <v>0</v>
      </c>
      <c r="F77" s="7">
        <v>2</v>
      </c>
      <c r="G77" s="7">
        <v>15</v>
      </c>
      <c r="H77" s="7">
        <v>78</v>
      </c>
      <c r="I77" s="22">
        <v>175</v>
      </c>
      <c r="J77" s="7">
        <v>2</v>
      </c>
      <c r="K77" s="7">
        <v>0</v>
      </c>
      <c r="L77" s="7">
        <v>1</v>
      </c>
      <c r="M77" s="37">
        <f t="shared" si="1"/>
        <v>0.46194225721784776</v>
      </c>
    </row>
    <row r="78" spans="1:13" s="34" customFormat="1" x14ac:dyDescent="0.25">
      <c r="A78" s="21" t="s">
        <v>3196</v>
      </c>
      <c r="B78" s="7">
        <v>511</v>
      </c>
      <c r="C78" s="7">
        <v>1</v>
      </c>
      <c r="D78" s="7">
        <v>117</v>
      </c>
      <c r="E78" s="7">
        <v>0</v>
      </c>
      <c r="F78" s="7">
        <v>4</v>
      </c>
      <c r="G78" s="7">
        <v>20</v>
      </c>
      <c r="H78" s="7">
        <v>114</v>
      </c>
      <c r="I78" s="22">
        <v>256</v>
      </c>
      <c r="J78" s="7">
        <v>1</v>
      </c>
      <c r="K78" s="7">
        <v>0</v>
      </c>
      <c r="L78" s="7">
        <v>1</v>
      </c>
      <c r="M78" s="37">
        <f t="shared" si="1"/>
        <v>0.50293542074363995</v>
      </c>
    </row>
    <row r="79" spans="1:13" s="34" customFormat="1" x14ac:dyDescent="0.25">
      <c r="A79" s="21" t="s">
        <v>3197</v>
      </c>
      <c r="B79" s="7">
        <v>357</v>
      </c>
      <c r="C79" s="7">
        <v>1</v>
      </c>
      <c r="D79" s="7">
        <v>87</v>
      </c>
      <c r="E79" s="7">
        <v>0</v>
      </c>
      <c r="F79" s="7">
        <v>1</v>
      </c>
      <c r="G79" s="7">
        <v>21</v>
      </c>
      <c r="H79" s="7">
        <v>70</v>
      </c>
      <c r="I79" s="22">
        <v>180</v>
      </c>
      <c r="J79" s="7">
        <v>0</v>
      </c>
      <c r="K79" s="7">
        <v>0</v>
      </c>
      <c r="L79" s="7">
        <v>0</v>
      </c>
      <c r="M79" s="37">
        <f t="shared" si="1"/>
        <v>0.50420168067226889</v>
      </c>
    </row>
    <row r="80" spans="1:13" s="34" customFormat="1" x14ac:dyDescent="0.25">
      <c r="A80" s="21" t="s">
        <v>3198</v>
      </c>
      <c r="B80" s="7">
        <v>408</v>
      </c>
      <c r="C80" s="7">
        <v>9</v>
      </c>
      <c r="D80" s="7">
        <v>105</v>
      </c>
      <c r="E80" s="7">
        <v>1</v>
      </c>
      <c r="F80" s="7">
        <v>3</v>
      </c>
      <c r="G80" s="7">
        <v>13</v>
      </c>
      <c r="H80" s="7">
        <v>87</v>
      </c>
      <c r="I80" s="22">
        <v>218</v>
      </c>
      <c r="J80" s="7">
        <v>0</v>
      </c>
      <c r="K80" s="7">
        <v>0</v>
      </c>
      <c r="L80" s="7">
        <v>1</v>
      </c>
      <c r="M80" s="37">
        <f t="shared" si="1"/>
        <v>0.53676470588235292</v>
      </c>
    </row>
    <row r="81" spans="1:13" s="34" customFormat="1" x14ac:dyDescent="0.25">
      <c r="A81" s="21" t="s">
        <v>3199</v>
      </c>
      <c r="B81" s="7">
        <v>480</v>
      </c>
      <c r="C81" s="7">
        <v>5</v>
      </c>
      <c r="D81" s="7">
        <v>102</v>
      </c>
      <c r="E81" s="7">
        <v>0</v>
      </c>
      <c r="F81" s="7">
        <v>3</v>
      </c>
      <c r="G81" s="7">
        <v>13</v>
      </c>
      <c r="H81" s="7">
        <v>63</v>
      </c>
      <c r="I81" s="22">
        <v>186</v>
      </c>
      <c r="J81" s="7">
        <v>0</v>
      </c>
      <c r="K81" s="7">
        <v>0</v>
      </c>
      <c r="L81" s="7">
        <v>0</v>
      </c>
      <c r="M81" s="37">
        <f t="shared" si="1"/>
        <v>0.38750000000000001</v>
      </c>
    </row>
    <row r="82" spans="1:13" s="34" customFormat="1" x14ac:dyDescent="0.25">
      <c r="A82" s="21" t="s">
        <v>3200</v>
      </c>
      <c r="B82" s="7">
        <v>395</v>
      </c>
      <c r="C82" s="7">
        <v>6</v>
      </c>
      <c r="D82" s="7">
        <v>83</v>
      </c>
      <c r="E82" s="7">
        <v>1</v>
      </c>
      <c r="F82" s="7">
        <v>5</v>
      </c>
      <c r="G82" s="7">
        <v>14</v>
      </c>
      <c r="H82" s="7">
        <v>88</v>
      </c>
      <c r="I82" s="22">
        <v>197</v>
      </c>
      <c r="J82" s="7">
        <v>0</v>
      </c>
      <c r="K82" s="7">
        <v>0</v>
      </c>
      <c r="L82" s="7">
        <v>1</v>
      </c>
      <c r="M82" s="37">
        <f t="shared" si="1"/>
        <v>0.50126582278481013</v>
      </c>
    </row>
    <row r="83" spans="1:13" s="34" customFormat="1" x14ac:dyDescent="0.25">
      <c r="A83" s="21" t="s">
        <v>3201</v>
      </c>
      <c r="B83" s="7">
        <v>412</v>
      </c>
      <c r="C83" s="7">
        <v>2</v>
      </c>
      <c r="D83" s="7">
        <v>77</v>
      </c>
      <c r="E83" s="7">
        <v>0</v>
      </c>
      <c r="F83" s="7">
        <v>5</v>
      </c>
      <c r="G83" s="7">
        <v>15</v>
      </c>
      <c r="H83" s="7">
        <v>68</v>
      </c>
      <c r="I83" s="22">
        <v>167</v>
      </c>
      <c r="J83" s="7">
        <v>1</v>
      </c>
      <c r="K83" s="7">
        <v>0</v>
      </c>
      <c r="L83" s="7">
        <v>0</v>
      </c>
      <c r="M83" s="37">
        <f t="shared" si="1"/>
        <v>0.4053398058252427</v>
      </c>
    </row>
    <row r="84" spans="1:13" s="34" customFormat="1" x14ac:dyDescent="0.25">
      <c r="A84" s="21" t="s">
        <v>3202</v>
      </c>
      <c r="B84" s="7">
        <v>369</v>
      </c>
      <c r="C84" s="7">
        <v>2</v>
      </c>
      <c r="D84" s="7">
        <v>95</v>
      </c>
      <c r="E84" s="7">
        <v>0</v>
      </c>
      <c r="F84" s="7">
        <v>1</v>
      </c>
      <c r="G84" s="7">
        <v>17</v>
      </c>
      <c r="H84" s="7">
        <v>73</v>
      </c>
      <c r="I84" s="22">
        <v>188</v>
      </c>
      <c r="J84" s="7">
        <v>1</v>
      </c>
      <c r="K84" s="7">
        <v>0</v>
      </c>
      <c r="L84" s="7">
        <v>1</v>
      </c>
      <c r="M84" s="37">
        <f t="shared" si="1"/>
        <v>0.51219512195121952</v>
      </c>
    </row>
    <row r="85" spans="1:13" s="34" customFormat="1" x14ac:dyDescent="0.25">
      <c r="A85" s="21" t="s">
        <v>279</v>
      </c>
      <c r="B85" s="7">
        <v>0</v>
      </c>
      <c r="C85" s="7">
        <v>1</v>
      </c>
      <c r="D85" s="7">
        <v>89</v>
      </c>
      <c r="E85" s="7">
        <v>0</v>
      </c>
      <c r="F85" s="7">
        <v>1</v>
      </c>
      <c r="G85" s="7">
        <v>7</v>
      </c>
      <c r="H85" s="7">
        <v>57</v>
      </c>
      <c r="I85" s="22">
        <v>155</v>
      </c>
      <c r="J85" s="7">
        <v>4</v>
      </c>
      <c r="K85" s="7">
        <v>0</v>
      </c>
      <c r="L85" s="7">
        <v>42</v>
      </c>
      <c r="M85" s="37" t="s">
        <v>99</v>
      </c>
    </row>
    <row r="86" spans="1:13" s="34" customFormat="1" x14ac:dyDescent="0.25">
      <c r="A86" s="21" t="s">
        <v>3203</v>
      </c>
      <c r="B86" s="7">
        <v>0</v>
      </c>
      <c r="C86" s="7">
        <v>6</v>
      </c>
      <c r="D86" s="7">
        <v>50</v>
      </c>
      <c r="E86" s="7">
        <v>2</v>
      </c>
      <c r="F86" s="7">
        <v>2</v>
      </c>
      <c r="G86" s="7">
        <v>2</v>
      </c>
      <c r="H86" s="7">
        <v>40</v>
      </c>
      <c r="I86" s="22">
        <v>102</v>
      </c>
      <c r="J86" s="7">
        <v>2</v>
      </c>
      <c r="K86" s="7">
        <v>0</v>
      </c>
      <c r="L86" s="7">
        <v>1</v>
      </c>
      <c r="M86" s="37" t="s">
        <v>99</v>
      </c>
    </row>
    <row r="87" spans="1:13" s="34" customFormat="1" x14ac:dyDescent="0.25">
      <c r="A87" s="21" t="s">
        <v>3204</v>
      </c>
      <c r="B87" s="7">
        <v>0</v>
      </c>
      <c r="C87" s="7">
        <v>6</v>
      </c>
      <c r="D87" s="7">
        <v>30</v>
      </c>
      <c r="E87" s="7">
        <v>2</v>
      </c>
      <c r="F87" s="7">
        <v>4</v>
      </c>
      <c r="G87" s="7">
        <v>8</v>
      </c>
      <c r="H87" s="7">
        <v>59</v>
      </c>
      <c r="I87" s="22">
        <v>109</v>
      </c>
      <c r="J87" s="7">
        <v>1</v>
      </c>
      <c r="K87" s="7">
        <v>3</v>
      </c>
      <c r="L87" s="7">
        <v>2</v>
      </c>
      <c r="M87" s="37" t="s">
        <v>99</v>
      </c>
    </row>
    <row r="88" spans="1:13" s="34" customFormat="1" x14ac:dyDescent="0.25">
      <c r="A88" s="21" t="s">
        <v>3205</v>
      </c>
      <c r="B88" s="7">
        <v>0</v>
      </c>
      <c r="C88" s="7">
        <v>3</v>
      </c>
      <c r="D88" s="7">
        <v>39</v>
      </c>
      <c r="E88" s="7">
        <v>7</v>
      </c>
      <c r="F88" s="7">
        <v>3</v>
      </c>
      <c r="G88" s="7">
        <v>5</v>
      </c>
      <c r="H88" s="7">
        <v>26</v>
      </c>
      <c r="I88" s="22">
        <v>83</v>
      </c>
      <c r="J88" s="7">
        <v>0</v>
      </c>
      <c r="K88" s="7">
        <v>2</v>
      </c>
      <c r="L88" s="7">
        <v>0</v>
      </c>
      <c r="M88" s="37" t="s">
        <v>99</v>
      </c>
    </row>
    <row r="89" spans="1:13" s="34" customFormat="1" x14ac:dyDescent="0.25">
      <c r="A89" s="21" t="s">
        <v>3206</v>
      </c>
      <c r="B89" s="7">
        <v>0</v>
      </c>
      <c r="C89" s="7">
        <v>4</v>
      </c>
      <c r="D89" s="7">
        <v>52</v>
      </c>
      <c r="E89" s="7">
        <v>2</v>
      </c>
      <c r="F89" s="7">
        <v>1</v>
      </c>
      <c r="G89" s="7">
        <v>7</v>
      </c>
      <c r="H89" s="7">
        <v>34</v>
      </c>
      <c r="I89" s="22">
        <v>100</v>
      </c>
      <c r="J89" s="7">
        <v>0</v>
      </c>
      <c r="K89" s="7">
        <v>0</v>
      </c>
      <c r="L89" s="7">
        <v>0</v>
      </c>
      <c r="M89" s="37" t="s">
        <v>99</v>
      </c>
    </row>
    <row r="90" spans="1:13" s="34" customFormat="1" x14ac:dyDescent="0.25">
      <c r="A90" s="21" t="s">
        <v>3207</v>
      </c>
      <c r="B90" s="7">
        <v>0</v>
      </c>
      <c r="C90" s="7">
        <v>121</v>
      </c>
      <c r="D90" s="7">
        <v>1275</v>
      </c>
      <c r="E90" s="7">
        <v>4</v>
      </c>
      <c r="F90" s="7">
        <v>21</v>
      </c>
      <c r="G90" s="7">
        <v>138</v>
      </c>
      <c r="H90" s="7">
        <v>989</v>
      </c>
      <c r="I90" s="22">
        <v>2548</v>
      </c>
      <c r="J90" s="7">
        <v>12</v>
      </c>
      <c r="K90" s="7">
        <v>1</v>
      </c>
      <c r="L90" s="7">
        <v>4</v>
      </c>
      <c r="M90" s="37" t="s">
        <v>99</v>
      </c>
    </row>
    <row r="91" spans="1:13" s="34" customFormat="1" x14ac:dyDescent="0.25">
      <c r="A91" s="21" t="s">
        <v>102</v>
      </c>
      <c r="B91" s="7">
        <v>0</v>
      </c>
      <c r="C91" s="7">
        <v>24</v>
      </c>
      <c r="D91" s="7">
        <v>607</v>
      </c>
      <c r="E91" s="7">
        <v>3</v>
      </c>
      <c r="F91" s="7">
        <v>7</v>
      </c>
      <c r="G91" s="7">
        <v>77</v>
      </c>
      <c r="H91" s="7">
        <v>474</v>
      </c>
      <c r="I91" s="22">
        <v>1192</v>
      </c>
      <c r="J91" s="7">
        <v>5</v>
      </c>
      <c r="K91" s="7">
        <v>1</v>
      </c>
      <c r="L91" s="7">
        <v>1</v>
      </c>
      <c r="M91" s="37" t="s">
        <v>99</v>
      </c>
    </row>
    <row r="92" spans="1:13" s="34" customFormat="1" x14ac:dyDescent="0.25">
      <c r="A92" s="21" t="s">
        <v>103</v>
      </c>
      <c r="B92" s="7">
        <v>0</v>
      </c>
      <c r="C92" s="7">
        <v>33</v>
      </c>
      <c r="D92" s="7">
        <v>994</v>
      </c>
      <c r="E92" s="7">
        <v>1</v>
      </c>
      <c r="F92" s="7">
        <v>25</v>
      </c>
      <c r="G92" s="7">
        <v>94</v>
      </c>
      <c r="H92" s="7">
        <v>560</v>
      </c>
      <c r="I92" s="22">
        <v>1707</v>
      </c>
      <c r="J92" s="7">
        <v>3</v>
      </c>
      <c r="K92" s="7">
        <v>0</v>
      </c>
      <c r="L92" s="7">
        <v>2</v>
      </c>
      <c r="M92" s="46" t="s">
        <v>99</v>
      </c>
    </row>
    <row r="93" spans="1:13" s="34" customFormat="1" x14ac:dyDescent="0.25">
      <c r="A93" s="21" t="s">
        <v>104</v>
      </c>
      <c r="B93" s="7"/>
      <c r="C93" s="7">
        <f t="shared" ref="C93:L93" si="2">SUM(C2:C89)</f>
        <v>394</v>
      </c>
      <c r="D93" s="7">
        <f t="shared" si="2"/>
        <v>7585</v>
      </c>
      <c r="E93" s="7">
        <f t="shared" si="2"/>
        <v>61</v>
      </c>
      <c r="F93" s="7">
        <f t="shared" si="2"/>
        <v>201</v>
      </c>
      <c r="G93" s="7">
        <f t="shared" si="2"/>
        <v>1251</v>
      </c>
      <c r="H93" s="7">
        <f t="shared" si="2"/>
        <v>5985</v>
      </c>
      <c r="I93" s="7">
        <f t="shared" si="2"/>
        <v>15477</v>
      </c>
      <c r="J93" s="7">
        <f t="shared" si="2"/>
        <v>55</v>
      </c>
      <c r="K93" s="7">
        <f t="shared" si="2"/>
        <v>15</v>
      </c>
      <c r="L93" s="7">
        <f t="shared" si="2"/>
        <v>71</v>
      </c>
      <c r="M93" s="37"/>
    </row>
    <row r="94" spans="1:13" s="34" customFormat="1" x14ac:dyDescent="0.25">
      <c r="A94" s="21" t="s">
        <v>105</v>
      </c>
      <c r="B94" s="7"/>
      <c r="C94" s="7">
        <f t="shared" ref="C94:L94" si="3">SUM(C90:C92)</f>
        <v>178</v>
      </c>
      <c r="D94" s="7">
        <f t="shared" si="3"/>
        <v>2876</v>
      </c>
      <c r="E94" s="7">
        <f t="shared" si="3"/>
        <v>8</v>
      </c>
      <c r="F94" s="7">
        <f t="shared" si="3"/>
        <v>53</v>
      </c>
      <c r="G94" s="7">
        <f t="shared" si="3"/>
        <v>309</v>
      </c>
      <c r="H94" s="7">
        <f t="shared" si="3"/>
        <v>2023</v>
      </c>
      <c r="I94" s="7">
        <f t="shared" si="3"/>
        <v>5447</v>
      </c>
      <c r="J94" s="7">
        <f t="shared" si="3"/>
        <v>20</v>
      </c>
      <c r="K94" s="7">
        <f t="shared" si="3"/>
        <v>2</v>
      </c>
      <c r="L94" s="7">
        <f t="shared" si="3"/>
        <v>7</v>
      </c>
      <c r="M94" s="37"/>
    </row>
    <row r="95" spans="1:13" s="34" customFormat="1" x14ac:dyDescent="0.25">
      <c r="A95" s="21" t="s">
        <v>106</v>
      </c>
      <c r="B95" s="7">
        <f>SUM(Table139[NAMES
ON LIST])</f>
        <v>32353</v>
      </c>
      <c r="C95" s="7">
        <f t="shared" ref="C95:L95" si="4">SUM(C93:C94)</f>
        <v>572</v>
      </c>
      <c r="D95" s="7">
        <f t="shared" si="4"/>
        <v>10461</v>
      </c>
      <c r="E95" s="7">
        <f t="shared" si="4"/>
        <v>69</v>
      </c>
      <c r="F95" s="7">
        <f t="shared" si="4"/>
        <v>254</v>
      </c>
      <c r="G95" s="7">
        <f t="shared" si="4"/>
        <v>1560</v>
      </c>
      <c r="H95" s="7">
        <f t="shared" si="4"/>
        <v>8008</v>
      </c>
      <c r="I95" s="7">
        <f t="shared" si="4"/>
        <v>20924</v>
      </c>
      <c r="J95" s="7">
        <f t="shared" si="4"/>
        <v>75</v>
      </c>
      <c r="K95" s="7">
        <f t="shared" si="4"/>
        <v>17</v>
      </c>
      <c r="L95" s="7">
        <f t="shared" si="4"/>
        <v>78</v>
      </c>
      <c r="M95" s="37">
        <f>(L95+K95+I95)/B95</f>
        <v>0.64967700058727162</v>
      </c>
    </row>
    <row r="96" spans="1:13" s="34" customFormat="1" x14ac:dyDescent="0.25">
      <c r="A96" s="36" t="s">
        <v>107</v>
      </c>
      <c r="B96" s="7"/>
      <c r="C96" s="37">
        <f>C95/$I$95</f>
        <v>2.7337029248709614E-2</v>
      </c>
      <c r="D96" s="37">
        <f t="shared" ref="D96:H96" si="5">D95/$I$95</f>
        <v>0.49995220799082396</v>
      </c>
      <c r="E96" s="37">
        <f t="shared" si="5"/>
        <v>3.2976486331485378E-3</v>
      </c>
      <c r="F96" s="37">
        <f t="shared" si="5"/>
        <v>1.2139170330720704E-2</v>
      </c>
      <c r="G96" s="37">
        <f t="shared" si="5"/>
        <v>7.4555534314662594E-2</v>
      </c>
      <c r="H96" s="37">
        <f t="shared" si="5"/>
        <v>0.38271840948193464</v>
      </c>
      <c r="I96" s="37"/>
      <c r="J96" s="37"/>
      <c r="K96" s="37"/>
      <c r="L96" s="37"/>
      <c r="M96" s="37"/>
    </row>
    <row r="97" x14ac:dyDescent="0.25"/>
    <row r="98" x14ac:dyDescent="0.25"/>
    <row r="99" x14ac:dyDescent="0.25"/>
    <row r="100" x14ac:dyDescent="0.25"/>
    <row r="101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90" fitToHeight="0" orientation="landscape" r:id="rId1"/>
  <tableParts count="1">
    <tablePart r:id="rId2"/>
  </tablePart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FA7576-9703-456D-BD1C-4DC05B3DF200}">
  <sheetPr codeName="Sheet40">
    <pageSetUpPr fitToPage="1"/>
  </sheetPr>
  <dimension ref="A1:N85"/>
  <sheetViews>
    <sheetView topLeftCell="A51" workbookViewId="0">
      <selection activeCell="B76" sqref="B76"/>
    </sheetView>
  </sheetViews>
  <sheetFormatPr defaultColWidth="0" defaultRowHeight="15" customHeight="1" zeroHeight="1" x14ac:dyDescent="0.25"/>
  <cols>
    <col min="1" max="1" width="35.7109375" style="30" customWidth="1"/>
    <col min="2" max="2" width="8.7109375" style="40" customWidth="1"/>
    <col min="3" max="8" width="11.7109375" style="40" customWidth="1"/>
    <col min="9" max="9" width="8.7109375" style="40" customWidth="1"/>
    <col min="10" max="12" width="3.7109375" style="40" customWidth="1"/>
    <col min="13" max="13" width="8.7109375" style="47" customWidth="1"/>
    <col min="14" max="14" width="1.7109375" style="33" customWidth="1"/>
    <col min="15" max="16384" width="9.140625" style="33" hidden="1"/>
  </cols>
  <sheetData>
    <row r="1" spans="1:13" ht="50.1" customHeight="1" thickBot="1" x14ac:dyDescent="0.3">
      <c r="A1" s="1" t="s">
        <v>0</v>
      </c>
      <c r="B1" s="2" t="s">
        <v>1</v>
      </c>
      <c r="C1" s="2" t="s">
        <v>3208</v>
      </c>
      <c r="D1" s="2" t="s">
        <v>3209</v>
      </c>
      <c r="E1" s="2" t="s">
        <v>3210</v>
      </c>
      <c r="F1" s="2" t="s">
        <v>3211</v>
      </c>
      <c r="G1" s="2" t="s">
        <v>3212</v>
      </c>
      <c r="H1" s="2" t="s">
        <v>3213</v>
      </c>
      <c r="I1" s="2" t="s">
        <v>8</v>
      </c>
      <c r="J1" s="2" t="s">
        <v>9</v>
      </c>
      <c r="K1" s="2" t="s">
        <v>10</v>
      </c>
      <c r="L1" s="2" t="s">
        <v>11</v>
      </c>
      <c r="M1" s="32" t="s">
        <v>12</v>
      </c>
    </row>
    <row r="2" spans="1:13" s="34" customFormat="1" ht="15.75" thickTop="1" x14ac:dyDescent="0.25">
      <c r="A2" s="21" t="s">
        <v>3214</v>
      </c>
      <c r="B2" s="7">
        <v>311</v>
      </c>
      <c r="C2" s="7">
        <v>0</v>
      </c>
      <c r="D2" s="7">
        <v>59</v>
      </c>
      <c r="E2" s="7">
        <v>50</v>
      </c>
      <c r="F2" s="7">
        <v>19</v>
      </c>
      <c r="G2" s="7">
        <v>0</v>
      </c>
      <c r="H2" s="7">
        <v>3</v>
      </c>
      <c r="I2" s="22">
        <v>131</v>
      </c>
      <c r="J2" s="7">
        <v>0</v>
      </c>
      <c r="K2" s="7">
        <v>0</v>
      </c>
      <c r="L2" s="7">
        <v>0</v>
      </c>
      <c r="M2" s="37">
        <f t="shared" ref="M2:M65" si="0">(L2+K2+I2)/B2</f>
        <v>0.4212218649517685</v>
      </c>
    </row>
    <row r="3" spans="1:13" s="34" customFormat="1" x14ac:dyDescent="0.25">
      <c r="A3" s="21" t="s">
        <v>3215</v>
      </c>
      <c r="B3" s="7">
        <v>828</v>
      </c>
      <c r="C3" s="7">
        <v>2</v>
      </c>
      <c r="D3" s="7">
        <v>168</v>
      </c>
      <c r="E3" s="7">
        <v>147</v>
      </c>
      <c r="F3" s="7">
        <v>48</v>
      </c>
      <c r="G3" s="7">
        <v>3</v>
      </c>
      <c r="H3" s="7">
        <v>4</v>
      </c>
      <c r="I3" s="22">
        <v>372</v>
      </c>
      <c r="J3" s="7">
        <v>0</v>
      </c>
      <c r="K3" s="7">
        <v>0</v>
      </c>
      <c r="L3" s="7">
        <v>0</v>
      </c>
      <c r="M3" s="37">
        <f t="shared" si="0"/>
        <v>0.44927536231884058</v>
      </c>
    </row>
    <row r="4" spans="1:13" s="34" customFormat="1" x14ac:dyDescent="0.25">
      <c r="A4" s="21" t="s">
        <v>3216</v>
      </c>
      <c r="B4" s="7">
        <v>605</v>
      </c>
      <c r="C4" s="7">
        <v>1</v>
      </c>
      <c r="D4" s="7">
        <v>145</v>
      </c>
      <c r="E4" s="7">
        <v>106</v>
      </c>
      <c r="F4" s="7">
        <v>30</v>
      </c>
      <c r="G4" s="7">
        <v>1</v>
      </c>
      <c r="H4" s="7">
        <v>2</v>
      </c>
      <c r="I4" s="22">
        <v>285</v>
      </c>
      <c r="J4" s="7">
        <v>1</v>
      </c>
      <c r="K4" s="7">
        <v>0</v>
      </c>
      <c r="L4" s="7">
        <v>3</v>
      </c>
      <c r="M4" s="37">
        <f t="shared" si="0"/>
        <v>0.47603305785123967</v>
      </c>
    </row>
    <row r="5" spans="1:13" s="34" customFormat="1" x14ac:dyDescent="0.25">
      <c r="A5" s="21" t="s">
        <v>3217</v>
      </c>
      <c r="B5" s="7">
        <v>857</v>
      </c>
      <c r="C5" s="7">
        <v>3</v>
      </c>
      <c r="D5" s="7">
        <v>209</v>
      </c>
      <c r="E5" s="7">
        <v>124</v>
      </c>
      <c r="F5" s="7">
        <v>46</v>
      </c>
      <c r="G5" s="7">
        <v>4</v>
      </c>
      <c r="H5" s="7">
        <v>2</v>
      </c>
      <c r="I5" s="7">
        <v>388</v>
      </c>
      <c r="J5" s="7">
        <v>1</v>
      </c>
      <c r="K5" s="7">
        <v>0</v>
      </c>
      <c r="L5" s="7">
        <v>3</v>
      </c>
      <c r="M5" s="37">
        <f t="shared" si="0"/>
        <v>0.45624270711785297</v>
      </c>
    </row>
    <row r="6" spans="1:13" s="34" customFormat="1" x14ac:dyDescent="0.25">
      <c r="A6" s="21" t="s">
        <v>3218</v>
      </c>
      <c r="B6" s="7">
        <v>806</v>
      </c>
      <c r="C6" s="7">
        <v>2</v>
      </c>
      <c r="D6" s="7">
        <v>140</v>
      </c>
      <c r="E6" s="7">
        <v>112</v>
      </c>
      <c r="F6" s="7">
        <v>22</v>
      </c>
      <c r="G6" s="7">
        <v>0</v>
      </c>
      <c r="H6" s="7">
        <v>5</v>
      </c>
      <c r="I6" s="22">
        <v>281</v>
      </c>
      <c r="J6" s="7">
        <v>0</v>
      </c>
      <c r="K6" s="7">
        <v>0</v>
      </c>
      <c r="L6" s="7">
        <v>0</v>
      </c>
      <c r="M6" s="37">
        <f t="shared" si="0"/>
        <v>0.34863523573200994</v>
      </c>
    </row>
    <row r="7" spans="1:13" s="34" customFormat="1" x14ac:dyDescent="0.25">
      <c r="A7" s="21" t="s">
        <v>3219</v>
      </c>
      <c r="B7" s="7">
        <v>437</v>
      </c>
      <c r="C7" s="7">
        <v>2</v>
      </c>
      <c r="D7" s="7">
        <v>71</v>
      </c>
      <c r="E7" s="7">
        <v>65</v>
      </c>
      <c r="F7" s="7">
        <v>20</v>
      </c>
      <c r="G7" s="7">
        <v>1</v>
      </c>
      <c r="H7" s="7">
        <v>2</v>
      </c>
      <c r="I7" s="22">
        <v>161</v>
      </c>
      <c r="J7" s="7">
        <v>1</v>
      </c>
      <c r="K7" s="7">
        <v>0</v>
      </c>
      <c r="L7" s="7">
        <v>0</v>
      </c>
      <c r="M7" s="37">
        <f t="shared" si="0"/>
        <v>0.36842105263157893</v>
      </c>
    </row>
    <row r="8" spans="1:13" s="34" customFormat="1" x14ac:dyDescent="0.25">
      <c r="A8" s="21" t="s">
        <v>3220</v>
      </c>
      <c r="B8" s="7">
        <v>562</v>
      </c>
      <c r="C8" s="7">
        <v>1</v>
      </c>
      <c r="D8" s="7">
        <v>122</v>
      </c>
      <c r="E8" s="7">
        <v>67</v>
      </c>
      <c r="F8" s="7">
        <v>34</v>
      </c>
      <c r="G8" s="7">
        <v>2</v>
      </c>
      <c r="H8" s="7">
        <v>2</v>
      </c>
      <c r="I8" s="22">
        <v>228</v>
      </c>
      <c r="J8" s="7">
        <v>2</v>
      </c>
      <c r="K8" s="7">
        <v>1</v>
      </c>
      <c r="L8" s="7">
        <v>2</v>
      </c>
      <c r="M8" s="37">
        <f t="shared" si="0"/>
        <v>0.4110320284697509</v>
      </c>
    </row>
    <row r="9" spans="1:13" s="34" customFormat="1" x14ac:dyDescent="0.25">
      <c r="A9" s="21" t="s">
        <v>3221</v>
      </c>
      <c r="B9" s="7">
        <v>385</v>
      </c>
      <c r="C9" s="7">
        <v>0</v>
      </c>
      <c r="D9" s="7">
        <v>63</v>
      </c>
      <c r="E9" s="7">
        <v>55</v>
      </c>
      <c r="F9" s="7">
        <v>15</v>
      </c>
      <c r="G9" s="7">
        <v>0</v>
      </c>
      <c r="H9" s="7">
        <v>2</v>
      </c>
      <c r="I9" s="22">
        <v>135</v>
      </c>
      <c r="J9" s="7">
        <v>0</v>
      </c>
      <c r="K9" s="7">
        <v>0</v>
      </c>
      <c r="L9" s="7">
        <v>0</v>
      </c>
      <c r="M9" s="37">
        <f t="shared" si="0"/>
        <v>0.35064935064935066</v>
      </c>
    </row>
    <row r="10" spans="1:13" s="34" customFormat="1" x14ac:dyDescent="0.25">
      <c r="A10" s="21" t="s">
        <v>3222</v>
      </c>
      <c r="B10" s="7">
        <v>188</v>
      </c>
      <c r="C10" s="7">
        <v>0</v>
      </c>
      <c r="D10" s="7">
        <v>29</v>
      </c>
      <c r="E10" s="7">
        <v>26</v>
      </c>
      <c r="F10" s="7">
        <v>12</v>
      </c>
      <c r="G10" s="7">
        <v>1</v>
      </c>
      <c r="H10" s="7">
        <v>3</v>
      </c>
      <c r="I10" s="22">
        <v>71</v>
      </c>
      <c r="J10" s="7">
        <v>0</v>
      </c>
      <c r="K10" s="7">
        <v>0</v>
      </c>
      <c r="L10" s="7">
        <v>0</v>
      </c>
      <c r="M10" s="37">
        <f t="shared" si="0"/>
        <v>0.37765957446808512</v>
      </c>
    </row>
    <row r="11" spans="1:13" s="34" customFormat="1" x14ac:dyDescent="0.25">
      <c r="A11" s="21" t="s">
        <v>3223</v>
      </c>
      <c r="B11" s="7">
        <v>450</v>
      </c>
      <c r="C11" s="7">
        <v>3</v>
      </c>
      <c r="D11" s="7">
        <v>71</v>
      </c>
      <c r="E11" s="7">
        <v>44</v>
      </c>
      <c r="F11" s="7">
        <v>18</v>
      </c>
      <c r="G11" s="7">
        <v>0</v>
      </c>
      <c r="H11" s="7">
        <v>5</v>
      </c>
      <c r="I11" s="22">
        <v>141</v>
      </c>
      <c r="J11" s="7">
        <v>0</v>
      </c>
      <c r="K11" s="7">
        <v>0</v>
      </c>
      <c r="L11" s="7">
        <v>0</v>
      </c>
      <c r="M11" s="37">
        <f t="shared" si="0"/>
        <v>0.31333333333333335</v>
      </c>
    </row>
    <row r="12" spans="1:13" s="34" customFormat="1" x14ac:dyDescent="0.25">
      <c r="A12" s="21" t="s">
        <v>3224</v>
      </c>
      <c r="B12" s="7">
        <v>495</v>
      </c>
      <c r="C12" s="7">
        <v>1</v>
      </c>
      <c r="D12" s="7">
        <v>112</v>
      </c>
      <c r="E12" s="7">
        <v>53</v>
      </c>
      <c r="F12" s="7">
        <v>17</v>
      </c>
      <c r="G12" s="7">
        <v>2</v>
      </c>
      <c r="H12" s="7">
        <v>4</v>
      </c>
      <c r="I12" s="22">
        <v>189</v>
      </c>
      <c r="J12" s="7">
        <v>0</v>
      </c>
      <c r="K12" s="7">
        <v>0</v>
      </c>
      <c r="L12" s="7">
        <v>1</v>
      </c>
      <c r="M12" s="37">
        <f t="shared" si="0"/>
        <v>0.38383838383838381</v>
      </c>
    </row>
    <row r="13" spans="1:13" s="34" customFormat="1" x14ac:dyDescent="0.25">
      <c r="A13" s="21" t="s">
        <v>3225</v>
      </c>
      <c r="B13" s="7">
        <v>626</v>
      </c>
      <c r="C13" s="7">
        <v>2</v>
      </c>
      <c r="D13" s="7">
        <v>147</v>
      </c>
      <c r="E13" s="7">
        <v>94</v>
      </c>
      <c r="F13" s="7">
        <v>33</v>
      </c>
      <c r="G13" s="7">
        <v>2</v>
      </c>
      <c r="H13" s="7">
        <v>4</v>
      </c>
      <c r="I13" s="22">
        <v>282</v>
      </c>
      <c r="J13" s="7">
        <v>1</v>
      </c>
      <c r="K13" s="7">
        <v>1</v>
      </c>
      <c r="L13" s="7">
        <v>0</v>
      </c>
      <c r="M13" s="37">
        <f t="shared" si="0"/>
        <v>0.45207667731629392</v>
      </c>
    </row>
    <row r="14" spans="1:13" s="34" customFormat="1" x14ac:dyDescent="0.25">
      <c r="A14" s="21" t="s">
        <v>3226</v>
      </c>
      <c r="B14" s="7">
        <v>594</v>
      </c>
      <c r="C14" s="7">
        <v>3</v>
      </c>
      <c r="D14" s="7">
        <v>118</v>
      </c>
      <c r="E14" s="7">
        <v>86</v>
      </c>
      <c r="F14" s="7">
        <v>27</v>
      </c>
      <c r="G14" s="7">
        <v>2</v>
      </c>
      <c r="H14" s="7">
        <v>4</v>
      </c>
      <c r="I14" s="22">
        <v>240</v>
      </c>
      <c r="J14" s="7">
        <v>0</v>
      </c>
      <c r="K14" s="7">
        <v>0</v>
      </c>
      <c r="L14" s="7">
        <v>0</v>
      </c>
      <c r="M14" s="37">
        <f t="shared" si="0"/>
        <v>0.40404040404040403</v>
      </c>
    </row>
    <row r="15" spans="1:13" s="34" customFormat="1" x14ac:dyDescent="0.25">
      <c r="A15" s="21" t="s">
        <v>3227</v>
      </c>
      <c r="B15" s="7">
        <v>335</v>
      </c>
      <c r="C15" s="7">
        <v>0</v>
      </c>
      <c r="D15" s="7">
        <v>74</v>
      </c>
      <c r="E15" s="7">
        <v>45</v>
      </c>
      <c r="F15" s="7">
        <v>18</v>
      </c>
      <c r="G15" s="7">
        <v>1</v>
      </c>
      <c r="H15" s="7">
        <v>2</v>
      </c>
      <c r="I15" s="22">
        <v>140</v>
      </c>
      <c r="J15" s="7">
        <v>0</v>
      </c>
      <c r="K15" s="7">
        <v>0</v>
      </c>
      <c r="L15" s="7">
        <v>0</v>
      </c>
      <c r="M15" s="37">
        <f t="shared" si="0"/>
        <v>0.41791044776119401</v>
      </c>
    </row>
    <row r="16" spans="1:13" s="34" customFormat="1" x14ac:dyDescent="0.25">
      <c r="A16" s="21" t="s">
        <v>3228</v>
      </c>
      <c r="B16" s="7">
        <v>615</v>
      </c>
      <c r="C16" s="7">
        <v>0</v>
      </c>
      <c r="D16" s="7">
        <v>129</v>
      </c>
      <c r="E16" s="7">
        <v>77</v>
      </c>
      <c r="F16" s="7">
        <v>19</v>
      </c>
      <c r="G16" s="7">
        <v>2</v>
      </c>
      <c r="H16" s="7">
        <v>6</v>
      </c>
      <c r="I16" s="22">
        <v>233</v>
      </c>
      <c r="J16" s="7">
        <v>1</v>
      </c>
      <c r="K16" s="7">
        <v>0</v>
      </c>
      <c r="L16" s="7">
        <v>0</v>
      </c>
      <c r="M16" s="37">
        <f t="shared" si="0"/>
        <v>0.37886178861788616</v>
      </c>
    </row>
    <row r="17" spans="1:13" s="34" customFormat="1" x14ac:dyDescent="0.25">
      <c r="A17" s="21" t="s">
        <v>3229</v>
      </c>
      <c r="B17" s="7">
        <v>439</v>
      </c>
      <c r="C17" s="7">
        <v>1</v>
      </c>
      <c r="D17" s="7">
        <v>80</v>
      </c>
      <c r="E17" s="7">
        <v>50</v>
      </c>
      <c r="F17" s="7">
        <v>29</v>
      </c>
      <c r="G17" s="7">
        <v>0</v>
      </c>
      <c r="H17" s="7">
        <v>3</v>
      </c>
      <c r="I17" s="22">
        <v>163</v>
      </c>
      <c r="J17" s="7">
        <v>3</v>
      </c>
      <c r="K17" s="7">
        <v>0</v>
      </c>
      <c r="L17" s="7">
        <v>0</v>
      </c>
      <c r="M17" s="37">
        <f t="shared" si="0"/>
        <v>0.3712984054669704</v>
      </c>
    </row>
    <row r="18" spans="1:13" s="34" customFormat="1" x14ac:dyDescent="0.25">
      <c r="A18" s="21" t="s">
        <v>3230</v>
      </c>
      <c r="B18" s="7">
        <v>491</v>
      </c>
      <c r="C18" s="7">
        <v>1</v>
      </c>
      <c r="D18" s="7">
        <v>91</v>
      </c>
      <c r="E18" s="7">
        <v>61</v>
      </c>
      <c r="F18" s="7">
        <v>17</v>
      </c>
      <c r="G18" s="7">
        <v>2</v>
      </c>
      <c r="H18" s="7">
        <v>5</v>
      </c>
      <c r="I18" s="22">
        <v>177</v>
      </c>
      <c r="J18" s="7">
        <v>0</v>
      </c>
      <c r="K18" s="7">
        <v>0</v>
      </c>
      <c r="L18" s="7">
        <v>1</v>
      </c>
      <c r="M18" s="37">
        <f t="shared" si="0"/>
        <v>0.36252545824847249</v>
      </c>
    </row>
    <row r="19" spans="1:13" s="34" customFormat="1" x14ac:dyDescent="0.25">
      <c r="A19" s="21" t="s">
        <v>3231</v>
      </c>
      <c r="B19" s="7">
        <v>486</v>
      </c>
      <c r="C19" s="7">
        <v>0</v>
      </c>
      <c r="D19" s="7">
        <v>90</v>
      </c>
      <c r="E19" s="7">
        <v>59</v>
      </c>
      <c r="F19" s="7">
        <v>13</v>
      </c>
      <c r="G19" s="7">
        <v>0</v>
      </c>
      <c r="H19" s="7">
        <v>1</v>
      </c>
      <c r="I19" s="22">
        <v>163</v>
      </c>
      <c r="J19" s="7">
        <v>2</v>
      </c>
      <c r="K19" s="7">
        <v>0</v>
      </c>
      <c r="L19" s="7">
        <v>0</v>
      </c>
      <c r="M19" s="37">
        <f t="shared" si="0"/>
        <v>0.33539094650205764</v>
      </c>
    </row>
    <row r="20" spans="1:13" s="34" customFormat="1" x14ac:dyDescent="0.25">
      <c r="A20" s="21" t="s">
        <v>3232</v>
      </c>
      <c r="B20" s="7">
        <v>514</v>
      </c>
      <c r="C20" s="7">
        <v>1</v>
      </c>
      <c r="D20" s="7">
        <v>91</v>
      </c>
      <c r="E20" s="7">
        <v>57</v>
      </c>
      <c r="F20" s="7">
        <v>17</v>
      </c>
      <c r="G20" s="7">
        <v>2</v>
      </c>
      <c r="H20" s="7">
        <v>2</v>
      </c>
      <c r="I20" s="22">
        <v>170</v>
      </c>
      <c r="J20" s="7">
        <v>0</v>
      </c>
      <c r="K20" s="7">
        <v>0</v>
      </c>
      <c r="L20" s="7">
        <v>2</v>
      </c>
      <c r="M20" s="37">
        <f t="shared" si="0"/>
        <v>0.33463035019455251</v>
      </c>
    </row>
    <row r="21" spans="1:13" s="34" customFormat="1" x14ac:dyDescent="0.25">
      <c r="A21" s="21" t="s">
        <v>3233</v>
      </c>
      <c r="B21" s="7">
        <v>309</v>
      </c>
      <c r="C21" s="7">
        <v>0</v>
      </c>
      <c r="D21" s="7">
        <v>71</v>
      </c>
      <c r="E21" s="7">
        <v>56</v>
      </c>
      <c r="F21" s="7">
        <v>23</v>
      </c>
      <c r="G21" s="7">
        <v>1</v>
      </c>
      <c r="H21" s="7">
        <v>2</v>
      </c>
      <c r="I21" s="22">
        <v>153</v>
      </c>
      <c r="J21" s="7">
        <v>0</v>
      </c>
      <c r="K21" s="7">
        <v>0</v>
      </c>
      <c r="L21" s="7">
        <v>0</v>
      </c>
      <c r="M21" s="37">
        <f t="shared" si="0"/>
        <v>0.49514563106796117</v>
      </c>
    </row>
    <row r="22" spans="1:13" s="34" customFormat="1" x14ac:dyDescent="0.25">
      <c r="A22" s="21" t="s">
        <v>3234</v>
      </c>
      <c r="B22" s="7">
        <v>355</v>
      </c>
      <c r="C22" s="7">
        <v>1</v>
      </c>
      <c r="D22" s="7">
        <v>125</v>
      </c>
      <c r="E22" s="7">
        <v>47</v>
      </c>
      <c r="F22" s="7">
        <v>23</v>
      </c>
      <c r="G22" s="7">
        <v>1</v>
      </c>
      <c r="H22" s="7">
        <v>5</v>
      </c>
      <c r="I22" s="22">
        <v>202</v>
      </c>
      <c r="J22" s="7">
        <v>0</v>
      </c>
      <c r="K22" s="7">
        <v>0</v>
      </c>
      <c r="L22" s="7">
        <v>0</v>
      </c>
      <c r="M22" s="37">
        <f t="shared" si="0"/>
        <v>0.56901408450704227</v>
      </c>
    </row>
    <row r="23" spans="1:13" s="34" customFormat="1" x14ac:dyDescent="0.25">
      <c r="A23" s="21" t="s">
        <v>3235</v>
      </c>
      <c r="B23" s="7">
        <v>536</v>
      </c>
      <c r="C23" s="7">
        <v>1</v>
      </c>
      <c r="D23" s="7">
        <v>140</v>
      </c>
      <c r="E23" s="7">
        <v>89</v>
      </c>
      <c r="F23" s="7">
        <v>36</v>
      </c>
      <c r="G23" s="7">
        <v>3</v>
      </c>
      <c r="H23" s="7">
        <v>5</v>
      </c>
      <c r="I23" s="22">
        <v>274</v>
      </c>
      <c r="J23" s="7">
        <v>0</v>
      </c>
      <c r="K23" s="7">
        <v>0</v>
      </c>
      <c r="L23" s="7">
        <v>1</v>
      </c>
      <c r="M23" s="37">
        <f t="shared" si="0"/>
        <v>0.51305970149253732</v>
      </c>
    </row>
    <row r="24" spans="1:13" s="34" customFormat="1" x14ac:dyDescent="0.25">
      <c r="A24" s="21" t="s">
        <v>3236</v>
      </c>
      <c r="B24" s="7">
        <v>556</v>
      </c>
      <c r="C24" s="7">
        <v>1</v>
      </c>
      <c r="D24" s="7">
        <v>125</v>
      </c>
      <c r="E24" s="7">
        <v>75</v>
      </c>
      <c r="F24" s="7">
        <v>20</v>
      </c>
      <c r="G24" s="7">
        <v>0</v>
      </c>
      <c r="H24" s="7">
        <v>5</v>
      </c>
      <c r="I24" s="22">
        <v>226</v>
      </c>
      <c r="J24" s="7">
        <v>0</v>
      </c>
      <c r="K24" s="7">
        <v>0</v>
      </c>
      <c r="L24" s="7">
        <v>0</v>
      </c>
      <c r="M24" s="37">
        <f t="shared" si="0"/>
        <v>0.40647482014388492</v>
      </c>
    </row>
    <row r="25" spans="1:13" s="34" customFormat="1" x14ac:dyDescent="0.25">
      <c r="A25" s="21" t="s">
        <v>3237</v>
      </c>
      <c r="B25" s="7">
        <v>554</v>
      </c>
      <c r="C25" s="7">
        <v>3</v>
      </c>
      <c r="D25" s="7">
        <v>119</v>
      </c>
      <c r="E25" s="7">
        <v>78</v>
      </c>
      <c r="F25" s="7">
        <v>17</v>
      </c>
      <c r="G25" s="7">
        <v>3</v>
      </c>
      <c r="H25" s="7">
        <v>8</v>
      </c>
      <c r="I25" s="22">
        <v>228</v>
      </c>
      <c r="J25" s="7">
        <v>0</v>
      </c>
      <c r="K25" s="7">
        <v>0</v>
      </c>
      <c r="L25" s="7">
        <v>0</v>
      </c>
      <c r="M25" s="37">
        <f t="shared" si="0"/>
        <v>0.41155234657039713</v>
      </c>
    </row>
    <row r="26" spans="1:13" s="34" customFormat="1" x14ac:dyDescent="0.25">
      <c r="A26" s="21" t="s">
        <v>3238</v>
      </c>
      <c r="B26" s="7">
        <v>632</v>
      </c>
      <c r="C26" s="7">
        <v>1</v>
      </c>
      <c r="D26" s="7">
        <v>114</v>
      </c>
      <c r="E26" s="7">
        <v>73</v>
      </c>
      <c r="F26" s="7">
        <v>13</v>
      </c>
      <c r="G26" s="7">
        <v>1</v>
      </c>
      <c r="H26" s="7">
        <v>6</v>
      </c>
      <c r="I26" s="22">
        <v>208</v>
      </c>
      <c r="J26" s="7">
        <v>2</v>
      </c>
      <c r="K26" s="7">
        <v>0</v>
      </c>
      <c r="L26" s="7">
        <v>0</v>
      </c>
      <c r="M26" s="37">
        <f t="shared" si="0"/>
        <v>0.32911392405063289</v>
      </c>
    </row>
    <row r="27" spans="1:13" s="34" customFormat="1" x14ac:dyDescent="0.25">
      <c r="A27" s="21" t="s">
        <v>3239</v>
      </c>
      <c r="B27" s="7">
        <v>342</v>
      </c>
      <c r="C27" s="7">
        <v>0</v>
      </c>
      <c r="D27" s="7">
        <v>50</v>
      </c>
      <c r="E27" s="7">
        <v>26</v>
      </c>
      <c r="F27" s="7">
        <v>10</v>
      </c>
      <c r="G27" s="7">
        <v>1</v>
      </c>
      <c r="H27" s="7">
        <v>0</v>
      </c>
      <c r="I27" s="22">
        <v>87</v>
      </c>
      <c r="J27" s="7">
        <v>0</v>
      </c>
      <c r="K27" s="7">
        <v>0</v>
      </c>
      <c r="L27" s="7">
        <v>0</v>
      </c>
      <c r="M27" s="37">
        <f t="shared" si="0"/>
        <v>0.25438596491228072</v>
      </c>
    </row>
    <row r="28" spans="1:13" s="34" customFormat="1" x14ac:dyDescent="0.25">
      <c r="A28" s="21" t="s">
        <v>3240</v>
      </c>
      <c r="B28" s="7">
        <v>506</v>
      </c>
      <c r="C28" s="7">
        <v>0</v>
      </c>
      <c r="D28" s="7">
        <v>61</v>
      </c>
      <c r="E28" s="7">
        <v>29</v>
      </c>
      <c r="F28" s="7">
        <v>11</v>
      </c>
      <c r="G28" s="7">
        <v>3</v>
      </c>
      <c r="H28" s="7">
        <v>1</v>
      </c>
      <c r="I28" s="22">
        <v>105</v>
      </c>
      <c r="J28" s="7">
        <v>1</v>
      </c>
      <c r="K28" s="7">
        <v>1</v>
      </c>
      <c r="L28" s="7">
        <v>0</v>
      </c>
      <c r="M28" s="37">
        <f t="shared" si="0"/>
        <v>0.20948616600790515</v>
      </c>
    </row>
    <row r="29" spans="1:13" s="34" customFormat="1" x14ac:dyDescent="0.25">
      <c r="A29" s="21" t="s">
        <v>3241</v>
      </c>
      <c r="B29" s="7">
        <v>446</v>
      </c>
      <c r="C29" s="7">
        <v>4</v>
      </c>
      <c r="D29" s="7">
        <v>96</v>
      </c>
      <c r="E29" s="7">
        <v>54</v>
      </c>
      <c r="F29" s="7">
        <v>24</v>
      </c>
      <c r="G29" s="7">
        <v>4</v>
      </c>
      <c r="H29" s="7">
        <v>2</v>
      </c>
      <c r="I29" s="22">
        <v>184</v>
      </c>
      <c r="J29" s="7">
        <v>0</v>
      </c>
      <c r="K29" s="7">
        <v>0</v>
      </c>
      <c r="L29" s="7">
        <v>0</v>
      </c>
      <c r="M29" s="37">
        <f t="shared" si="0"/>
        <v>0.41255605381165922</v>
      </c>
    </row>
    <row r="30" spans="1:13" s="34" customFormat="1" x14ac:dyDescent="0.25">
      <c r="A30" s="21" t="s">
        <v>3242</v>
      </c>
      <c r="B30" s="7">
        <v>877</v>
      </c>
      <c r="C30" s="7">
        <v>1</v>
      </c>
      <c r="D30" s="7">
        <v>102</v>
      </c>
      <c r="E30" s="7">
        <v>67</v>
      </c>
      <c r="F30" s="7">
        <v>30</v>
      </c>
      <c r="G30" s="7">
        <v>3</v>
      </c>
      <c r="H30" s="7">
        <v>5</v>
      </c>
      <c r="I30" s="7">
        <v>208</v>
      </c>
      <c r="J30" s="7">
        <v>0</v>
      </c>
      <c r="K30" s="7">
        <v>0</v>
      </c>
      <c r="L30" s="7">
        <v>0</v>
      </c>
      <c r="M30" s="37">
        <f t="shared" si="0"/>
        <v>0.23717217787913342</v>
      </c>
    </row>
    <row r="31" spans="1:13" s="34" customFormat="1" x14ac:dyDescent="0.25">
      <c r="A31" s="21" t="s">
        <v>3243</v>
      </c>
      <c r="B31" s="7">
        <v>583</v>
      </c>
      <c r="C31" s="7">
        <v>4</v>
      </c>
      <c r="D31" s="7">
        <v>94</v>
      </c>
      <c r="E31" s="7">
        <v>56</v>
      </c>
      <c r="F31" s="7">
        <v>16</v>
      </c>
      <c r="G31" s="7">
        <v>1</v>
      </c>
      <c r="H31" s="7">
        <v>1</v>
      </c>
      <c r="I31" s="22">
        <v>172</v>
      </c>
      <c r="J31" s="7">
        <v>0</v>
      </c>
      <c r="K31" s="7">
        <v>0</v>
      </c>
      <c r="L31" s="7">
        <v>0</v>
      </c>
      <c r="M31" s="37">
        <f t="shared" si="0"/>
        <v>0.29502572898799312</v>
      </c>
    </row>
    <row r="32" spans="1:13" s="34" customFormat="1" x14ac:dyDescent="0.25">
      <c r="A32" s="21" t="s">
        <v>3244</v>
      </c>
      <c r="B32" s="7">
        <v>211</v>
      </c>
      <c r="C32" s="7">
        <v>1</v>
      </c>
      <c r="D32" s="7">
        <v>40</v>
      </c>
      <c r="E32" s="7">
        <v>19</v>
      </c>
      <c r="F32" s="7">
        <v>6</v>
      </c>
      <c r="G32" s="7">
        <v>0</v>
      </c>
      <c r="H32" s="7">
        <v>0</v>
      </c>
      <c r="I32" s="22">
        <v>66</v>
      </c>
      <c r="J32" s="7">
        <v>2</v>
      </c>
      <c r="K32" s="7">
        <v>0</v>
      </c>
      <c r="L32" s="7">
        <v>0</v>
      </c>
      <c r="M32" s="37">
        <f t="shared" si="0"/>
        <v>0.3127962085308057</v>
      </c>
    </row>
    <row r="33" spans="1:13" s="34" customFormat="1" x14ac:dyDescent="0.25">
      <c r="A33" s="21" t="s">
        <v>3245</v>
      </c>
      <c r="B33" s="7">
        <v>375</v>
      </c>
      <c r="C33" s="7">
        <v>1</v>
      </c>
      <c r="D33" s="7">
        <v>57</v>
      </c>
      <c r="E33" s="7">
        <v>70</v>
      </c>
      <c r="F33" s="7">
        <v>14</v>
      </c>
      <c r="G33" s="7">
        <v>2</v>
      </c>
      <c r="H33" s="7">
        <v>1</v>
      </c>
      <c r="I33" s="22">
        <v>145</v>
      </c>
      <c r="J33" s="7">
        <v>1</v>
      </c>
      <c r="K33" s="7">
        <v>0</v>
      </c>
      <c r="L33" s="7">
        <v>0</v>
      </c>
      <c r="M33" s="37">
        <f t="shared" si="0"/>
        <v>0.38666666666666666</v>
      </c>
    </row>
    <row r="34" spans="1:13" s="34" customFormat="1" x14ac:dyDescent="0.25">
      <c r="A34" s="21" t="s">
        <v>3246</v>
      </c>
      <c r="B34" s="7">
        <v>505</v>
      </c>
      <c r="C34" s="7">
        <v>3</v>
      </c>
      <c r="D34" s="7">
        <v>104</v>
      </c>
      <c r="E34" s="7">
        <v>78</v>
      </c>
      <c r="F34" s="7">
        <v>30</v>
      </c>
      <c r="G34" s="7">
        <v>3</v>
      </c>
      <c r="H34" s="7">
        <v>6</v>
      </c>
      <c r="I34" s="22">
        <v>224</v>
      </c>
      <c r="J34" s="7">
        <v>0</v>
      </c>
      <c r="K34" s="7">
        <v>0</v>
      </c>
      <c r="L34" s="7">
        <v>1</v>
      </c>
      <c r="M34" s="37">
        <f t="shared" si="0"/>
        <v>0.44554455445544555</v>
      </c>
    </row>
    <row r="35" spans="1:13" s="34" customFormat="1" x14ac:dyDescent="0.25">
      <c r="A35" s="21" t="s">
        <v>3247</v>
      </c>
      <c r="B35" s="7">
        <v>394</v>
      </c>
      <c r="C35" s="7">
        <v>6</v>
      </c>
      <c r="D35" s="7">
        <v>67</v>
      </c>
      <c r="E35" s="7">
        <v>57</v>
      </c>
      <c r="F35" s="7">
        <v>26</v>
      </c>
      <c r="G35" s="7">
        <v>2</v>
      </c>
      <c r="H35" s="7">
        <v>3</v>
      </c>
      <c r="I35" s="22">
        <v>161</v>
      </c>
      <c r="J35" s="7">
        <v>1</v>
      </c>
      <c r="K35" s="7">
        <v>0</v>
      </c>
      <c r="L35" s="7">
        <v>1</v>
      </c>
      <c r="M35" s="37">
        <f t="shared" si="0"/>
        <v>0.41116751269035534</v>
      </c>
    </row>
    <row r="36" spans="1:13" s="34" customFormat="1" x14ac:dyDescent="0.25">
      <c r="A36" s="21" t="s">
        <v>3248</v>
      </c>
      <c r="B36" s="7">
        <v>504</v>
      </c>
      <c r="C36" s="7">
        <v>4</v>
      </c>
      <c r="D36" s="7">
        <v>129</v>
      </c>
      <c r="E36" s="7">
        <v>60</v>
      </c>
      <c r="F36" s="7">
        <v>26</v>
      </c>
      <c r="G36" s="7">
        <v>2</v>
      </c>
      <c r="H36" s="7">
        <v>1</v>
      </c>
      <c r="I36" s="22">
        <v>222</v>
      </c>
      <c r="J36" s="7">
        <v>1</v>
      </c>
      <c r="K36" s="7">
        <v>0</v>
      </c>
      <c r="L36" s="7">
        <v>0</v>
      </c>
      <c r="M36" s="37">
        <f t="shared" si="0"/>
        <v>0.44047619047619047</v>
      </c>
    </row>
    <row r="37" spans="1:13" s="34" customFormat="1" x14ac:dyDescent="0.25">
      <c r="A37" s="21" t="s">
        <v>3249</v>
      </c>
      <c r="B37" s="7">
        <v>428</v>
      </c>
      <c r="C37" s="7">
        <v>3</v>
      </c>
      <c r="D37" s="7">
        <v>87</v>
      </c>
      <c r="E37" s="7">
        <v>56</v>
      </c>
      <c r="F37" s="7">
        <v>20</v>
      </c>
      <c r="G37" s="7">
        <v>1</v>
      </c>
      <c r="H37" s="7">
        <v>2</v>
      </c>
      <c r="I37" s="22">
        <v>169</v>
      </c>
      <c r="J37" s="7">
        <v>0</v>
      </c>
      <c r="K37" s="7">
        <v>0</v>
      </c>
      <c r="L37" s="7">
        <v>0</v>
      </c>
      <c r="M37" s="37">
        <f t="shared" si="0"/>
        <v>0.39485981308411217</v>
      </c>
    </row>
    <row r="38" spans="1:13" s="34" customFormat="1" x14ac:dyDescent="0.25">
      <c r="A38" s="21" t="s">
        <v>3250</v>
      </c>
      <c r="B38" s="7">
        <v>651</v>
      </c>
      <c r="C38" s="7">
        <v>2</v>
      </c>
      <c r="D38" s="7">
        <v>133</v>
      </c>
      <c r="E38" s="7">
        <v>64</v>
      </c>
      <c r="F38" s="7">
        <v>21</v>
      </c>
      <c r="G38" s="7">
        <v>2</v>
      </c>
      <c r="H38" s="7">
        <v>3</v>
      </c>
      <c r="I38" s="22">
        <v>225</v>
      </c>
      <c r="J38" s="7">
        <v>0</v>
      </c>
      <c r="K38" s="7">
        <v>0</v>
      </c>
      <c r="L38" s="7">
        <v>1</v>
      </c>
      <c r="M38" s="37">
        <f t="shared" si="0"/>
        <v>0.34715821812596004</v>
      </c>
    </row>
    <row r="39" spans="1:13" s="34" customFormat="1" x14ac:dyDescent="0.25">
      <c r="A39" s="21" t="s">
        <v>3251</v>
      </c>
      <c r="B39" s="7">
        <v>534</v>
      </c>
      <c r="C39" s="7">
        <v>3</v>
      </c>
      <c r="D39" s="7">
        <v>118</v>
      </c>
      <c r="E39" s="7">
        <v>95</v>
      </c>
      <c r="F39" s="7">
        <v>17</v>
      </c>
      <c r="G39" s="7">
        <v>2</v>
      </c>
      <c r="H39" s="7">
        <v>1</v>
      </c>
      <c r="I39" s="22">
        <v>236</v>
      </c>
      <c r="J39" s="7">
        <v>1</v>
      </c>
      <c r="K39" s="7">
        <v>0</v>
      </c>
      <c r="L39" s="7">
        <v>0</v>
      </c>
      <c r="M39" s="37">
        <f t="shared" si="0"/>
        <v>0.44194756554307119</v>
      </c>
    </row>
    <row r="40" spans="1:13" s="34" customFormat="1" x14ac:dyDescent="0.25">
      <c r="A40" s="21" t="s">
        <v>3252</v>
      </c>
      <c r="B40" s="7">
        <v>657</v>
      </c>
      <c r="C40" s="7">
        <v>3</v>
      </c>
      <c r="D40" s="7">
        <v>114</v>
      </c>
      <c r="E40" s="7">
        <v>106</v>
      </c>
      <c r="F40" s="7">
        <v>37</v>
      </c>
      <c r="G40" s="7">
        <v>2</v>
      </c>
      <c r="H40" s="7">
        <v>2</v>
      </c>
      <c r="I40" s="22">
        <v>264</v>
      </c>
      <c r="J40" s="7">
        <v>0</v>
      </c>
      <c r="K40" s="7">
        <v>1</v>
      </c>
      <c r="L40" s="7">
        <v>0</v>
      </c>
      <c r="M40" s="37">
        <f t="shared" si="0"/>
        <v>0.40334855403348552</v>
      </c>
    </row>
    <row r="41" spans="1:13" s="34" customFormat="1" x14ac:dyDescent="0.25">
      <c r="A41" s="21" t="s">
        <v>3253</v>
      </c>
      <c r="B41" s="7">
        <v>334</v>
      </c>
      <c r="C41" s="7">
        <v>0</v>
      </c>
      <c r="D41" s="7">
        <v>74</v>
      </c>
      <c r="E41" s="7">
        <v>56</v>
      </c>
      <c r="F41" s="7">
        <v>20</v>
      </c>
      <c r="G41" s="7">
        <v>1</v>
      </c>
      <c r="H41" s="7">
        <v>1</v>
      </c>
      <c r="I41" s="22">
        <v>152</v>
      </c>
      <c r="J41" s="7">
        <v>1</v>
      </c>
      <c r="K41" s="7">
        <v>0</v>
      </c>
      <c r="L41" s="7">
        <v>0</v>
      </c>
      <c r="M41" s="37">
        <f t="shared" si="0"/>
        <v>0.45508982035928142</v>
      </c>
    </row>
    <row r="42" spans="1:13" s="34" customFormat="1" x14ac:dyDescent="0.25">
      <c r="A42" s="21" t="s">
        <v>3254</v>
      </c>
      <c r="B42" s="7">
        <v>351</v>
      </c>
      <c r="C42" s="7">
        <v>1</v>
      </c>
      <c r="D42" s="7">
        <v>74</v>
      </c>
      <c r="E42" s="7">
        <v>57</v>
      </c>
      <c r="F42" s="7">
        <v>19</v>
      </c>
      <c r="G42" s="7">
        <v>4</v>
      </c>
      <c r="H42" s="7">
        <v>1</v>
      </c>
      <c r="I42" s="22">
        <v>156</v>
      </c>
      <c r="J42" s="7">
        <v>0</v>
      </c>
      <c r="K42" s="7">
        <v>0</v>
      </c>
      <c r="L42" s="7">
        <v>0</v>
      </c>
      <c r="M42" s="37">
        <f t="shared" si="0"/>
        <v>0.44444444444444442</v>
      </c>
    </row>
    <row r="43" spans="1:13" s="34" customFormat="1" x14ac:dyDescent="0.25">
      <c r="A43" s="21" t="s">
        <v>3255</v>
      </c>
      <c r="B43" s="7">
        <v>345</v>
      </c>
      <c r="C43" s="7">
        <v>2</v>
      </c>
      <c r="D43" s="7">
        <v>78</v>
      </c>
      <c r="E43" s="7">
        <v>57</v>
      </c>
      <c r="F43" s="7">
        <v>16</v>
      </c>
      <c r="G43" s="7">
        <v>3</v>
      </c>
      <c r="H43" s="7">
        <v>2</v>
      </c>
      <c r="I43" s="22">
        <v>158</v>
      </c>
      <c r="J43" s="7">
        <v>1</v>
      </c>
      <c r="K43" s="7">
        <v>0</v>
      </c>
      <c r="L43" s="7">
        <v>0</v>
      </c>
      <c r="M43" s="37">
        <f t="shared" si="0"/>
        <v>0.45797101449275363</v>
      </c>
    </row>
    <row r="44" spans="1:13" s="34" customFormat="1" x14ac:dyDescent="0.25">
      <c r="A44" s="21" t="s">
        <v>3256</v>
      </c>
      <c r="B44" s="7">
        <v>668</v>
      </c>
      <c r="C44" s="7">
        <v>1</v>
      </c>
      <c r="D44" s="7">
        <v>83</v>
      </c>
      <c r="E44" s="7">
        <v>32</v>
      </c>
      <c r="F44" s="7">
        <v>22</v>
      </c>
      <c r="G44" s="7">
        <v>0</v>
      </c>
      <c r="H44" s="7">
        <v>4</v>
      </c>
      <c r="I44" s="22">
        <v>142</v>
      </c>
      <c r="J44" s="7">
        <v>1</v>
      </c>
      <c r="K44" s="7">
        <v>0</v>
      </c>
      <c r="L44" s="7">
        <v>0</v>
      </c>
      <c r="M44" s="37">
        <f t="shared" si="0"/>
        <v>0.21257485029940121</v>
      </c>
    </row>
    <row r="45" spans="1:13" s="34" customFormat="1" x14ac:dyDescent="0.25">
      <c r="A45" s="21" t="s">
        <v>3257</v>
      </c>
      <c r="B45" s="7">
        <v>282</v>
      </c>
      <c r="C45" s="7">
        <v>1</v>
      </c>
      <c r="D45" s="7">
        <v>52</v>
      </c>
      <c r="E45" s="7">
        <v>57</v>
      </c>
      <c r="F45" s="7">
        <v>6</v>
      </c>
      <c r="G45" s="7">
        <v>0</v>
      </c>
      <c r="H45" s="7">
        <v>1</v>
      </c>
      <c r="I45" s="22">
        <v>117</v>
      </c>
      <c r="J45" s="7">
        <v>0</v>
      </c>
      <c r="K45" s="7">
        <v>0</v>
      </c>
      <c r="L45" s="7">
        <v>1</v>
      </c>
      <c r="M45" s="37">
        <f t="shared" si="0"/>
        <v>0.41843971631205673</v>
      </c>
    </row>
    <row r="46" spans="1:13" s="34" customFormat="1" x14ac:dyDescent="0.25">
      <c r="A46" s="21" t="s">
        <v>3258</v>
      </c>
      <c r="B46" s="7">
        <v>393</v>
      </c>
      <c r="C46" s="7">
        <v>1</v>
      </c>
      <c r="D46" s="7">
        <v>76</v>
      </c>
      <c r="E46" s="7">
        <v>51</v>
      </c>
      <c r="F46" s="7">
        <v>14</v>
      </c>
      <c r="G46" s="7">
        <v>4</v>
      </c>
      <c r="H46" s="7">
        <v>2</v>
      </c>
      <c r="I46" s="22">
        <v>148</v>
      </c>
      <c r="J46" s="7">
        <v>0</v>
      </c>
      <c r="K46" s="7">
        <v>0</v>
      </c>
      <c r="L46" s="7">
        <v>0</v>
      </c>
      <c r="M46" s="37">
        <f t="shared" si="0"/>
        <v>0.37659033078880405</v>
      </c>
    </row>
    <row r="47" spans="1:13" s="34" customFormat="1" x14ac:dyDescent="0.25">
      <c r="A47" s="21" t="s">
        <v>3259</v>
      </c>
      <c r="B47" s="7">
        <v>396</v>
      </c>
      <c r="C47" s="7">
        <v>2</v>
      </c>
      <c r="D47" s="7">
        <v>75</v>
      </c>
      <c r="E47" s="7">
        <v>58</v>
      </c>
      <c r="F47" s="7">
        <v>20</v>
      </c>
      <c r="G47" s="7">
        <v>0</v>
      </c>
      <c r="H47" s="7">
        <v>1</v>
      </c>
      <c r="I47" s="22">
        <v>156</v>
      </c>
      <c r="J47" s="7">
        <v>0</v>
      </c>
      <c r="K47" s="7">
        <v>0</v>
      </c>
      <c r="L47" s="7">
        <v>1</v>
      </c>
      <c r="M47" s="37">
        <f t="shared" si="0"/>
        <v>0.39646464646464646</v>
      </c>
    </row>
    <row r="48" spans="1:13" s="34" customFormat="1" x14ac:dyDescent="0.25">
      <c r="A48" s="21" t="s">
        <v>3260</v>
      </c>
      <c r="B48" s="7">
        <v>378</v>
      </c>
      <c r="C48" s="7">
        <v>2</v>
      </c>
      <c r="D48" s="7">
        <v>108</v>
      </c>
      <c r="E48" s="7">
        <v>60</v>
      </c>
      <c r="F48" s="7">
        <v>14</v>
      </c>
      <c r="G48" s="7">
        <v>1</v>
      </c>
      <c r="H48" s="7">
        <v>5</v>
      </c>
      <c r="I48" s="22">
        <v>190</v>
      </c>
      <c r="J48" s="7">
        <v>0</v>
      </c>
      <c r="K48" s="7">
        <v>0</v>
      </c>
      <c r="L48" s="7">
        <v>1</v>
      </c>
      <c r="M48" s="37">
        <f t="shared" si="0"/>
        <v>0.50529100529100535</v>
      </c>
    </row>
    <row r="49" spans="1:13" s="34" customFormat="1" x14ac:dyDescent="0.25">
      <c r="A49" s="21" t="s">
        <v>3261</v>
      </c>
      <c r="B49" s="7">
        <v>418</v>
      </c>
      <c r="C49" s="7">
        <v>3</v>
      </c>
      <c r="D49" s="7">
        <v>76</v>
      </c>
      <c r="E49" s="7">
        <v>47</v>
      </c>
      <c r="F49" s="7">
        <v>9</v>
      </c>
      <c r="G49" s="7">
        <v>1</v>
      </c>
      <c r="H49" s="7">
        <v>6</v>
      </c>
      <c r="I49" s="22">
        <v>142</v>
      </c>
      <c r="J49" s="7">
        <v>3</v>
      </c>
      <c r="K49" s="7">
        <v>0</v>
      </c>
      <c r="L49" s="7">
        <v>0</v>
      </c>
      <c r="M49" s="37">
        <f t="shared" si="0"/>
        <v>0.33971291866028708</v>
      </c>
    </row>
    <row r="50" spans="1:13" s="34" customFormat="1" x14ac:dyDescent="0.25">
      <c r="A50" s="21" t="s">
        <v>3262</v>
      </c>
      <c r="B50" s="7">
        <v>376</v>
      </c>
      <c r="C50" s="7">
        <v>1</v>
      </c>
      <c r="D50" s="7">
        <v>74</v>
      </c>
      <c r="E50" s="7">
        <v>51</v>
      </c>
      <c r="F50" s="7">
        <v>11</v>
      </c>
      <c r="G50" s="7">
        <v>0</v>
      </c>
      <c r="H50" s="7">
        <v>5</v>
      </c>
      <c r="I50" s="22">
        <v>142</v>
      </c>
      <c r="J50" s="7">
        <v>1</v>
      </c>
      <c r="K50" s="7">
        <v>0</v>
      </c>
      <c r="L50" s="7">
        <v>0</v>
      </c>
      <c r="M50" s="37">
        <f t="shared" si="0"/>
        <v>0.37765957446808512</v>
      </c>
    </row>
    <row r="51" spans="1:13" s="34" customFormat="1" x14ac:dyDescent="0.25">
      <c r="A51" s="21" t="s">
        <v>3263</v>
      </c>
      <c r="B51" s="7">
        <v>346</v>
      </c>
      <c r="C51" s="7">
        <v>1</v>
      </c>
      <c r="D51" s="7">
        <v>99</v>
      </c>
      <c r="E51" s="7">
        <v>71</v>
      </c>
      <c r="F51" s="7">
        <v>33</v>
      </c>
      <c r="G51" s="7">
        <v>0</v>
      </c>
      <c r="H51" s="7">
        <v>2</v>
      </c>
      <c r="I51" s="22">
        <v>206</v>
      </c>
      <c r="J51" s="7">
        <v>0</v>
      </c>
      <c r="K51" s="7">
        <v>0</v>
      </c>
      <c r="L51" s="7">
        <v>0</v>
      </c>
      <c r="M51" s="37">
        <f t="shared" si="0"/>
        <v>0.59537572254335258</v>
      </c>
    </row>
    <row r="52" spans="1:13" s="34" customFormat="1" x14ac:dyDescent="0.25">
      <c r="A52" s="21" t="s">
        <v>3264</v>
      </c>
      <c r="B52" s="7">
        <v>473</v>
      </c>
      <c r="C52" s="7">
        <v>1</v>
      </c>
      <c r="D52" s="7">
        <v>100</v>
      </c>
      <c r="E52" s="7">
        <v>63</v>
      </c>
      <c r="F52" s="7">
        <v>25</v>
      </c>
      <c r="G52" s="7">
        <v>3</v>
      </c>
      <c r="H52" s="7">
        <v>1</v>
      </c>
      <c r="I52" s="22">
        <v>193</v>
      </c>
      <c r="J52" s="7">
        <v>0</v>
      </c>
      <c r="K52" s="7">
        <v>0</v>
      </c>
      <c r="L52" s="7">
        <v>2</v>
      </c>
      <c r="M52" s="37">
        <f t="shared" si="0"/>
        <v>0.41226215644820297</v>
      </c>
    </row>
    <row r="53" spans="1:13" s="34" customFormat="1" x14ac:dyDescent="0.25">
      <c r="A53" s="21" t="s">
        <v>3265</v>
      </c>
      <c r="B53" s="7">
        <v>501</v>
      </c>
      <c r="C53" s="7">
        <v>4</v>
      </c>
      <c r="D53" s="7">
        <v>69</v>
      </c>
      <c r="E53" s="7">
        <v>65</v>
      </c>
      <c r="F53" s="7">
        <v>8</v>
      </c>
      <c r="G53" s="7">
        <v>3</v>
      </c>
      <c r="H53" s="7">
        <v>0</v>
      </c>
      <c r="I53" s="22">
        <v>149</v>
      </c>
      <c r="J53" s="7">
        <v>1</v>
      </c>
      <c r="K53" s="7">
        <v>0</v>
      </c>
      <c r="L53" s="7">
        <v>1</v>
      </c>
      <c r="M53" s="37">
        <f t="shared" si="0"/>
        <v>0.29940119760479039</v>
      </c>
    </row>
    <row r="54" spans="1:13" s="34" customFormat="1" x14ac:dyDescent="0.25">
      <c r="A54" s="21" t="s">
        <v>3266</v>
      </c>
      <c r="B54" s="7">
        <v>461</v>
      </c>
      <c r="C54" s="7">
        <v>3</v>
      </c>
      <c r="D54" s="7">
        <v>120</v>
      </c>
      <c r="E54" s="7">
        <v>57</v>
      </c>
      <c r="F54" s="7">
        <v>22</v>
      </c>
      <c r="G54" s="7">
        <v>1</v>
      </c>
      <c r="H54" s="7">
        <v>9</v>
      </c>
      <c r="I54" s="22">
        <v>212</v>
      </c>
      <c r="J54" s="7">
        <v>0</v>
      </c>
      <c r="K54" s="7">
        <v>0</v>
      </c>
      <c r="L54" s="7">
        <v>1</v>
      </c>
      <c r="M54" s="37">
        <f t="shared" si="0"/>
        <v>0.46203904555314534</v>
      </c>
    </row>
    <row r="55" spans="1:13" s="34" customFormat="1" x14ac:dyDescent="0.25">
      <c r="A55" s="21" t="s">
        <v>3267</v>
      </c>
      <c r="B55" s="7">
        <v>423</v>
      </c>
      <c r="C55" s="7">
        <v>3</v>
      </c>
      <c r="D55" s="7">
        <v>51</v>
      </c>
      <c r="E55" s="7">
        <v>46</v>
      </c>
      <c r="F55" s="7">
        <v>8</v>
      </c>
      <c r="G55" s="7">
        <v>2</v>
      </c>
      <c r="H55" s="7">
        <v>4</v>
      </c>
      <c r="I55" s="22">
        <v>114</v>
      </c>
      <c r="J55" s="7">
        <v>1</v>
      </c>
      <c r="K55" s="7">
        <v>0</v>
      </c>
      <c r="L55" s="7">
        <v>0</v>
      </c>
      <c r="M55" s="37">
        <f t="shared" si="0"/>
        <v>0.26950354609929078</v>
      </c>
    </row>
    <row r="56" spans="1:13" s="34" customFormat="1" x14ac:dyDescent="0.25">
      <c r="A56" s="21" t="s">
        <v>3268</v>
      </c>
      <c r="B56" s="7">
        <v>417</v>
      </c>
      <c r="C56" s="7">
        <v>1</v>
      </c>
      <c r="D56" s="7">
        <v>91</v>
      </c>
      <c r="E56" s="7">
        <v>87</v>
      </c>
      <c r="F56" s="7">
        <v>20</v>
      </c>
      <c r="G56" s="7">
        <v>1</v>
      </c>
      <c r="H56" s="7">
        <v>1</v>
      </c>
      <c r="I56" s="22">
        <v>201</v>
      </c>
      <c r="J56" s="7">
        <v>0</v>
      </c>
      <c r="K56" s="7">
        <v>0</v>
      </c>
      <c r="L56" s="7">
        <v>0</v>
      </c>
      <c r="M56" s="37">
        <f t="shared" si="0"/>
        <v>0.48201438848920863</v>
      </c>
    </row>
    <row r="57" spans="1:13" s="34" customFormat="1" x14ac:dyDescent="0.25">
      <c r="A57" s="21" t="s">
        <v>3269</v>
      </c>
      <c r="B57" s="7">
        <v>498</v>
      </c>
      <c r="C57" s="7">
        <v>0</v>
      </c>
      <c r="D57" s="7">
        <v>124</v>
      </c>
      <c r="E57" s="7">
        <v>70</v>
      </c>
      <c r="F57" s="7">
        <v>21</v>
      </c>
      <c r="G57" s="7">
        <v>0</v>
      </c>
      <c r="H57" s="7">
        <v>1</v>
      </c>
      <c r="I57" s="22">
        <v>216</v>
      </c>
      <c r="J57" s="7">
        <v>0</v>
      </c>
      <c r="K57" s="7">
        <v>0</v>
      </c>
      <c r="L57" s="7">
        <v>0</v>
      </c>
      <c r="M57" s="37">
        <f t="shared" si="0"/>
        <v>0.43373493975903615</v>
      </c>
    </row>
    <row r="58" spans="1:13" s="34" customFormat="1" x14ac:dyDescent="0.25">
      <c r="A58" s="21" t="s">
        <v>3270</v>
      </c>
      <c r="B58" s="7">
        <v>509</v>
      </c>
      <c r="C58" s="7">
        <v>2</v>
      </c>
      <c r="D58" s="7">
        <v>143</v>
      </c>
      <c r="E58" s="7">
        <v>98</v>
      </c>
      <c r="F58" s="7">
        <v>38</v>
      </c>
      <c r="G58" s="7">
        <v>1</v>
      </c>
      <c r="H58" s="7">
        <v>2</v>
      </c>
      <c r="I58" s="22">
        <v>284</v>
      </c>
      <c r="J58" s="7">
        <v>3</v>
      </c>
      <c r="K58" s="7">
        <v>0</v>
      </c>
      <c r="L58" s="7">
        <v>2</v>
      </c>
      <c r="M58" s="37">
        <f t="shared" si="0"/>
        <v>0.56188605108055012</v>
      </c>
    </row>
    <row r="59" spans="1:13" s="34" customFormat="1" x14ac:dyDescent="0.25">
      <c r="A59" s="21" t="s">
        <v>3271</v>
      </c>
      <c r="B59" s="7">
        <v>431</v>
      </c>
      <c r="C59" s="7">
        <v>2</v>
      </c>
      <c r="D59" s="7">
        <v>146</v>
      </c>
      <c r="E59" s="7">
        <v>59</v>
      </c>
      <c r="F59" s="7">
        <v>25</v>
      </c>
      <c r="G59" s="7">
        <v>2</v>
      </c>
      <c r="H59" s="7">
        <v>1</v>
      </c>
      <c r="I59" s="22">
        <v>235</v>
      </c>
      <c r="J59" s="7">
        <v>1</v>
      </c>
      <c r="K59" s="7">
        <v>1</v>
      </c>
      <c r="L59" s="7">
        <v>1</v>
      </c>
      <c r="M59" s="37">
        <f t="shared" si="0"/>
        <v>0.54988399071925753</v>
      </c>
    </row>
    <row r="60" spans="1:13" s="34" customFormat="1" x14ac:dyDescent="0.25">
      <c r="A60" s="21" t="s">
        <v>3272</v>
      </c>
      <c r="B60" s="7">
        <v>348</v>
      </c>
      <c r="C60" s="7">
        <v>1</v>
      </c>
      <c r="D60" s="7">
        <v>90</v>
      </c>
      <c r="E60" s="7">
        <v>55</v>
      </c>
      <c r="F60" s="7">
        <v>17</v>
      </c>
      <c r="G60" s="7">
        <v>1</v>
      </c>
      <c r="H60" s="7">
        <v>2</v>
      </c>
      <c r="I60" s="22">
        <v>166</v>
      </c>
      <c r="J60" s="7">
        <v>0</v>
      </c>
      <c r="K60" s="7">
        <v>0</v>
      </c>
      <c r="L60" s="7">
        <v>1</v>
      </c>
      <c r="M60" s="37">
        <f t="shared" si="0"/>
        <v>0.47988505747126436</v>
      </c>
    </row>
    <row r="61" spans="1:13" s="34" customFormat="1" x14ac:dyDescent="0.25">
      <c r="A61" s="21" t="s">
        <v>3273</v>
      </c>
      <c r="B61" s="7">
        <v>575</v>
      </c>
      <c r="C61" s="7">
        <v>0</v>
      </c>
      <c r="D61" s="7">
        <v>137</v>
      </c>
      <c r="E61" s="7">
        <v>99</v>
      </c>
      <c r="F61" s="7">
        <v>29</v>
      </c>
      <c r="G61" s="7">
        <v>1</v>
      </c>
      <c r="H61" s="7">
        <v>6</v>
      </c>
      <c r="I61" s="22">
        <v>272</v>
      </c>
      <c r="J61" s="7">
        <v>2</v>
      </c>
      <c r="K61" s="7">
        <v>0</v>
      </c>
      <c r="L61" s="7">
        <v>0</v>
      </c>
      <c r="M61" s="37">
        <f t="shared" si="0"/>
        <v>0.47304347826086957</v>
      </c>
    </row>
    <row r="62" spans="1:13" s="34" customFormat="1" x14ac:dyDescent="0.25">
      <c r="A62" s="21" t="s">
        <v>3274</v>
      </c>
      <c r="B62" s="7">
        <v>481</v>
      </c>
      <c r="C62" s="7">
        <v>0</v>
      </c>
      <c r="D62" s="7">
        <v>111</v>
      </c>
      <c r="E62" s="7">
        <v>52</v>
      </c>
      <c r="F62" s="7">
        <v>20</v>
      </c>
      <c r="G62" s="7">
        <v>2</v>
      </c>
      <c r="H62" s="7">
        <v>2</v>
      </c>
      <c r="I62" s="22">
        <v>187</v>
      </c>
      <c r="J62" s="7">
        <v>1</v>
      </c>
      <c r="K62" s="7">
        <v>0</v>
      </c>
      <c r="L62" s="7">
        <v>1</v>
      </c>
      <c r="M62" s="37">
        <f t="shared" si="0"/>
        <v>0.39085239085239087</v>
      </c>
    </row>
    <row r="63" spans="1:13" s="34" customFormat="1" x14ac:dyDescent="0.25">
      <c r="A63" s="21" t="s">
        <v>3275</v>
      </c>
      <c r="B63" s="7">
        <v>663</v>
      </c>
      <c r="C63" s="7">
        <v>3</v>
      </c>
      <c r="D63" s="7">
        <v>84</v>
      </c>
      <c r="E63" s="7">
        <v>38</v>
      </c>
      <c r="F63" s="7">
        <v>23</v>
      </c>
      <c r="G63" s="7">
        <v>1</v>
      </c>
      <c r="H63" s="7">
        <v>3</v>
      </c>
      <c r="I63" s="22">
        <v>152</v>
      </c>
      <c r="J63" s="7">
        <v>1</v>
      </c>
      <c r="K63" s="7">
        <v>0</v>
      </c>
      <c r="L63" s="7">
        <v>1</v>
      </c>
      <c r="M63" s="37">
        <f t="shared" si="0"/>
        <v>0.23076923076923078</v>
      </c>
    </row>
    <row r="64" spans="1:13" s="34" customFormat="1" x14ac:dyDescent="0.25">
      <c r="A64" s="21" t="s">
        <v>3276</v>
      </c>
      <c r="B64" s="7">
        <v>240</v>
      </c>
      <c r="C64" s="7">
        <v>0</v>
      </c>
      <c r="D64" s="7">
        <v>49</v>
      </c>
      <c r="E64" s="7">
        <v>22</v>
      </c>
      <c r="F64" s="7">
        <v>13</v>
      </c>
      <c r="G64" s="7">
        <v>0</v>
      </c>
      <c r="H64" s="7">
        <v>2</v>
      </c>
      <c r="I64" s="22">
        <v>86</v>
      </c>
      <c r="J64" s="7">
        <v>1</v>
      </c>
      <c r="K64" s="7">
        <v>0</v>
      </c>
      <c r="L64" s="7">
        <v>0</v>
      </c>
      <c r="M64" s="37">
        <f t="shared" si="0"/>
        <v>0.35833333333333334</v>
      </c>
    </row>
    <row r="65" spans="1:13" s="34" customFormat="1" x14ac:dyDescent="0.25">
      <c r="A65" s="21" t="s">
        <v>3277</v>
      </c>
      <c r="B65" s="7">
        <v>353</v>
      </c>
      <c r="C65" s="7">
        <v>1</v>
      </c>
      <c r="D65" s="7">
        <v>60</v>
      </c>
      <c r="E65" s="7">
        <v>46</v>
      </c>
      <c r="F65" s="7">
        <v>11</v>
      </c>
      <c r="G65" s="7">
        <v>2</v>
      </c>
      <c r="H65" s="7">
        <v>6</v>
      </c>
      <c r="I65" s="22">
        <v>126</v>
      </c>
      <c r="J65" s="7">
        <v>1</v>
      </c>
      <c r="K65" s="7">
        <v>0</v>
      </c>
      <c r="L65" s="7">
        <v>0</v>
      </c>
      <c r="M65" s="37">
        <f t="shared" si="0"/>
        <v>0.35694050991501414</v>
      </c>
    </row>
    <row r="66" spans="1:13" s="34" customFormat="1" x14ac:dyDescent="0.25">
      <c r="A66" s="21" t="s">
        <v>3278</v>
      </c>
      <c r="B66" s="7">
        <v>0</v>
      </c>
      <c r="C66" s="7">
        <v>1</v>
      </c>
      <c r="D66" s="7">
        <v>35</v>
      </c>
      <c r="E66" s="7">
        <v>48</v>
      </c>
      <c r="F66" s="7">
        <v>7</v>
      </c>
      <c r="G66" s="7">
        <v>0</v>
      </c>
      <c r="H66" s="7">
        <v>0</v>
      </c>
      <c r="I66" s="22">
        <v>91</v>
      </c>
      <c r="J66" s="7">
        <v>0</v>
      </c>
      <c r="K66" s="7">
        <v>1</v>
      </c>
      <c r="L66" s="7">
        <v>40</v>
      </c>
      <c r="M66" s="37" t="s">
        <v>99</v>
      </c>
    </row>
    <row r="67" spans="1:13" s="34" customFormat="1" x14ac:dyDescent="0.25">
      <c r="A67" s="21" t="s">
        <v>3279</v>
      </c>
      <c r="B67" s="7">
        <v>0</v>
      </c>
      <c r="C67" s="7">
        <v>4</v>
      </c>
      <c r="D67" s="7">
        <v>75</v>
      </c>
      <c r="E67" s="7">
        <v>37</v>
      </c>
      <c r="F67" s="7">
        <v>14</v>
      </c>
      <c r="G67" s="7">
        <v>5</v>
      </c>
      <c r="H67" s="7">
        <v>9</v>
      </c>
      <c r="I67" s="22">
        <v>144</v>
      </c>
      <c r="J67" s="7">
        <v>3</v>
      </c>
      <c r="K67" s="7">
        <v>0</v>
      </c>
      <c r="L67" s="7">
        <v>0</v>
      </c>
      <c r="M67" s="37" t="s">
        <v>99</v>
      </c>
    </row>
    <row r="68" spans="1:13" s="34" customFormat="1" x14ac:dyDescent="0.25">
      <c r="A68" s="21" t="s">
        <v>3280</v>
      </c>
      <c r="B68" s="7">
        <v>0</v>
      </c>
      <c r="C68" s="7">
        <v>1</v>
      </c>
      <c r="D68" s="7">
        <v>66</v>
      </c>
      <c r="E68" s="7">
        <v>78</v>
      </c>
      <c r="F68" s="7">
        <v>5</v>
      </c>
      <c r="G68" s="7">
        <v>4</v>
      </c>
      <c r="H68" s="7">
        <v>5</v>
      </c>
      <c r="I68" s="22">
        <v>159</v>
      </c>
      <c r="J68" s="7">
        <v>1</v>
      </c>
      <c r="K68" s="7">
        <v>2</v>
      </c>
      <c r="L68" s="7">
        <v>2</v>
      </c>
      <c r="M68" s="37" t="s">
        <v>99</v>
      </c>
    </row>
    <row r="69" spans="1:13" s="34" customFormat="1" x14ac:dyDescent="0.25">
      <c r="A69" s="21" t="s">
        <v>3281</v>
      </c>
      <c r="B69" s="7">
        <v>0</v>
      </c>
      <c r="C69" s="7">
        <v>4</v>
      </c>
      <c r="D69" s="7">
        <v>125</v>
      </c>
      <c r="E69" s="7">
        <v>89</v>
      </c>
      <c r="F69" s="7">
        <v>22</v>
      </c>
      <c r="G69" s="7">
        <v>2</v>
      </c>
      <c r="H69" s="7">
        <v>11</v>
      </c>
      <c r="I69" s="22">
        <v>253</v>
      </c>
      <c r="J69" s="7">
        <v>1</v>
      </c>
      <c r="K69" s="7">
        <v>1</v>
      </c>
      <c r="L69" s="7">
        <v>3</v>
      </c>
      <c r="M69" s="37" t="s">
        <v>99</v>
      </c>
    </row>
    <row r="70" spans="1:13" s="34" customFormat="1" x14ac:dyDescent="0.25">
      <c r="A70" s="21" t="s">
        <v>3282</v>
      </c>
      <c r="B70" s="7">
        <v>0</v>
      </c>
      <c r="C70" s="7">
        <v>15</v>
      </c>
      <c r="D70" s="7">
        <v>1541</v>
      </c>
      <c r="E70" s="7">
        <v>1365</v>
      </c>
      <c r="F70" s="7">
        <v>243</v>
      </c>
      <c r="G70" s="7">
        <v>28</v>
      </c>
      <c r="H70" s="7">
        <v>27</v>
      </c>
      <c r="I70" s="22">
        <v>3219</v>
      </c>
      <c r="J70" s="7">
        <v>13</v>
      </c>
      <c r="K70" s="7">
        <v>12</v>
      </c>
      <c r="L70" s="7">
        <v>0</v>
      </c>
      <c r="M70" s="37" t="s">
        <v>99</v>
      </c>
    </row>
    <row r="71" spans="1:13" s="34" customFormat="1" x14ac:dyDescent="0.25">
      <c r="A71" s="21" t="s">
        <v>102</v>
      </c>
      <c r="B71" s="7">
        <v>0</v>
      </c>
      <c r="C71" s="7">
        <v>10</v>
      </c>
      <c r="D71" s="7">
        <v>1325</v>
      </c>
      <c r="E71" s="7">
        <v>769</v>
      </c>
      <c r="F71" s="7">
        <v>203</v>
      </c>
      <c r="G71" s="7">
        <v>12</v>
      </c>
      <c r="H71" s="7">
        <v>23</v>
      </c>
      <c r="I71" s="22">
        <v>2342</v>
      </c>
      <c r="J71" s="7">
        <v>13</v>
      </c>
      <c r="K71" s="7">
        <v>1</v>
      </c>
      <c r="L71" s="7">
        <v>5</v>
      </c>
      <c r="M71" s="37" t="s">
        <v>99</v>
      </c>
    </row>
    <row r="72" spans="1:13" s="34" customFormat="1" x14ac:dyDescent="0.25">
      <c r="A72" s="21" t="s">
        <v>103</v>
      </c>
      <c r="B72" s="7">
        <v>0</v>
      </c>
      <c r="C72" s="7">
        <v>0</v>
      </c>
      <c r="D72" s="7">
        <v>303</v>
      </c>
      <c r="E72" s="7">
        <v>114</v>
      </c>
      <c r="F72" s="7">
        <v>39</v>
      </c>
      <c r="G72" s="7">
        <v>2</v>
      </c>
      <c r="H72" s="7">
        <v>11</v>
      </c>
      <c r="I72" s="22">
        <v>469</v>
      </c>
      <c r="J72" s="7">
        <v>3</v>
      </c>
      <c r="K72" s="7">
        <v>1</v>
      </c>
      <c r="L72" s="7">
        <v>1</v>
      </c>
      <c r="M72" s="46" t="s">
        <v>99</v>
      </c>
    </row>
    <row r="73" spans="1:13" s="34" customFormat="1" x14ac:dyDescent="0.25">
      <c r="A73" s="21" t="s">
        <v>104</v>
      </c>
      <c r="B73" s="7"/>
      <c r="C73" s="7">
        <f>SUM(C2:C69)</f>
        <v>111</v>
      </c>
      <c r="D73" s="7">
        <f t="shared" ref="D73:L73" si="1">SUM(D2:D69)</f>
        <v>6500</v>
      </c>
      <c r="E73" s="7">
        <f t="shared" si="1"/>
        <v>4339</v>
      </c>
      <c r="F73" s="7">
        <f t="shared" si="1"/>
        <v>1386</v>
      </c>
      <c r="G73" s="7">
        <f t="shared" si="1"/>
        <v>107</v>
      </c>
      <c r="H73" s="7">
        <f t="shared" si="1"/>
        <v>215</v>
      </c>
      <c r="I73" s="7">
        <f t="shared" si="1"/>
        <v>12658</v>
      </c>
      <c r="J73" s="7">
        <f t="shared" si="1"/>
        <v>45</v>
      </c>
      <c r="K73" s="7">
        <f t="shared" si="1"/>
        <v>9</v>
      </c>
      <c r="L73" s="7">
        <f t="shared" si="1"/>
        <v>74</v>
      </c>
      <c r="M73" s="37"/>
    </row>
    <row r="74" spans="1:13" s="34" customFormat="1" x14ac:dyDescent="0.25">
      <c r="A74" s="21" t="s">
        <v>105</v>
      </c>
      <c r="B74" s="7"/>
      <c r="C74" s="7">
        <f>SUM(C70:C72)</f>
        <v>25</v>
      </c>
      <c r="D74" s="7">
        <f t="shared" ref="D74:L74" si="2">SUM(D70:D72)</f>
        <v>3169</v>
      </c>
      <c r="E74" s="7">
        <f t="shared" si="2"/>
        <v>2248</v>
      </c>
      <c r="F74" s="7">
        <f t="shared" si="2"/>
        <v>485</v>
      </c>
      <c r="G74" s="7">
        <f t="shared" si="2"/>
        <v>42</v>
      </c>
      <c r="H74" s="7">
        <f t="shared" si="2"/>
        <v>61</v>
      </c>
      <c r="I74" s="7">
        <f t="shared" si="2"/>
        <v>6030</v>
      </c>
      <c r="J74" s="7">
        <f t="shared" si="2"/>
        <v>29</v>
      </c>
      <c r="K74" s="7">
        <f t="shared" si="2"/>
        <v>14</v>
      </c>
      <c r="L74" s="7">
        <f t="shared" si="2"/>
        <v>6</v>
      </c>
      <c r="M74" s="37"/>
    </row>
    <row r="75" spans="1:13" s="34" customFormat="1" x14ac:dyDescent="0.25">
      <c r="A75" s="21" t="s">
        <v>106</v>
      </c>
      <c r="B75" s="7">
        <f>SUM(B2:B72)</f>
        <v>30639</v>
      </c>
      <c r="C75" s="7">
        <f>SUM(C73:C74)</f>
        <v>136</v>
      </c>
      <c r="D75" s="7">
        <f t="shared" ref="D75:L75" si="3">SUM(D73:D74)</f>
        <v>9669</v>
      </c>
      <c r="E75" s="7">
        <f t="shared" si="3"/>
        <v>6587</v>
      </c>
      <c r="F75" s="7">
        <f t="shared" si="3"/>
        <v>1871</v>
      </c>
      <c r="G75" s="7">
        <f t="shared" si="3"/>
        <v>149</v>
      </c>
      <c r="H75" s="7">
        <f t="shared" si="3"/>
        <v>276</v>
      </c>
      <c r="I75" s="7">
        <f t="shared" si="3"/>
        <v>18688</v>
      </c>
      <c r="J75" s="7">
        <f t="shared" si="3"/>
        <v>74</v>
      </c>
      <c r="K75" s="7">
        <f t="shared" si="3"/>
        <v>23</v>
      </c>
      <c r="L75" s="7">
        <f t="shared" si="3"/>
        <v>80</v>
      </c>
      <c r="M75" s="37">
        <f>(L75+K75+I75)/B75</f>
        <v>0.61330330624367635</v>
      </c>
    </row>
    <row r="76" spans="1:13" s="34" customFormat="1" x14ac:dyDescent="0.25">
      <c r="A76" s="36" t="s">
        <v>107</v>
      </c>
      <c r="B76" s="7"/>
      <c r="C76" s="37">
        <f>C75/$I$75</f>
        <v>7.2773972602739722E-3</v>
      </c>
      <c r="D76" s="37">
        <f t="shared" ref="D76:H76" si="4">D75/$I$75</f>
        <v>0.51739083904109584</v>
      </c>
      <c r="E76" s="37">
        <f t="shared" si="4"/>
        <v>0.35247217465753422</v>
      </c>
      <c r="F76" s="37">
        <f t="shared" si="4"/>
        <v>0.10011772260273973</v>
      </c>
      <c r="G76" s="37">
        <f t="shared" si="4"/>
        <v>7.9730308219178089E-3</v>
      </c>
      <c r="H76" s="37">
        <f t="shared" si="4"/>
        <v>1.4768835616438356E-2</v>
      </c>
      <c r="I76" s="48"/>
      <c r="J76" s="48"/>
      <c r="K76" s="48"/>
      <c r="L76" s="48"/>
      <c r="M76" s="37"/>
    </row>
    <row r="77" spans="1:13" x14ac:dyDescent="0.25"/>
    <row r="78" spans="1:13" x14ac:dyDescent="0.25"/>
    <row r="79" spans="1:13" x14ac:dyDescent="0.25"/>
    <row r="80" spans="1:13" x14ac:dyDescent="0.25"/>
    <row r="81" x14ac:dyDescent="0.25"/>
    <row r="82" x14ac:dyDescent="0.25"/>
    <row r="83" x14ac:dyDescent="0.25"/>
    <row r="84" x14ac:dyDescent="0.25"/>
    <row r="85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90" fitToHeight="0" orientation="landscape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2E3B7-94A9-4AEB-AA31-C208B320FFCD}">
  <sheetPr codeName="Sheet5">
    <pageSetUpPr fitToPage="1"/>
  </sheetPr>
  <dimension ref="A1:Q102"/>
  <sheetViews>
    <sheetView zoomScaleNormal="100" workbookViewId="0">
      <pane xSplit="1" ySplit="1" topLeftCell="B83" activePane="bottomRight" state="frozen"/>
      <selection pane="topRight" activeCell="B1" sqref="B1"/>
      <selection pane="bottomLeft" activeCell="A2" sqref="A2"/>
      <selection pane="bottomRight" activeCell="H99" sqref="H99"/>
    </sheetView>
  </sheetViews>
  <sheetFormatPr defaultColWidth="0" defaultRowHeight="15" customHeight="1" zeroHeight="1" x14ac:dyDescent="0.25"/>
  <cols>
    <col min="1" max="1" width="32.7109375" style="30" customWidth="1"/>
    <col min="2" max="2" width="8.7109375" style="31" customWidth="1"/>
    <col min="3" max="3" width="11.7109375" style="5" customWidth="1"/>
    <col min="4" max="4" width="13.7109375" style="5" customWidth="1"/>
    <col min="5" max="8" width="11.7109375" style="5" customWidth="1"/>
    <col min="9" max="9" width="8.7109375" style="5" customWidth="1"/>
    <col min="10" max="12" width="3.7109375" style="5" customWidth="1"/>
    <col min="13" max="13" width="8.7109375" style="38" customWidth="1"/>
    <col min="14" max="14" width="1.7109375" style="33" customWidth="1"/>
    <col min="15" max="15" width="9.140625" style="33" hidden="1" customWidth="1"/>
    <col min="16" max="17" width="0" style="33" hidden="1" customWidth="1"/>
    <col min="18" max="16384" width="9.140625" style="33" hidden="1"/>
  </cols>
  <sheetData>
    <row r="1" spans="1:13" ht="50.1" customHeight="1" thickBot="1" x14ac:dyDescent="0.3">
      <c r="A1" s="1" t="s">
        <v>0</v>
      </c>
      <c r="B1" s="2" t="s">
        <v>1</v>
      </c>
      <c r="C1" s="3" t="s">
        <v>283</v>
      </c>
      <c r="D1" s="3" t="s">
        <v>284</v>
      </c>
      <c r="E1" s="3" t="s">
        <v>285</v>
      </c>
      <c r="F1" s="3" t="s">
        <v>286</v>
      </c>
      <c r="G1" s="3" t="s">
        <v>287</v>
      </c>
      <c r="H1" s="3" t="s">
        <v>288</v>
      </c>
      <c r="I1" s="3" t="s">
        <v>8</v>
      </c>
      <c r="J1" s="3" t="s">
        <v>9</v>
      </c>
      <c r="K1" s="3" t="s">
        <v>10</v>
      </c>
      <c r="L1" s="3" t="s">
        <v>11</v>
      </c>
      <c r="M1" s="32" t="s">
        <v>12</v>
      </c>
    </row>
    <row r="2" spans="1:13" ht="15.75" thickTop="1" x14ac:dyDescent="0.25">
      <c r="A2" s="39" t="s">
        <v>289</v>
      </c>
      <c r="B2" s="40">
        <v>383</v>
      </c>
      <c r="C2" s="31">
        <v>75</v>
      </c>
      <c r="D2" s="31">
        <v>2</v>
      </c>
      <c r="E2" s="31">
        <v>2</v>
      </c>
      <c r="F2" s="31">
        <v>14</v>
      </c>
      <c r="G2" s="31">
        <v>0</v>
      </c>
      <c r="H2" s="31">
        <v>54</v>
      </c>
      <c r="I2" s="31">
        <v>147</v>
      </c>
      <c r="J2" s="31">
        <v>0</v>
      </c>
      <c r="K2" s="31">
        <v>0</v>
      </c>
      <c r="L2" s="31">
        <v>0</v>
      </c>
      <c r="M2" s="28">
        <f t="shared" ref="M2:M65" si="0">(L2+K2+I2)/B2</f>
        <v>0.3838120104438642</v>
      </c>
    </row>
    <row r="3" spans="1:13" x14ac:dyDescent="0.25">
      <c r="A3" s="39" t="s">
        <v>290</v>
      </c>
      <c r="B3" s="40">
        <v>500</v>
      </c>
      <c r="C3" s="31">
        <v>97</v>
      </c>
      <c r="D3" s="31">
        <v>0</v>
      </c>
      <c r="E3" s="31">
        <v>2</v>
      </c>
      <c r="F3" s="31">
        <v>25</v>
      </c>
      <c r="G3" s="31">
        <v>3</v>
      </c>
      <c r="H3" s="31">
        <v>42</v>
      </c>
      <c r="I3" s="31">
        <v>169</v>
      </c>
      <c r="J3" s="31">
        <v>0</v>
      </c>
      <c r="K3" s="31">
        <v>0</v>
      </c>
      <c r="L3" s="31">
        <v>0</v>
      </c>
      <c r="M3" s="28">
        <f t="shared" si="0"/>
        <v>0.33800000000000002</v>
      </c>
    </row>
    <row r="4" spans="1:13" x14ac:dyDescent="0.25">
      <c r="A4" s="39" t="s">
        <v>291</v>
      </c>
      <c r="B4" s="40">
        <v>445</v>
      </c>
      <c r="C4" s="31">
        <v>73</v>
      </c>
      <c r="D4" s="31">
        <v>1</v>
      </c>
      <c r="E4" s="31">
        <v>0</v>
      </c>
      <c r="F4" s="31">
        <v>18</v>
      </c>
      <c r="G4" s="31">
        <v>1</v>
      </c>
      <c r="H4" s="31">
        <v>49</v>
      </c>
      <c r="I4" s="31">
        <v>142</v>
      </c>
      <c r="J4" s="31">
        <v>0</v>
      </c>
      <c r="K4" s="31">
        <v>0</v>
      </c>
      <c r="L4" s="31">
        <v>0</v>
      </c>
      <c r="M4" s="28">
        <f t="shared" si="0"/>
        <v>0.31910112359550563</v>
      </c>
    </row>
    <row r="5" spans="1:13" x14ac:dyDescent="0.25">
      <c r="A5" s="39" t="s">
        <v>292</v>
      </c>
      <c r="B5" s="40">
        <v>441</v>
      </c>
      <c r="C5" s="31">
        <v>64</v>
      </c>
      <c r="D5" s="31">
        <v>2</v>
      </c>
      <c r="E5" s="31">
        <v>3</v>
      </c>
      <c r="F5" s="31">
        <v>12</v>
      </c>
      <c r="G5" s="31">
        <v>2</v>
      </c>
      <c r="H5" s="31">
        <v>36</v>
      </c>
      <c r="I5" s="31">
        <v>119</v>
      </c>
      <c r="J5" s="31">
        <v>0</v>
      </c>
      <c r="K5" s="31">
        <v>0</v>
      </c>
      <c r="L5" s="31">
        <v>1</v>
      </c>
      <c r="M5" s="28">
        <f t="shared" si="0"/>
        <v>0.27210884353741499</v>
      </c>
    </row>
    <row r="6" spans="1:13" x14ac:dyDescent="0.25">
      <c r="A6" s="39" t="s">
        <v>293</v>
      </c>
      <c r="B6" s="40">
        <v>574</v>
      </c>
      <c r="C6" s="31">
        <v>65</v>
      </c>
      <c r="D6" s="31">
        <v>1</v>
      </c>
      <c r="E6" s="31">
        <v>2</v>
      </c>
      <c r="F6" s="31">
        <v>25</v>
      </c>
      <c r="G6" s="31">
        <v>1</v>
      </c>
      <c r="H6" s="31">
        <v>69</v>
      </c>
      <c r="I6" s="31">
        <v>163</v>
      </c>
      <c r="J6" s="31">
        <v>0</v>
      </c>
      <c r="K6" s="31">
        <v>0</v>
      </c>
      <c r="L6" s="31">
        <v>0</v>
      </c>
      <c r="M6" s="28">
        <f t="shared" si="0"/>
        <v>0.28397212543554007</v>
      </c>
    </row>
    <row r="7" spans="1:13" x14ac:dyDescent="0.25">
      <c r="A7" s="39" t="s">
        <v>294</v>
      </c>
      <c r="B7" s="40">
        <v>482</v>
      </c>
      <c r="C7" s="31">
        <v>52</v>
      </c>
      <c r="D7" s="31">
        <v>0</v>
      </c>
      <c r="E7" s="31">
        <v>1</v>
      </c>
      <c r="F7" s="31">
        <v>11</v>
      </c>
      <c r="G7" s="31">
        <v>1</v>
      </c>
      <c r="H7" s="31">
        <v>68</v>
      </c>
      <c r="I7" s="31">
        <v>133</v>
      </c>
      <c r="J7" s="31">
        <v>0</v>
      </c>
      <c r="K7" s="31">
        <v>0</v>
      </c>
      <c r="L7" s="31">
        <v>0</v>
      </c>
      <c r="M7" s="28">
        <f t="shared" si="0"/>
        <v>0.27593360995850624</v>
      </c>
    </row>
    <row r="8" spans="1:13" x14ac:dyDescent="0.25">
      <c r="A8" s="39" t="s">
        <v>295</v>
      </c>
      <c r="B8" s="40">
        <v>520</v>
      </c>
      <c r="C8" s="31">
        <v>72</v>
      </c>
      <c r="D8" s="31">
        <v>0</v>
      </c>
      <c r="E8" s="31">
        <v>5</v>
      </c>
      <c r="F8" s="31">
        <v>19</v>
      </c>
      <c r="G8" s="31">
        <v>4</v>
      </c>
      <c r="H8" s="31">
        <v>49</v>
      </c>
      <c r="I8" s="31">
        <v>149</v>
      </c>
      <c r="J8" s="31">
        <v>0</v>
      </c>
      <c r="K8" s="31">
        <v>0</v>
      </c>
      <c r="L8" s="31">
        <v>1</v>
      </c>
      <c r="M8" s="28">
        <f t="shared" si="0"/>
        <v>0.28846153846153844</v>
      </c>
    </row>
    <row r="9" spans="1:13" x14ac:dyDescent="0.25">
      <c r="A9" s="39" t="s">
        <v>296</v>
      </c>
      <c r="B9" s="40">
        <v>562</v>
      </c>
      <c r="C9" s="31">
        <v>105</v>
      </c>
      <c r="D9" s="31">
        <v>2</v>
      </c>
      <c r="E9" s="31">
        <v>5</v>
      </c>
      <c r="F9" s="31">
        <v>23</v>
      </c>
      <c r="G9" s="31">
        <v>3</v>
      </c>
      <c r="H9" s="31">
        <v>56</v>
      </c>
      <c r="I9" s="31">
        <v>194</v>
      </c>
      <c r="J9" s="31">
        <v>0</v>
      </c>
      <c r="K9" s="31">
        <v>0</v>
      </c>
      <c r="L9" s="31">
        <v>0</v>
      </c>
      <c r="M9" s="28">
        <f t="shared" si="0"/>
        <v>0.34519572953736655</v>
      </c>
    </row>
    <row r="10" spans="1:13" x14ac:dyDescent="0.25">
      <c r="A10" s="39" t="s">
        <v>297</v>
      </c>
      <c r="B10" s="40">
        <v>462</v>
      </c>
      <c r="C10" s="31">
        <v>76</v>
      </c>
      <c r="D10" s="31">
        <v>0</v>
      </c>
      <c r="E10" s="31">
        <v>2</v>
      </c>
      <c r="F10" s="31">
        <v>13</v>
      </c>
      <c r="G10" s="31">
        <v>0</v>
      </c>
      <c r="H10" s="31">
        <v>54</v>
      </c>
      <c r="I10" s="31">
        <v>145</v>
      </c>
      <c r="J10" s="31">
        <v>2</v>
      </c>
      <c r="K10" s="31">
        <v>0</v>
      </c>
      <c r="L10" s="31">
        <v>0</v>
      </c>
      <c r="M10" s="28">
        <f t="shared" si="0"/>
        <v>0.31385281385281383</v>
      </c>
    </row>
    <row r="11" spans="1:13" s="34" customFormat="1" x14ac:dyDescent="0.25">
      <c r="A11" s="21" t="s">
        <v>298</v>
      </c>
      <c r="B11" s="7">
        <v>473</v>
      </c>
      <c r="C11" s="22">
        <v>90</v>
      </c>
      <c r="D11" s="22">
        <v>0</v>
      </c>
      <c r="E11" s="22">
        <v>3</v>
      </c>
      <c r="F11" s="22">
        <v>15</v>
      </c>
      <c r="G11" s="22">
        <v>4</v>
      </c>
      <c r="H11" s="22">
        <v>52</v>
      </c>
      <c r="I11" s="22">
        <v>164</v>
      </c>
      <c r="J11" s="22">
        <v>0</v>
      </c>
      <c r="K11" s="22">
        <v>0</v>
      </c>
      <c r="L11" s="22">
        <v>1</v>
      </c>
      <c r="M11" s="28">
        <f t="shared" si="0"/>
        <v>0.34883720930232559</v>
      </c>
    </row>
    <row r="12" spans="1:13" s="34" customFormat="1" x14ac:dyDescent="0.25">
      <c r="A12" s="21" t="s">
        <v>299</v>
      </c>
      <c r="B12" s="7">
        <v>497</v>
      </c>
      <c r="C12" s="22">
        <v>80</v>
      </c>
      <c r="D12" s="22">
        <v>0</v>
      </c>
      <c r="E12" s="22">
        <v>5</v>
      </c>
      <c r="F12" s="22">
        <v>20</v>
      </c>
      <c r="G12" s="22">
        <v>2</v>
      </c>
      <c r="H12" s="22">
        <v>47</v>
      </c>
      <c r="I12" s="22">
        <v>154</v>
      </c>
      <c r="J12" s="22">
        <v>0</v>
      </c>
      <c r="K12" s="22">
        <v>0</v>
      </c>
      <c r="L12" s="22">
        <v>0</v>
      </c>
      <c r="M12" s="28">
        <f t="shared" si="0"/>
        <v>0.30985915492957744</v>
      </c>
    </row>
    <row r="13" spans="1:13" s="34" customFormat="1" x14ac:dyDescent="0.25">
      <c r="A13" s="21" t="s">
        <v>300</v>
      </c>
      <c r="B13" s="7">
        <v>391</v>
      </c>
      <c r="C13" s="22">
        <v>51</v>
      </c>
      <c r="D13" s="22">
        <v>5</v>
      </c>
      <c r="E13" s="22">
        <v>2</v>
      </c>
      <c r="F13" s="22">
        <v>5</v>
      </c>
      <c r="G13" s="22">
        <v>2</v>
      </c>
      <c r="H13" s="22">
        <v>33</v>
      </c>
      <c r="I13" s="22">
        <v>98</v>
      </c>
      <c r="J13" s="22">
        <v>0</v>
      </c>
      <c r="K13" s="22">
        <v>0</v>
      </c>
      <c r="L13" s="22">
        <v>0</v>
      </c>
      <c r="M13" s="28">
        <f t="shared" si="0"/>
        <v>0.2506393861892583</v>
      </c>
    </row>
    <row r="14" spans="1:13" s="34" customFormat="1" x14ac:dyDescent="0.25">
      <c r="A14" s="21" t="s">
        <v>301</v>
      </c>
      <c r="B14" s="7">
        <v>521</v>
      </c>
      <c r="C14" s="22">
        <v>91</v>
      </c>
      <c r="D14" s="22">
        <v>1</v>
      </c>
      <c r="E14" s="22">
        <v>8</v>
      </c>
      <c r="F14" s="22">
        <v>18</v>
      </c>
      <c r="G14" s="22">
        <v>6</v>
      </c>
      <c r="H14" s="22">
        <v>42</v>
      </c>
      <c r="I14" s="22">
        <v>166</v>
      </c>
      <c r="J14" s="22">
        <v>0</v>
      </c>
      <c r="K14" s="22">
        <v>0</v>
      </c>
      <c r="L14" s="22">
        <v>0</v>
      </c>
      <c r="M14" s="28">
        <f t="shared" si="0"/>
        <v>0.31861804222648754</v>
      </c>
    </row>
    <row r="15" spans="1:13" s="34" customFormat="1" x14ac:dyDescent="0.25">
      <c r="A15" s="21" t="s">
        <v>302</v>
      </c>
      <c r="B15" s="22">
        <v>702</v>
      </c>
      <c r="C15" s="22">
        <v>173</v>
      </c>
      <c r="D15" s="22">
        <v>0</v>
      </c>
      <c r="E15" s="22">
        <v>7</v>
      </c>
      <c r="F15" s="22">
        <v>32</v>
      </c>
      <c r="G15" s="22">
        <v>2</v>
      </c>
      <c r="H15" s="22">
        <v>117</v>
      </c>
      <c r="I15" s="22">
        <v>331</v>
      </c>
      <c r="J15" s="22">
        <v>1</v>
      </c>
      <c r="K15" s="22">
        <v>0</v>
      </c>
      <c r="L15" s="22">
        <v>0</v>
      </c>
      <c r="M15" s="28">
        <f t="shared" si="0"/>
        <v>0.47150997150997154</v>
      </c>
    </row>
    <row r="16" spans="1:13" s="34" customFormat="1" ht="30" x14ac:dyDescent="0.25">
      <c r="A16" s="6" t="s">
        <v>303</v>
      </c>
      <c r="B16" s="22">
        <v>455</v>
      </c>
      <c r="C16" s="22">
        <v>48</v>
      </c>
      <c r="D16" s="22">
        <v>1</v>
      </c>
      <c r="E16" s="22">
        <v>8</v>
      </c>
      <c r="F16" s="22">
        <v>21</v>
      </c>
      <c r="G16" s="22">
        <v>3</v>
      </c>
      <c r="H16" s="22">
        <v>66</v>
      </c>
      <c r="I16" s="22">
        <v>147</v>
      </c>
      <c r="J16" s="22">
        <v>0</v>
      </c>
      <c r="K16" s="22">
        <v>0</v>
      </c>
      <c r="L16" s="22">
        <v>0</v>
      </c>
      <c r="M16" s="28">
        <f t="shared" si="0"/>
        <v>0.32307692307692309</v>
      </c>
    </row>
    <row r="17" spans="1:13" s="34" customFormat="1" x14ac:dyDescent="0.25">
      <c r="A17" s="21" t="s">
        <v>304</v>
      </c>
      <c r="B17" s="7">
        <v>449</v>
      </c>
      <c r="C17" s="22">
        <v>83</v>
      </c>
      <c r="D17" s="22">
        <v>1</v>
      </c>
      <c r="E17" s="22">
        <v>5</v>
      </c>
      <c r="F17" s="22">
        <v>13</v>
      </c>
      <c r="G17" s="22">
        <v>2</v>
      </c>
      <c r="H17" s="22">
        <v>31</v>
      </c>
      <c r="I17" s="22">
        <v>135</v>
      </c>
      <c r="J17" s="22">
        <v>0</v>
      </c>
      <c r="K17" s="22">
        <v>0</v>
      </c>
      <c r="L17" s="22">
        <v>0</v>
      </c>
      <c r="M17" s="28">
        <f t="shared" si="0"/>
        <v>0.30066815144766146</v>
      </c>
    </row>
    <row r="18" spans="1:13" s="34" customFormat="1" x14ac:dyDescent="0.25">
      <c r="A18" s="21" t="s">
        <v>305</v>
      </c>
      <c r="B18" s="7">
        <v>327</v>
      </c>
      <c r="C18" s="22">
        <v>78</v>
      </c>
      <c r="D18" s="22">
        <v>0</v>
      </c>
      <c r="E18" s="22">
        <v>7</v>
      </c>
      <c r="F18" s="22">
        <v>9</v>
      </c>
      <c r="G18" s="22">
        <v>3</v>
      </c>
      <c r="H18" s="22">
        <v>25</v>
      </c>
      <c r="I18" s="22">
        <v>122</v>
      </c>
      <c r="J18" s="22">
        <v>0</v>
      </c>
      <c r="K18" s="22">
        <v>0</v>
      </c>
      <c r="L18" s="22">
        <v>0</v>
      </c>
      <c r="M18" s="28">
        <f t="shared" si="0"/>
        <v>0.37308868501529052</v>
      </c>
    </row>
    <row r="19" spans="1:13" s="34" customFormat="1" x14ac:dyDescent="0.25">
      <c r="A19" s="21" t="s">
        <v>306</v>
      </c>
      <c r="B19" s="7">
        <v>382</v>
      </c>
      <c r="C19" s="22">
        <v>74</v>
      </c>
      <c r="D19" s="22">
        <v>1</v>
      </c>
      <c r="E19" s="22">
        <v>5</v>
      </c>
      <c r="F19" s="22">
        <v>11</v>
      </c>
      <c r="G19" s="22">
        <v>0</v>
      </c>
      <c r="H19" s="22">
        <v>34</v>
      </c>
      <c r="I19" s="22">
        <v>125</v>
      </c>
      <c r="J19" s="22">
        <v>1</v>
      </c>
      <c r="K19" s="22">
        <v>0</v>
      </c>
      <c r="L19" s="22">
        <v>0</v>
      </c>
      <c r="M19" s="28">
        <f t="shared" si="0"/>
        <v>0.32722513089005234</v>
      </c>
    </row>
    <row r="20" spans="1:13" s="34" customFormat="1" x14ac:dyDescent="0.25">
      <c r="A20" s="21" t="s">
        <v>307</v>
      </c>
      <c r="B20" s="7">
        <v>589</v>
      </c>
      <c r="C20" s="22">
        <v>132</v>
      </c>
      <c r="D20" s="22">
        <v>3</v>
      </c>
      <c r="E20" s="22">
        <v>5</v>
      </c>
      <c r="F20" s="22">
        <v>13</v>
      </c>
      <c r="G20" s="22">
        <v>3</v>
      </c>
      <c r="H20" s="22">
        <v>52</v>
      </c>
      <c r="I20" s="22">
        <v>208</v>
      </c>
      <c r="J20" s="22">
        <v>0</v>
      </c>
      <c r="K20" s="22">
        <v>0</v>
      </c>
      <c r="L20" s="22">
        <v>0</v>
      </c>
      <c r="M20" s="28">
        <f t="shared" si="0"/>
        <v>0.35314091680814941</v>
      </c>
    </row>
    <row r="21" spans="1:13" s="34" customFormat="1" x14ac:dyDescent="0.25">
      <c r="A21" s="21" t="s">
        <v>308</v>
      </c>
      <c r="B21" s="7">
        <v>474</v>
      </c>
      <c r="C21" s="22">
        <v>80</v>
      </c>
      <c r="D21" s="22">
        <v>1</v>
      </c>
      <c r="E21" s="22">
        <v>7</v>
      </c>
      <c r="F21" s="22">
        <v>16</v>
      </c>
      <c r="G21" s="22">
        <v>1</v>
      </c>
      <c r="H21" s="22">
        <v>36</v>
      </c>
      <c r="I21" s="22">
        <v>141</v>
      </c>
      <c r="J21" s="22">
        <v>0</v>
      </c>
      <c r="K21" s="22">
        <v>0</v>
      </c>
      <c r="L21" s="22">
        <v>0</v>
      </c>
      <c r="M21" s="28">
        <f t="shared" si="0"/>
        <v>0.29746835443037972</v>
      </c>
    </row>
    <row r="22" spans="1:13" s="34" customFormat="1" x14ac:dyDescent="0.25">
      <c r="A22" s="21" t="s">
        <v>309</v>
      </c>
      <c r="B22" s="7">
        <v>373</v>
      </c>
      <c r="C22" s="22">
        <v>89</v>
      </c>
      <c r="D22" s="22">
        <v>0</v>
      </c>
      <c r="E22" s="22">
        <v>5</v>
      </c>
      <c r="F22" s="22">
        <v>14</v>
      </c>
      <c r="G22" s="22">
        <v>0</v>
      </c>
      <c r="H22" s="22">
        <v>40</v>
      </c>
      <c r="I22" s="22">
        <v>148</v>
      </c>
      <c r="J22" s="22">
        <v>0</v>
      </c>
      <c r="K22" s="22">
        <v>0</v>
      </c>
      <c r="L22" s="22">
        <v>1</v>
      </c>
      <c r="M22" s="28">
        <f t="shared" si="0"/>
        <v>0.39946380697050937</v>
      </c>
    </row>
    <row r="23" spans="1:13" s="34" customFormat="1" x14ac:dyDescent="0.25">
      <c r="A23" s="21" t="s">
        <v>310</v>
      </c>
      <c r="B23" s="7">
        <v>452</v>
      </c>
      <c r="C23" s="22">
        <v>91</v>
      </c>
      <c r="D23" s="22">
        <v>0</v>
      </c>
      <c r="E23" s="22">
        <v>4</v>
      </c>
      <c r="F23" s="22">
        <v>21</v>
      </c>
      <c r="G23" s="22">
        <v>2</v>
      </c>
      <c r="H23" s="22">
        <v>55</v>
      </c>
      <c r="I23" s="22">
        <v>173</v>
      </c>
      <c r="J23" s="22">
        <v>0</v>
      </c>
      <c r="K23" s="22">
        <v>0</v>
      </c>
      <c r="L23" s="22">
        <v>0</v>
      </c>
      <c r="M23" s="28">
        <f t="shared" si="0"/>
        <v>0.38274336283185839</v>
      </c>
    </row>
    <row r="24" spans="1:13" s="34" customFormat="1" x14ac:dyDescent="0.25">
      <c r="A24" s="21" t="s">
        <v>311</v>
      </c>
      <c r="B24" s="7">
        <v>422</v>
      </c>
      <c r="C24" s="22">
        <v>109</v>
      </c>
      <c r="D24" s="22">
        <v>0</v>
      </c>
      <c r="E24" s="22">
        <v>4</v>
      </c>
      <c r="F24" s="22">
        <v>12</v>
      </c>
      <c r="G24" s="22">
        <v>1</v>
      </c>
      <c r="H24" s="22">
        <v>52</v>
      </c>
      <c r="I24" s="22">
        <v>178</v>
      </c>
      <c r="J24" s="22">
        <v>0</v>
      </c>
      <c r="K24" s="22">
        <v>0</v>
      </c>
      <c r="L24" s="22">
        <v>0</v>
      </c>
      <c r="M24" s="28">
        <f t="shared" si="0"/>
        <v>0.4218009478672986</v>
      </c>
    </row>
    <row r="25" spans="1:13" s="34" customFormat="1" x14ac:dyDescent="0.25">
      <c r="A25" s="21" t="s">
        <v>312</v>
      </c>
      <c r="B25" s="7">
        <v>490</v>
      </c>
      <c r="C25" s="22">
        <v>99</v>
      </c>
      <c r="D25" s="22">
        <v>3</v>
      </c>
      <c r="E25" s="22">
        <v>3</v>
      </c>
      <c r="F25" s="22">
        <v>23</v>
      </c>
      <c r="G25" s="22">
        <v>0</v>
      </c>
      <c r="H25" s="22">
        <v>59</v>
      </c>
      <c r="I25" s="22">
        <v>187</v>
      </c>
      <c r="J25" s="22">
        <v>0</v>
      </c>
      <c r="K25" s="22">
        <v>0</v>
      </c>
      <c r="L25" s="22">
        <v>0</v>
      </c>
      <c r="M25" s="28">
        <f t="shared" si="0"/>
        <v>0.38163265306122451</v>
      </c>
    </row>
    <row r="26" spans="1:13" s="34" customFormat="1" x14ac:dyDescent="0.25">
      <c r="A26" s="21" t="s">
        <v>313</v>
      </c>
      <c r="B26" s="7">
        <v>435</v>
      </c>
      <c r="C26" s="22">
        <v>59</v>
      </c>
      <c r="D26" s="22">
        <v>0</v>
      </c>
      <c r="E26" s="22">
        <v>6</v>
      </c>
      <c r="F26" s="22">
        <v>11</v>
      </c>
      <c r="G26" s="22">
        <v>2</v>
      </c>
      <c r="H26" s="22">
        <v>60</v>
      </c>
      <c r="I26" s="22">
        <v>138</v>
      </c>
      <c r="J26" s="22">
        <v>1</v>
      </c>
      <c r="K26" s="22">
        <v>0</v>
      </c>
      <c r="L26" s="22">
        <v>1</v>
      </c>
      <c r="M26" s="28">
        <f t="shared" si="0"/>
        <v>0.31954022988505748</v>
      </c>
    </row>
    <row r="27" spans="1:13" s="34" customFormat="1" x14ac:dyDescent="0.25">
      <c r="A27" s="21" t="s">
        <v>314</v>
      </c>
      <c r="B27" s="7">
        <v>445</v>
      </c>
      <c r="C27" s="22">
        <v>72</v>
      </c>
      <c r="D27" s="22">
        <v>1</v>
      </c>
      <c r="E27" s="22">
        <v>14</v>
      </c>
      <c r="F27" s="22">
        <v>15</v>
      </c>
      <c r="G27" s="22">
        <v>2</v>
      </c>
      <c r="H27" s="22">
        <v>64</v>
      </c>
      <c r="I27" s="22">
        <v>168</v>
      </c>
      <c r="J27" s="22">
        <v>0</v>
      </c>
      <c r="K27" s="22">
        <v>0</v>
      </c>
      <c r="L27" s="22">
        <v>1</v>
      </c>
      <c r="M27" s="28">
        <f t="shared" si="0"/>
        <v>0.37977528089887641</v>
      </c>
    </row>
    <row r="28" spans="1:13" s="34" customFormat="1" x14ac:dyDescent="0.25">
      <c r="A28" s="21" t="s">
        <v>315</v>
      </c>
      <c r="B28" s="7">
        <v>496</v>
      </c>
      <c r="C28" s="22">
        <v>86</v>
      </c>
      <c r="D28" s="22">
        <v>0</v>
      </c>
      <c r="E28" s="22">
        <v>6</v>
      </c>
      <c r="F28" s="22">
        <v>19</v>
      </c>
      <c r="G28" s="22">
        <v>2</v>
      </c>
      <c r="H28" s="22">
        <v>60</v>
      </c>
      <c r="I28" s="22">
        <v>173</v>
      </c>
      <c r="J28" s="22">
        <v>0</v>
      </c>
      <c r="K28" s="22">
        <v>0</v>
      </c>
      <c r="L28" s="22">
        <v>0</v>
      </c>
      <c r="M28" s="28">
        <f t="shared" si="0"/>
        <v>0.34879032258064518</v>
      </c>
    </row>
    <row r="29" spans="1:13" s="34" customFormat="1" x14ac:dyDescent="0.25">
      <c r="A29" s="21" t="s">
        <v>316</v>
      </c>
      <c r="B29" s="7">
        <v>491</v>
      </c>
      <c r="C29" s="22">
        <v>70</v>
      </c>
      <c r="D29" s="22">
        <v>0</v>
      </c>
      <c r="E29" s="22">
        <v>3</v>
      </c>
      <c r="F29" s="22">
        <v>15</v>
      </c>
      <c r="G29" s="22">
        <v>1</v>
      </c>
      <c r="H29" s="22">
        <v>60</v>
      </c>
      <c r="I29" s="22">
        <v>149</v>
      </c>
      <c r="J29" s="22">
        <v>0</v>
      </c>
      <c r="K29" s="22">
        <v>0</v>
      </c>
      <c r="L29" s="22">
        <v>0</v>
      </c>
      <c r="M29" s="28">
        <f t="shared" si="0"/>
        <v>0.30346232179226068</v>
      </c>
    </row>
    <row r="30" spans="1:13" s="34" customFormat="1" x14ac:dyDescent="0.25">
      <c r="A30" s="21" t="s">
        <v>317</v>
      </c>
      <c r="B30" s="7">
        <v>443</v>
      </c>
      <c r="C30" s="22">
        <v>87</v>
      </c>
      <c r="D30" s="22">
        <v>2</v>
      </c>
      <c r="E30" s="22">
        <v>3</v>
      </c>
      <c r="F30" s="22">
        <v>17</v>
      </c>
      <c r="G30" s="22">
        <v>2</v>
      </c>
      <c r="H30" s="22">
        <v>38</v>
      </c>
      <c r="I30" s="22">
        <v>149</v>
      </c>
      <c r="J30" s="22">
        <v>0</v>
      </c>
      <c r="K30" s="22">
        <v>0</v>
      </c>
      <c r="L30" s="22">
        <v>0</v>
      </c>
      <c r="M30" s="28">
        <f t="shared" si="0"/>
        <v>0.33634311512415349</v>
      </c>
    </row>
    <row r="31" spans="1:13" s="34" customFormat="1" ht="30" x14ac:dyDescent="0.25">
      <c r="A31" s="6" t="s">
        <v>318</v>
      </c>
      <c r="B31" s="22">
        <v>678</v>
      </c>
      <c r="C31" s="22">
        <v>130</v>
      </c>
      <c r="D31" s="22">
        <v>4</v>
      </c>
      <c r="E31" s="22">
        <v>10</v>
      </c>
      <c r="F31" s="22">
        <v>26</v>
      </c>
      <c r="G31" s="22">
        <v>7</v>
      </c>
      <c r="H31" s="22">
        <v>79</v>
      </c>
      <c r="I31" s="22">
        <v>256</v>
      </c>
      <c r="J31" s="22">
        <v>0</v>
      </c>
      <c r="K31" s="22">
        <v>0</v>
      </c>
      <c r="L31" s="22">
        <v>0</v>
      </c>
      <c r="M31" s="28">
        <f t="shared" si="0"/>
        <v>0.3775811209439528</v>
      </c>
    </row>
    <row r="32" spans="1:13" s="34" customFormat="1" x14ac:dyDescent="0.25">
      <c r="A32" s="21" t="s">
        <v>319</v>
      </c>
      <c r="B32" s="7">
        <v>506</v>
      </c>
      <c r="C32" s="22">
        <v>97</v>
      </c>
      <c r="D32" s="22">
        <v>0</v>
      </c>
      <c r="E32" s="22">
        <v>5</v>
      </c>
      <c r="F32" s="22">
        <v>12</v>
      </c>
      <c r="G32" s="22">
        <v>1</v>
      </c>
      <c r="H32" s="22">
        <v>69</v>
      </c>
      <c r="I32" s="22">
        <v>184</v>
      </c>
      <c r="J32" s="22">
        <v>0</v>
      </c>
      <c r="K32" s="22">
        <v>0</v>
      </c>
      <c r="L32" s="22">
        <v>0</v>
      </c>
      <c r="M32" s="28">
        <f t="shared" si="0"/>
        <v>0.36363636363636365</v>
      </c>
    </row>
    <row r="33" spans="1:13" s="34" customFormat="1" x14ac:dyDescent="0.25">
      <c r="A33" s="21" t="s">
        <v>320</v>
      </c>
      <c r="B33" s="7">
        <v>468</v>
      </c>
      <c r="C33" s="22">
        <v>87</v>
      </c>
      <c r="D33" s="22">
        <v>2</v>
      </c>
      <c r="E33" s="22">
        <v>4</v>
      </c>
      <c r="F33" s="22">
        <v>15</v>
      </c>
      <c r="G33" s="22">
        <v>5</v>
      </c>
      <c r="H33" s="22">
        <v>76</v>
      </c>
      <c r="I33" s="22">
        <v>189</v>
      </c>
      <c r="J33" s="22">
        <v>0</v>
      </c>
      <c r="K33" s="22">
        <v>0</v>
      </c>
      <c r="L33" s="22">
        <v>0</v>
      </c>
      <c r="M33" s="28">
        <f t="shared" si="0"/>
        <v>0.40384615384615385</v>
      </c>
    </row>
    <row r="34" spans="1:13" s="34" customFormat="1" ht="30" x14ac:dyDescent="0.25">
      <c r="A34" s="6" t="s">
        <v>321</v>
      </c>
      <c r="B34" s="22">
        <v>618</v>
      </c>
      <c r="C34" s="22">
        <v>103</v>
      </c>
      <c r="D34" s="22">
        <v>2</v>
      </c>
      <c r="E34" s="22">
        <v>12</v>
      </c>
      <c r="F34" s="22">
        <v>19</v>
      </c>
      <c r="G34" s="22">
        <v>2</v>
      </c>
      <c r="H34" s="22">
        <v>131</v>
      </c>
      <c r="I34" s="22">
        <v>269</v>
      </c>
      <c r="J34" s="22">
        <v>2</v>
      </c>
      <c r="K34" s="22">
        <v>1</v>
      </c>
      <c r="L34" s="22">
        <v>0</v>
      </c>
      <c r="M34" s="28">
        <f t="shared" si="0"/>
        <v>0.43689320388349512</v>
      </c>
    </row>
    <row r="35" spans="1:13" s="34" customFormat="1" x14ac:dyDescent="0.25">
      <c r="A35" s="21" t="s">
        <v>322</v>
      </c>
      <c r="B35" s="7">
        <v>634</v>
      </c>
      <c r="C35" s="22">
        <v>95</v>
      </c>
      <c r="D35" s="22">
        <v>3</v>
      </c>
      <c r="E35" s="22">
        <v>5</v>
      </c>
      <c r="F35" s="22">
        <v>20</v>
      </c>
      <c r="G35" s="22">
        <v>5</v>
      </c>
      <c r="H35" s="22">
        <v>81</v>
      </c>
      <c r="I35" s="22">
        <v>209</v>
      </c>
      <c r="J35" s="22">
        <v>0</v>
      </c>
      <c r="K35" s="22">
        <v>1</v>
      </c>
      <c r="L35" s="22">
        <v>0</v>
      </c>
      <c r="M35" s="28">
        <f t="shared" si="0"/>
        <v>0.33123028391167192</v>
      </c>
    </row>
    <row r="36" spans="1:13" s="34" customFormat="1" x14ac:dyDescent="0.25">
      <c r="A36" s="21" t="s">
        <v>323</v>
      </c>
      <c r="B36" s="7">
        <v>396</v>
      </c>
      <c r="C36" s="22">
        <v>73</v>
      </c>
      <c r="D36" s="22">
        <v>0</v>
      </c>
      <c r="E36" s="22">
        <v>3</v>
      </c>
      <c r="F36" s="22">
        <v>13</v>
      </c>
      <c r="G36" s="22">
        <v>1</v>
      </c>
      <c r="H36" s="22">
        <v>58</v>
      </c>
      <c r="I36" s="22">
        <v>148</v>
      </c>
      <c r="J36" s="22">
        <v>0</v>
      </c>
      <c r="K36" s="22">
        <v>0</v>
      </c>
      <c r="L36" s="22">
        <v>0</v>
      </c>
      <c r="M36" s="28">
        <f t="shared" si="0"/>
        <v>0.37373737373737376</v>
      </c>
    </row>
    <row r="37" spans="1:13" s="34" customFormat="1" x14ac:dyDescent="0.25">
      <c r="A37" s="21" t="s">
        <v>324</v>
      </c>
      <c r="B37" s="7">
        <v>619</v>
      </c>
      <c r="C37" s="22">
        <v>83</v>
      </c>
      <c r="D37" s="22">
        <v>1</v>
      </c>
      <c r="E37" s="22">
        <v>2</v>
      </c>
      <c r="F37" s="22">
        <v>14</v>
      </c>
      <c r="G37" s="22">
        <v>4</v>
      </c>
      <c r="H37" s="22">
        <v>60</v>
      </c>
      <c r="I37" s="22">
        <v>164</v>
      </c>
      <c r="J37" s="22">
        <v>0</v>
      </c>
      <c r="K37" s="22">
        <v>0</v>
      </c>
      <c r="L37" s="22">
        <v>0</v>
      </c>
      <c r="M37" s="28">
        <f t="shared" si="0"/>
        <v>0.26494345718901452</v>
      </c>
    </row>
    <row r="38" spans="1:13" s="34" customFormat="1" x14ac:dyDescent="0.25">
      <c r="A38" s="21" t="s">
        <v>325</v>
      </c>
      <c r="B38" s="7">
        <v>493</v>
      </c>
      <c r="C38" s="22">
        <v>40</v>
      </c>
      <c r="D38" s="22">
        <v>1</v>
      </c>
      <c r="E38" s="22">
        <v>0</v>
      </c>
      <c r="F38" s="22">
        <v>14</v>
      </c>
      <c r="G38" s="22">
        <v>1</v>
      </c>
      <c r="H38" s="22">
        <v>78</v>
      </c>
      <c r="I38" s="22">
        <v>134</v>
      </c>
      <c r="J38" s="22">
        <v>0</v>
      </c>
      <c r="K38" s="22">
        <v>0</v>
      </c>
      <c r="L38" s="22">
        <v>0</v>
      </c>
      <c r="M38" s="28">
        <f t="shared" si="0"/>
        <v>0.27180527383367142</v>
      </c>
    </row>
    <row r="39" spans="1:13" s="34" customFormat="1" x14ac:dyDescent="0.25">
      <c r="A39" s="21" t="s">
        <v>326</v>
      </c>
      <c r="B39" s="7">
        <v>485</v>
      </c>
      <c r="C39" s="22">
        <v>54</v>
      </c>
      <c r="D39" s="22">
        <v>1</v>
      </c>
      <c r="E39" s="22">
        <v>5</v>
      </c>
      <c r="F39" s="22">
        <v>26</v>
      </c>
      <c r="G39" s="22">
        <v>0</v>
      </c>
      <c r="H39" s="22">
        <v>98</v>
      </c>
      <c r="I39" s="22">
        <v>184</v>
      </c>
      <c r="J39" s="22">
        <v>0</v>
      </c>
      <c r="K39" s="22">
        <v>0</v>
      </c>
      <c r="L39" s="22">
        <v>0</v>
      </c>
      <c r="M39" s="28">
        <f t="shared" si="0"/>
        <v>0.37938144329896906</v>
      </c>
    </row>
    <row r="40" spans="1:13" s="34" customFormat="1" x14ac:dyDescent="0.25">
      <c r="A40" s="21" t="s">
        <v>327</v>
      </c>
      <c r="B40" s="7">
        <v>382</v>
      </c>
      <c r="C40" s="22">
        <v>55</v>
      </c>
      <c r="D40" s="22">
        <v>0</v>
      </c>
      <c r="E40" s="22">
        <v>5</v>
      </c>
      <c r="F40" s="22">
        <v>16</v>
      </c>
      <c r="G40" s="22">
        <v>2</v>
      </c>
      <c r="H40" s="22">
        <v>67</v>
      </c>
      <c r="I40" s="22">
        <v>145</v>
      </c>
      <c r="J40" s="22">
        <v>0</v>
      </c>
      <c r="K40" s="22">
        <v>0</v>
      </c>
      <c r="L40" s="22">
        <v>0</v>
      </c>
      <c r="M40" s="28">
        <f t="shared" si="0"/>
        <v>0.37958115183246072</v>
      </c>
    </row>
    <row r="41" spans="1:13" s="34" customFormat="1" x14ac:dyDescent="0.25">
      <c r="A41" s="21" t="s">
        <v>328</v>
      </c>
      <c r="B41" s="7">
        <v>243</v>
      </c>
      <c r="C41" s="22">
        <v>25</v>
      </c>
      <c r="D41" s="22">
        <v>0</v>
      </c>
      <c r="E41" s="22">
        <v>0</v>
      </c>
      <c r="F41" s="22">
        <v>6</v>
      </c>
      <c r="G41" s="22">
        <v>0</v>
      </c>
      <c r="H41" s="22">
        <v>46</v>
      </c>
      <c r="I41" s="22">
        <v>77</v>
      </c>
      <c r="J41" s="22">
        <v>0</v>
      </c>
      <c r="K41" s="22">
        <v>0</v>
      </c>
      <c r="L41" s="22">
        <v>0</v>
      </c>
      <c r="M41" s="28">
        <f t="shared" si="0"/>
        <v>0.3168724279835391</v>
      </c>
    </row>
    <row r="42" spans="1:13" s="34" customFormat="1" x14ac:dyDescent="0.25">
      <c r="A42" s="21" t="s">
        <v>329</v>
      </c>
      <c r="B42" s="7">
        <v>117</v>
      </c>
      <c r="C42" s="22">
        <v>19</v>
      </c>
      <c r="D42" s="22">
        <v>0</v>
      </c>
      <c r="E42" s="22">
        <v>0</v>
      </c>
      <c r="F42" s="22">
        <v>5</v>
      </c>
      <c r="G42" s="22">
        <v>0</v>
      </c>
      <c r="H42" s="22">
        <v>23</v>
      </c>
      <c r="I42" s="22">
        <v>47</v>
      </c>
      <c r="J42" s="22">
        <v>0</v>
      </c>
      <c r="K42" s="22">
        <v>0</v>
      </c>
      <c r="L42" s="22">
        <v>0</v>
      </c>
      <c r="M42" s="28">
        <f t="shared" si="0"/>
        <v>0.40170940170940173</v>
      </c>
    </row>
    <row r="43" spans="1:13" s="34" customFormat="1" x14ac:dyDescent="0.25">
      <c r="A43" s="21" t="s">
        <v>330</v>
      </c>
      <c r="B43" s="7">
        <v>230</v>
      </c>
      <c r="C43" s="22">
        <v>32</v>
      </c>
      <c r="D43" s="22">
        <v>0</v>
      </c>
      <c r="E43" s="22">
        <v>5</v>
      </c>
      <c r="F43" s="22">
        <v>14</v>
      </c>
      <c r="G43" s="22">
        <v>1</v>
      </c>
      <c r="H43" s="22">
        <v>22</v>
      </c>
      <c r="I43" s="22">
        <v>74</v>
      </c>
      <c r="J43" s="22">
        <v>0</v>
      </c>
      <c r="K43" s="22">
        <v>0</v>
      </c>
      <c r="L43" s="22">
        <v>0</v>
      </c>
      <c r="M43" s="28">
        <f t="shared" si="0"/>
        <v>0.32173913043478258</v>
      </c>
    </row>
    <row r="44" spans="1:13" s="34" customFormat="1" x14ac:dyDescent="0.25">
      <c r="A44" s="21" t="s">
        <v>331</v>
      </c>
      <c r="B44" s="7">
        <v>467</v>
      </c>
      <c r="C44" s="22">
        <v>101</v>
      </c>
      <c r="D44" s="22">
        <v>0</v>
      </c>
      <c r="E44" s="22">
        <v>4</v>
      </c>
      <c r="F44" s="22">
        <v>17</v>
      </c>
      <c r="G44" s="22">
        <v>5</v>
      </c>
      <c r="H44" s="22">
        <v>60</v>
      </c>
      <c r="I44" s="22">
        <v>187</v>
      </c>
      <c r="J44" s="22">
        <v>0</v>
      </c>
      <c r="K44" s="22">
        <v>0</v>
      </c>
      <c r="L44" s="22">
        <v>1</v>
      </c>
      <c r="M44" s="28">
        <f t="shared" si="0"/>
        <v>0.40256959314775159</v>
      </c>
    </row>
    <row r="45" spans="1:13" s="34" customFormat="1" x14ac:dyDescent="0.25">
      <c r="A45" s="21" t="s">
        <v>332</v>
      </c>
      <c r="B45" s="7">
        <v>499</v>
      </c>
      <c r="C45" s="22">
        <v>112</v>
      </c>
      <c r="D45" s="22">
        <v>0</v>
      </c>
      <c r="E45" s="22">
        <v>1</v>
      </c>
      <c r="F45" s="22">
        <v>7</v>
      </c>
      <c r="G45" s="22">
        <v>0</v>
      </c>
      <c r="H45" s="22">
        <v>103</v>
      </c>
      <c r="I45" s="22">
        <v>223</v>
      </c>
      <c r="J45" s="22">
        <v>0</v>
      </c>
      <c r="K45" s="22">
        <v>0</v>
      </c>
      <c r="L45" s="22">
        <v>0</v>
      </c>
      <c r="M45" s="28">
        <f t="shared" si="0"/>
        <v>0.4468937875751503</v>
      </c>
    </row>
    <row r="46" spans="1:13" s="34" customFormat="1" x14ac:dyDescent="0.25">
      <c r="A46" s="21" t="s">
        <v>333</v>
      </c>
      <c r="B46" s="7">
        <v>410</v>
      </c>
      <c r="C46" s="22">
        <v>99</v>
      </c>
      <c r="D46" s="22">
        <v>0</v>
      </c>
      <c r="E46" s="22">
        <v>4</v>
      </c>
      <c r="F46" s="22">
        <v>13</v>
      </c>
      <c r="G46" s="22">
        <v>3</v>
      </c>
      <c r="H46" s="22">
        <v>59</v>
      </c>
      <c r="I46" s="22">
        <v>178</v>
      </c>
      <c r="J46" s="22">
        <v>2</v>
      </c>
      <c r="K46" s="22">
        <v>0</v>
      </c>
      <c r="L46" s="22">
        <v>0</v>
      </c>
      <c r="M46" s="28">
        <f t="shared" si="0"/>
        <v>0.43414634146341463</v>
      </c>
    </row>
    <row r="47" spans="1:13" s="34" customFormat="1" x14ac:dyDescent="0.25">
      <c r="A47" s="21" t="s">
        <v>334</v>
      </c>
      <c r="B47" s="7">
        <v>438</v>
      </c>
      <c r="C47" s="22">
        <v>151</v>
      </c>
      <c r="D47" s="22">
        <v>0</v>
      </c>
      <c r="E47" s="22">
        <v>3</v>
      </c>
      <c r="F47" s="22">
        <v>9</v>
      </c>
      <c r="G47" s="22">
        <v>3</v>
      </c>
      <c r="H47" s="22">
        <v>45</v>
      </c>
      <c r="I47" s="22">
        <v>211</v>
      </c>
      <c r="J47" s="22">
        <v>0</v>
      </c>
      <c r="K47" s="22">
        <v>0</v>
      </c>
      <c r="L47" s="22">
        <v>0</v>
      </c>
      <c r="M47" s="28">
        <f t="shared" si="0"/>
        <v>0.4817351598173516</v>
      </c>
    </row>
    <row r="48" spans="1:13" s="34" customFormat="1" x14ac:dyDescent="0.25">
      <c r="A48" s="21" t="s">
        <v>335</v>
      </c>
      <c r="B48" s="7">
        <v>378</v>
      </c>
      <c r="C48" s="22">
        <v>109</v>
      </c>
      <c r="D48" s="22">
        <v>2</v>
      </c>
      <c r="E48" s="22">
        <v>4</v>
      </c>
      <c r="F48" s="22">
        <v>9</v>
      </c>
      <c r="G48" s="22">
        <v>4</v>
      </c>
      <c r="H48" s="22">
        <v>64</v>
      </c>
      <c r="I48" s="22">
        <v>192</v>
      </c>
      <c r="J48" s="22">
        <v>1</v>
      </c>
      <c r="K48" s="22">
        <v>0</v>
      </c>
      <c r="L48" s="22">
        <v>0</v>
      </c>
      <c r="M48" s="28">
        <f t="shared" si="0"/>
        <v>0.50793650793650791</v>
      </c>
    </row>
    <row r="49" spans="1:13" s="34" customFormat="1" x14ac:dyDescent="0.25">
      <c r="A49" s="21" t="s">
        <v>336</v>
      </c>
      <c r="B49" s="7">
        <v>364</v>
      </c>
      <c r="C49" s="22">
        <v>99</v>
      </c>
      <c r="D49" s="22">
        <v>1</v>
      </c>
      <c r="E49" s="22">
        <v>1</v>
      </c>
      <c r="F49" s="22">
        <v>9</v>
      </c>
      <c r="G49" s="22">
        <v>2</v>
      </c>
      <c r="H49" s="22">
        <v>58</v>
      </c>
      <c r="I49" s="22">
        <v>170</v>
      </c>
      <c r="J49" s="22">
        <v>2</v>
      </c>
      <c r="K49" s="22">
        <v>0</v>
      </c>
      <c r="L49" s="22">
        <v>0</v>
      </c>
      <c r="M49" s="28">
        <f t="shared" si="0"/>
        <v>0.46703296703296704</v>
      </c>
    </row>
    <row r="50" spans="1:13" s="34" customFormat="1" x14ac:dyDescent="0.25">
      <c r="A50" s="21" t="s">
        <v>337</v>
      </c>
      <c r="B50" s="7">
        <v>336</v>
      </c>
      <c r="C50" s="22">
        <v>108</v>
      </c>
      <c r="D50" s="22">
        <v>2</v>
      </c>
      <c r="E50" s="22">
        <v>2</v>
      </c>
      <c r="F50" s="22">
        <v>6</v>
      </c>
      <c r="G50" s="22">
        <v>1</v>
      </c>
      <c r="H50" s="22">
        <v>57</v>
      </c>
      <c r="I50" s="22">
        <v>176</v>
      </c>
      <c r="J50" s="22">
        <v>0</v>
      </c>
      <c r="K50" s="22">
        <v>0</v>
      </c>
      <c r="L50" s="22">
        <v>0</v>
      </c>
      <c r="M50" s="28">
        <f t="shared" si="0"/>
        <v>0.52380952380952384</v>
      </c>
    </row>
    <row r="51" spans="1:13" s="34" customFormat="1" x14ac:dyDescent="0.25">
      <c r="A51" s="21" t="s">
        <v>338</v>
      </c>
      <c r="B51" s="7">
        <v>305</v>
      </c>
      <c r="C51" s="22">
        <v>55</v>
      </c>
      <c r="D51" s="22">
        <v>0</v>
      </c>
      <c r="E51" s="22">
        <v>2</v>
      </c>
      <c r="F51" s="22">
        <v>12</v>
      </c>
      <c r="G51" s="22">
        <v>2</v>
      </c>
      <c r="H51" s="22">
        <v>44</v>
      </c>
      <c r="I51" s="22">
        <v>115</v>
      </c>
      <c r="J51" s="22">
        <v>1</v>
      </c>
      <c r="K51" s="22">
        <v>0</v>
      </c>
      <c r="L51" s="22">
        <v>0</v>
      </c>
      <c r="M51" s="28">
        <f t="shared" si="0"/>
        <v>0.37704918032786883</v>
      </c>
    </row>
    <row r="52" spans="1:13" s="34" customFormat="1" x14ac:dyDescent="0.25">
      <c r="A52" s="21" t="s">
        <v>339</v>
      </c>
      <c r="B52" s="7">
        <v>395</v>
      </c>
      <c r="C52" s="22">
        <v>99</v>
      </c>
      <c r="D52" s="22">
        <v>0</v>
      </c>
      <c r="E52" s="22">
        <v>4</v>
      </c>
      <c r="F52" s="22">
        <v>15</v>
      </c>
      <c r="G52" s="22">
        <v>0</v>
      </c>
      <c r="H52" s="22">
        <v>54</v>
      </c>
      <c r="I52" s="22">
        <v>172</v>
      </c>
      <c r="J52" s="22">
        <v>1</v>
      </c>
      <c r="K52" s="22">
        <v>0</v>
      </c>
      <c r="L52" s="22">
        <v>0</v>
      </c>
      <c r="M52" s="28">
        <f t="shared" si="0"/>
        <v>0.43544303797468353</v>
      </c>
    </row>
    <row r="53" spans="1:13" s="34" customFormat="1" x14ac:dyDescent="0.25">
      <c r="A53" s="21" t="s">
        <v>340</v>
      </c>
      <c r="B53" s="7">
        <v>494</v>
      </c>
      <c r="C53" s="22">
        <v>116</v>
      </c>
      <c r="D53" s="22">
        <v>2</v>
      </c>
      <c r="E53" s="22">
        <v>4</v>
      </c>
      <c r="F53" s="22">
        <v>16</v>
      </c>
      <c r="G53" s="22">
        <v>4</v>
      </c>
      <c r="H53" s="22">
        <v>71</v>
      </c>
      <c r="I53" s="22">
        <v>213</v>
      </c>
      <c r="J53" s="22">
        <v>0</v>
      </c>
      <c r="K53" s="22">
        <v>0</v>
      </c>
      <c r="L53" s="22">
        <v>1</v>
      </c>
      <c r="M53" s="28">
        <f t="shared" si="0"/>
        <v>0.4331983805668016</v>
      </c>
    </row>
    <row r="54" spans="1:13" s="34" customFormat="1" x14ac:dyDescent="0.25">
      <c r="A54" s="21" t="s">
        <v>341</v>
      </c>
      <c r="B54" s="7">
        <v>377</v>
      </c>
      <c r="C54" s="22">
        <v>96</v>
      </c>
      <c r="D54" s="22">
        <v>0</v>
      </c>
      <c r="E54" s="22">
        <v>2</v>
      </c>
      <c r="F54" s="22">
        <v>12</v>
      </c>
      <c r="G54" s="22">
        <v>0</v>
      </c>
      <c r="H54" s="22">
        <v>70</v>
      </c>
      <c r="I54" s="22">
        <v>180</v>
      </c>
      <c r="J54" s="22">
        <v>0</v>
      </c>
      <c r="K54" s="22">
        <v>0</v>
      </c>
      <c r="L54" s="22">
        <v>0</v>
      </c>
      <c r="M54" s="28">
        <f t="shared" si="0"/>
        <v>0.47745358090185674</v>
      </c>
    </row>
    <row r="55" spans="1:13" s="34" customFormat="1" x14ac:dyDescent="0.25">
      <c r="A55" s="21" t="s">
        <v>342</v>
      </c>
      <c r="B55" s="7">
        <v>470</v>
      </c>
      <c r="C55" s="22">
        <v>134</v>
      </c>
      <c r="D55" s="22">
        <v>4</v>
      </c>
      <c r="E55" s="22">
        <v>2</v>
      </c>
      <c r="F55" s="22">
        <v>12</v>
      </c>
      <c r="G55" s="22">
        <v>4</v>
      </c>
      <c r="H55" s="22">
        <v>53</v>
      </c>
      <c r="I55" s="22">
        <v>209</v>
      </c>
      <c r="J55" s="22">
        <v>0</v>
      </c>
      <c r="K55" s="22">
        <v>0</v>
      </c>
      <c r="L55" s="22">
        <v>1</v>
      </c>
      <c r="M55" s="28">
        <f t="shared" si="0"/>
        <v>0.44680851063829785</v>
      </c>
    </row>
    <row r="56" spans="1:13" s="34" customFormat="1" x14ac:dyDescent="0.25">
      <c r="A56" s="21" t="s">
        <v>343</v>
      </c>
      <c r="B56" s="7">
        <v>244</v>
      </c>
      <c r="C56" s="22">
        <v>54</v>
      </c>
      <c r="D56" s="22">
        <v>0</v>
      </c>
      <c r="E56" s="22">
        <v>1</v>
      </c>
      <c r="F56" s="22">
        <v>7</v>
      </c>
      <c r="G56" s="22">
        <v>0</v>
      </c>
      <c r="H56" s="22">
        <v>19</v>
      </c>
      <c r="I56" s="22">
        <v>81</v>
      </c>
      <c r="J56" s="22">
        <v>0</v>
      </c>
      <c r="K56" s="22">
        <v>0</v>
      </c>
      <c r="L56" s="22">
        <v>0</v>
      </c>
      <c r="M56" s="28">
        <f t="shared" si="0"/>
        <v>0.33196721311475408</v>
      </c>
    </row>
    <row r="57" spans="1:13" s="34" customFormat="1" x14ac:dyDescent="0.25">
      <c r="A57" s="21" t="s">
        <v>344</v>
      </c>
      <c r="B57" s="7">
        <v>676</v>
      </c>
      <c r="C57" s="22">
        <v>67</v>
      </c>
      <c r="D57" s="22">
        <v>1</v>
      </c>
      <c r="E57" s="22">
        <v>7</v>
      </c>
      <c r="F57" s="22">
        <v>15</v>
      </c>
      <c r="G57" s="22">
        <v>1</v>
      </c>
      <c r="H57" s="22">
        <v>55</v>
      </c>
      <c r="I57" s="22">
        <v>146</v>
      </c>
      <c r="J57" s="22">
        <v>1</v>
      </c>
      <c r="K57" s="22">
        <v>0</v>
      </c>
      <c r="L57" s="22">
        <v>0</v>
      </c>
      <c r="M57" s="28">
        <f t="shared" si="0"/>
        <v>0.21597633136094674</v>
      </c>
    </row>
    <row r="58" spans="1:13" s="34" customFormat="1" x14ac:dyDescent="0.25">
      <c r="A58" s="21" t="s">
        <v>345</v>
      </c>
      <c r="B58" s="7">
        <v>522</v>
      </c>
      <c r="C58" s="22">
        <v>92</v>
      </c>
      <c r="D58" s="22">
        <v>0</v>
      </c>
      <c r="E58" s="22">
        <v>2</v>
      </c>
      <c r="F58" s="22">
        <v>17</v>
      </c>
      <c r="G58" s="22">
        <v>1</v>
      </c>
      <c r="H58" s="22">
        <v>112</v>
      </c>
      <c r="I58" s="22">
        <v>224</v>
      </c>
      <c r="J58" s="22">
        <v>1</v>
      </c>
      <c r="K58" s="22">
        <v>0</v>
      </c>
      <c r="L58" s="22">
        <v>0</v>
      </c>
      <c r="M58" s="28">
        <f t="shared" si="0"/>
        <v>0.42911877394636017</v>
      </c>
    </row>
    <row r="59" spans="1:13" s="34" customFormat="1" x14ac:dyDescent="0.25">
      <c r="A59" s="21" t="s">
        <v>346</v>
      </c>
      <c r="B59" s="7">
        <v>431</v>
      </c>
      <c r="C59" s="22">
        <v>70</v>
      </c>
      <c r="D59" s="22">
        <v>2</v>
      </c>
      <c r="E59" s="22">
        <v>4</v>
      </c>
      <c r="F59" s="22">
        <v>16</v>
      </c>
      <c r="G59" s="22">
        <v>1</v>
      </c>
      <c r="H59" s="22">
        <v>70</v>
      </c>
      <c r="I59" s="22">
        <v>163</v>
      </c>
      <c r="J59" s="22">
        <v>0</v>
      </c>
      <c r="K59" s="22">
        <v>0</v>
      </c>
      <c r="L59" s="22">
        <v>0</v>
      </c>
      <c r="M59" s="28">
        <f t="shared" si="0"/>
        <v>0.37819025522041766</v>
      </c>
    </row>
    <row r="60" spans="1:13" s="34" customFormat="1" x14ac:dyDescent="0.25">
      <c r="A60" s="21" t="s">
        <v>347</v>
      </c>
      <c r="B60" s="7">
        <v>504</v>
      </c>
      <c r="C60" s="22">
        <v>86</v>
      </c>
      <c r="D60" s="22">
        <v>1</v>
      </c>
      <c r="E60" s="22">
        <v>7</v>
      </c>
      <c r="F60" s="22">
        <v>22</v>
      </c>
      <c r="G60" s="22">
        <v>1</v>
      </c>
      <c r="H60" s="22">
        <v>80</v>
      </c>
      <c r="I60" s="22">
        <v>197</v>
      </c>
      <c r="J60" s="22">
        <v>1</v>
      </c>
      <c r="K60" s="22">
        <v>0</v>
      </c>
      <c r="L60" s="22">
        <v>0</v>
      </c>
      <c r="M60" s="28">
        <f t="shared" si="0"/>
        <v>0.39087301587301587</v>
      </c>
    </row>
    <row r="61" spans="1:13" s="34" customFormat="1" x14ac:dyDescent="0.25">
      <c r="A61" s="21" t="s">
        <v>348</v>
      </c>
      <c r="B61" s="7">
        <v>197</v>
      </c>
      <c r="C61" s="22">
        <v>38</v>
      </c>
      <c r="D61" s="22">
        <v>0</v>
      </c>
      <c r="E61" s="22">
        <v>0</v>
      </c>
      <c r="F61" s="22">
        <v>2</v>
      </c>
      <c r="G61" s="22">
        <v>1</v>
      </c>
      <c r="H61" s="22">
        <v>39</v>
      </c>
      <c r="I61" s="22">
        <v>80</v>
      </c>
      <c r="J61" s="22">
        <v>0</v>
      </c>
      <c r="K61" s="22">
        <v>0</v>
      </c>
      <c r="L61" s="22">
        <v>0</v>
      </c>
      <c r="M61" s="28">
        <f t="shared" si="0"/>
        <v>0.40609137055837563</v>
      </c>
    </row>
    <row r="62" spans="1:13" s="34" customFormat="1" x14ac:dyDescent="0.25">
      <c r="A62" s="21" t="s">
        <v>349</v>
      </c>
      <c r="B62" s="7">
        <v>582</v>
      </c>
      <c r="C62" s="22">
        <v>96</v>
      </c>
      <c r="D62" s="22">
        <v>2</v>
      </c>
      <c r="E62" s="22">
        <v>2</v>
      </c>
      <c r="F62" s="22">
        <v>14</v>
      </c>
      <c r="G62" s="22">
        <v>2</v>
      </c>
      <c r="H62" s="22">
        <v>80</v>
      </c>
      <c r="I62" s="22">
        <v>196</v>
      </c>
      <c r="J62" s="22">
        <v>0</v>
      </c>
      <c r="K62" s="22">
        <v>0</v>
      </c>
      <c r="L62" s="22">
        <v>1</v>
      </c>
      <c r="M62" s="28">
        <f t="shared" si="0"/>
        <v>0.33848797250859108</v>
      </c>
    </row>
    <row r="63" spans="1:13" s="34" customFormat="1" x14ac:dyDescent="0.25">
      <c r="A63" s="21" t="s">
        <v>350</v>
      </c>
      <c r="B63" s="7">
        <v>523</v>
      </c>
      <c r="C63" s="22">
        <v>126</v>
      </c>
      <c r="D63" s="22">
        <v>0</v>
      </c>
      <c r="E63" s="22">
        <v>4</v>
      </c>
      <c r="F63" s="22">
        <v>14</v>
      </c>
      <c r="G63" s="22">
        <v>2</v>
      </c>
      <c r="H63" s="22">
        <v>68</v>
      </c>
      <c r="I63" s="22">
        <v>214</v>
      </c>
      <c r="J63" s="22">
        <v>0</v>
      </c>
      <c r="K63" s="22">
        <v>0</v>
      </c>
      <c r="L63" s="22">
        <v>1</v>
      </c>
      <c r="M63" s="28">
        <f t="shared" si="0"/>
        <v>0.41108986615678778</v>
      </c>
    </row>
    <row r="64" spans="1:13" s="34" customFormat="1" x14ac:dyDescent="0.25">
      <c r="A64" s="21" t="s">
        <v>351</v>
      </c>
      <c r="B64" s="7">
        <v>589</v>
      </c>
      <c r="C64" s="22">
        <v>61</v>
      </c>
      <c r="D64" s="22">
        <v>1</v>
      </c>
      <c r="E64" s="22">
        <v>6</v>
      </c>
      <c r="F64" s="22">
        <v>16</v>
      </c>
      <c r="G64" s="22">
        <v>1</v>
      </c>
      <c r="H64" s="22">
        <v>64</v>
      </c>
      <c r="I64" s="22">
        <v>149</v>
      </c>
      <c r="J64" s="22">
        <v>0</v>
      </c>
      <c r="K64" s="22">
        <v>0</v>
      </c>
      <c r="L64" s="22">
        <v>0</v>
      </c>
      <c r="M64" s="28">
        <f t="shared" si="0"/>
        <v>0.25297113752122241</v>
      </c>
    </row>
    <row r="65" spans="1:13" s="34" customFormat="1" x14ac:dyDescent="0.25">
      <c r="A65" s="21" t="s">
        <v>352</v>
      </c>
      <c r="B65" s="7">
        <v>385</v>
      </c>
      <c r="C65" s="22">
        <v>51</v>
      </c>
      <c r="D65" s="22">
        <v>1</v>
      </c>
      <c r="E65" s="22">
        <v>4</v>
      </c>
      <c r="F65" s="22">
        <v>8</v>
      </c>
      <c r="G65" s="22">
        <v>3</v>
      </c>
      <c r="H65" s="22">
        <v>30</v>
      </c>
      <c r="I65" s="22">
        <v>97</v>
      </c>
      <c r="J65" s="22">
        <v>0</v>
      </c>
      <c r="K65" s="22">
        <v>0</v>
      </c>
      <c r="L65" s="22">
        <v>0</v>
      </c>
      <c r="M65" s="28">
        <f t="shared" si="0"/>
        <v>0.25194805194805192</v>
      </c>
    </row>
    <row r="66" spans="1:13" s="34" customFormat="1" x14ac:dyDescent="0.25">
      <c r="A66" s="21" t="s">
        <v>353</v>
      </c>
      <c r="B66" s="7">
        <v>423</v>
      </c>
      <c r="C66" s="22">
        <v>51</v>
      </c>
      <c r="D66" s="22">
        <v>0</v>
      </c>
      <c r="E66" s="22">
        <v>5</v>
      </c>
      <c r="F66" s="22">
        <v>6</v>
      </c>
      <c r="G66" s="22">
        <v>5</v>
      </c>
      <c r="H66" s="22">
        <v>36</v>
      </c>
      <c r="I66" s="22">
        <v>103</v>
      </c>
      <c r="J66" s="22">
        <v>0</v>
      </c>
      <c r="K66" s="22">
        <v>0</v>
      </c>
      <c r="L66" s="22">
        <v>0</v>
      </c>
      <c r="M66" s="28">
        <f t="shared" ref="M66:M85" si="1">(L66+K66+I66)/B66</f>
        <v>0.24349881796690306</v>
      </c>
    </row>
    <row r="67" spans="1:13" s="34" customFormat="1" x14ac:dyDescent="0.25">
      <c r="A67" s="21" t="s">
        <v>354</v>
      </c>
      <c r="B67" s="7">
        <v>443</v>
      </c>
      <c r="C67" s="22">
        <v>67</v>
      </c>
      <c r="D67" s="22">
        <v>1</v>
      </c>
      <c r="E67" s="22">
        <v>5</v>
      </c>
      <c r="F67" s="22">
        <v>7</v>
      </c>
      <c r="G67" s="22">
        <v>2</v>
      </c>
      <c r="H67" s="22">
        <v>35</v>
      </c>
      <c r="I67" s="22">
        <v>117</v>
      </c>
      <c r="J67" s="22">
        <v>1</v>
      </c>
      <c r="K67" s="22">
        <v>0</v>
      </c>
      <c r="L67" s="22">
        <v>2</v>
      </c>
      <c r="M67" s="28">
        <f t="shared" si="1"/>
        <v>0.26862302483069977</v>
      </c>
    </row>
    <row r="68" spans="1:13" s="34" customFormat="1" x14ac:dyDescent="0.25">
      <c r="A68" s="21" t="s">
        <v>355</v>
      </c>
      <c r="B68" s="7">
        <v>285</v>
      </c>
      <c r="C68" s="22">
        <v>24</v>
      </c>
      <c r="D68" s="22">
        <v>0</v>
      </c>
      <c r="E68" s="22">
        <v>0</v>
      </c>
      <c r="F68" s="22">
        <v>5</v>
      </c>
      <c r="G68" s="22">
        <v>1</v>
      </c>
      <c r="H68" s="22">
        <v>21</v>
      </c>
      <c r="I68" s="22">
        <v>51</v>
      </c>
      <c r="J68" s="22">
        <v>2</v>
      </c>
      <c r="K68" s="22">
        <v>0</v>
      </c>
      <c r="L68" s="22">
        <v>0</v>
      </c>
      <c r="M68" s="28">
        <f t="shared" si="1"/>
        <v>0.17894736842105263</v>
      </c>
    </row>
    <row r="69" spans="1:13" s="34" customFormat="1" x14ac:dyDescent="0.25">
      <c r="A69" s="21" t="s">
        <v>356</v>
      </c>
      <c r="B69" s="7">
        <v>551</v>
      </c>
      <c r="C69" s="22">
        <v>85</v>
      </c>
      <c r="D69" s="22">
        <v>3</v>
      </c>
      <c r="E69" s="22">
        <v>3</v>
      </c>
      <c r="F69" s="22">
        <v>19</v>
      </c>
      <c r="G69" s="22">
        <v>3</v>
      </c>
      <c r="H69" s="22">
        <v>37</v>
      </c>
      <c r="I69" s="22">
        <v>150</v>
      </c>
      <c r="J69" s="22">
        <v>1</v>
      </c>
      <c r="K69" s="22">
        <v>0</v>
      </c>
      <c r="L69" s="22">
        <v>0</v>
      </c>
      <c r="M69" s="28">
        <f t="shared" si="1"/>
        <v>0.27223230490018147</v>
      </c>
    </row>
    <row r="70" spans="1:13" s="34" customFormat="1" x14ac:dyDescent="0.25">
      <c r="A70" s="21" t="s">
        <v>357</v>
      </c>
      <c r="B70" s="7">
        <v>587</v>
      </c>
      <c r="C70" s="22">
        <v>61</v>
      </c>
      <c r="D70" s="22">
        <v>1</v>
      </c>
      <c r="E70" s="22">
        <v>6</v>
      </c>
      <c r="F70" s="22">
        <v>14</v>
      </c>
      <c r="G70" s="22">
        <v>1</v>
      </c>
      <c r="H70" s="22">
        <v>86</v>
      </c>
      <c r="I70" s="22">
        <v>169</v>
      </c>
      <c r="J70" s="22">
        <v>0</v>
      </c>
      <c r="K70" s="22">
        <v>0</v>
      </c>
      <c r="L70" s="22">
        <v>0</v>
      </c>
      <c r="M70" s="28">
        <f t="shared" si="1"/>
        <v>0.2879045996592845</v>
      </c>
    </row>
    <row r="71" spans="1:13" s="34" customFormat="1" x14ac:dyDescent="0.25">
      <c r="A71" s="21" t="s">
        <v>358</v>
      </c>
      <c r="B71" s="7">
        <v>459</v>
      </c>
      <c r="C71" s="22">
        <v>60</v>
      </c>
      <c r="D71" s="22">
        <v>1</v>
      </c>
      <c r="E71" s="22">
        <v>7</v>
      </c>
      <c r="F71" s="22">
        <v>14</v>
      </c>
      <c r="G71" s="22">
        <v>4</v>
      </c>
      <c r="H71" s="22">
        <v>63</v>
      </c>
      <c r="I71" s="22">
        <v>149</v>
      </c>
      <c r="J71" s="22">
        <v>0</v>
      </c>
      <c r="K71" s="22">
        <v>0</v>
      </c>
      <c r="L71" s="22">
        <v>0</v>
      </c>
      <c r="M71" s="28">
        <f t="shared" si="1"/>
        <v>0.32461873638344224</v>
      </c>
    </row>
    <row r="72" spans="1:13" s="34" customFormat="1" x14ac:dyDescent="0.25">
      <c r="A72" s="21" t="s">
        <v>359</v>
      </c>
      <c r="B72" s="7">
        <v>409</v>
      </c>
      <c r="C72" s="22">
        <v>54</v>
      </c>
      <c r="D72" s="22">
        <v>1</v>
      </c>
      <c r="E72" s="22">
        <v>2</v>
      </c>
      <c r="F72" s="22">
        <v>7</v>
      </c>
      <c r="G72" s="22">
        <v>4</v>
      </c>
      <c r="H72" s="22">
        <v>31</v>
      </c>
      <c r="I72" s="22">
        <v>99</v>
      </c>
      <c r="J72" s="22">
        <v>0</v>
      </c>
      <c r="K72" s="22">
        <v>1</v>
      </c>
      <c r="L72" s="22">
        <v>1</v>
      </c>
      <c r="M72" s="28">
        <f t="shared" si="1"/>
        <v>0.24694376528117359</v>
      </c>
    </row>
    <row r="73" spans="1:13" s="34" customFormat="1" x14ac:dyDescent="0.25">
      <c r="A73" s="21" t="s">
        <v>360</v>
      </c>
      <c r="B73" s="7">
        <v>641</v>
      </c>
      <c r="C73" s="22">
        <v>73</v>
      </c>
      <c r="D73" s="22">
        <v>1</v>
      </c>
      <c r="E73" s="22">
        <v>3</v>
      </c>
      <c r="F73" s="22">
        <v>10</v>
      </c>
      <c r="G73" s="22">
        <v>3</v>
      </c>
      <c r="H73" s="22">
        <v>65</v>
      </c>
      <c r="I73" s="22">
        <v>155</v>
      </c>
      <c r="J73" s="22">
        <v>0</v>
      </c>
      <c r="K73" s="22">
        <v>0</v>
      </c>
      <c r="L73" s="22">
        <v>0</v>
      </c>
      <c r="M73" s="28">
        <f t="shared" si="1"/>
        <v>0.24180967238689546</v>
      </c>
    </row>
    <row r="74" spans="1:13" s="34" customFormat="1" x14ac:dyDescent="0.25">
      <c r="A74" s="21" t="s">
        <v>361</v>
      </c>
      <c r="B74" s="7">
        <v>378</v>
      </c>
      <c r="C74" s="22">
        <v>50</v>
      </c>
      <c r="D74" s="22">
        <v>0</v>
      </c>
      <c r="E74" s="22">
        <v>0</v>
      </c>
      <c r="F74" s="22">
        <v>10</v>
      </c>
      <c r="G74" s="22">
        <v>2</v>
      </c>
      <c r="H74" s="22">
        <v>75</v>
      </c>
      <c r="I74" s="22">
        <v>137</v>
      </c>
      <c r="J74" s="22">
        <v>3</v>
      </c>
      <c r="K74" s="22">
        <v>0</v>
      </c>
      <c r="L74" s="22">
        <v>0</v>
      </c>
      <c r="M74" s="28">
        <f t="shared" si="1"/>
        <v>0.36243386243386244</v>
      </c>
    </row>
    <row r="75" spans="1:13" s="34" customFormat="1" x14ac:dyDescent="0.25">
      <c r="A75" s="21" t="s">
        <v>362</v>
      </c>
      <c r="B75" s="7">
        <v>518</v>
      </c>
      <c r="C75" s="22">
        <v>43</v>
      </c>
      <c r="D75" s="22">
        <v>0</v>
      </c>
      <c r="E75" s="22">
        <v>2</v>
      </c>
      <c r="F75" s="22">
        <v>12</v>
      </c>
      <c r="G75" s="22">
        <v>0</v>
      </c>
      <c r="H75" s="22">
        <v>74</v>
      </c>
      <c r="I75" s="22">
        <v>131</v>
      </c>
      <c r="J75" s="22">
        <v>0</v>
      </c>
      <c r="K75" s="22">
        <v>0</v>
      </c>
      <c r="L75" s="22">
        <v>0</v>
      </c>
      <c r="M75" s="28">
        <f t="shared" si="1"/>
        <v>0.25289575289575289</v>
      </c>
    </row>
    <row r="76" spans="1:13" s="34" customFormat="1" x14ac:dyDescent="0.25">
      <c r="A76" s="21" t="s">
        <v>363</v>
      </c>
      <c r="B76" s="7">
        <v>377</v>
      </c>
      <c r="C76" s="22">
        <v>37</v>
      </c>
      <c r="D76" s="22">
        <v>0</v>
      </c>
      <c r="E76" s="22">
        <v>4</v>
      </c>
      <c r="F76" s="22">
        <v>11</v>
      </c>
      <c r="G76" s="22">
        <v>2</v>
      </c>
      <c r="H76" s="22">
        <v>89</v>
      </c>
      <c r="I76" s="22">
        <v>143</v>
      </c>
      <c r="J76" s="22">
        <v>0</v>
      </c>
      <c r="K76" s="22">
        <v>0</v>
      </c>
      <c r="L76" s="22">
        <v>0</v>
      </c>
      <c r="M76" s="28">
        <f t="shared" si="1"/>
        <v>0.37931034482758619</v>
      </c>
    </row>
    <row r="77" spans="1:13" s="34" customFormat="1" x14ac:dyDescent="0.25">
      <c r="A77" s="21" t="s">
        <v>364</v>
      </c>
      <c r="B77" s="7">
        <v>522</v>
      </c>
      <c r="C77" s="22">
        <v>62</v>
      </c>
      <c r="D77" s="22">
        <v>6</v>
      </c>
      <c r="E77" s="22">
        <v>7</v>
      </c>
      <c r="F77" s="22">
        <v>21</v>
      </c>
      <c r="G77" s="22">
        <v>0</v>
      </c>
      <c r="H77" s="22">
        <v>138</v>
      </c>
      <c r="I77" s="22">
        <v>234</v>
      </c>
      <c r="J77" s="22">
        <v>6</v>
      </c>
      <c r="K77" s="22">
        <v>0</v>
      </c>
      <c r="L77" s="22">
        <v>0</v>
      </c>
      <c r="M77" s="28">
        <f t="shared" si="1"/>
        <v>0.44827586206896552</v>
      </c>
    </row>
    <row r="78" spans="1:13" s="34" customFormat="1" ht="30" x14ac:dyDescent="0.25">
      <c r="A78" s="6" t="s">
        <v>365</v>
      </c>
      <c r="B78" s="22">
        <v>599</v>
      </c>
      <c r="C78" s="22">
        <v>34</v>
      </c>
      <c r="D78" s="22">
        <v>4</v>
      </c>
      <c r="E78" s="22">
        <v>6</v>
      </c>
      <c r="F78" s="22">
        <v>10</v>
      </c>
      <c r="G78" s="22">
        <v>2</v>
      </c>
      <c r="H78" s="22">
        <v>92</v>
      </c>
      <c r="I78" s="22">
        <v>148</v>
      </c>
      <c r="J78" s="22">
        <v>0</v>
      </c>
      <c r="K78" s="22">
        <v>0</v>
      </c>
      <c r="L78" s="22">
        <v>1</v>
      </c>
      <c r="M78" s="28">
        <f t="shared" si="1"/>
        <v>0.24874791318864775</v>
      </c>
    </row>
    <row r="79" spans="1:13" s="34" customFormat="1" x14ac:dyDescent="0.25">
      <c r="A79" s="21" t="s">
        <v>366</v>
      </c>
      <c r="B79" s="7">
        <v>472</v>
      </c>
      <c r="C79" s="22">
        <v>23</v>
      </c>
      <c r="D79" s="22">
        <v>1</v>
      </c>
      <c r="E79" s="22">
        <v>4</v>
      </c>
      <c r="F79" s="22">
        <v>1</v>
      </c>
      <c r="G79" s="22">
        <v>0</v>
      </c>
      <c r="H79" s="22">
        <v>83</v>
      </c>
      <c r="I79" s="22">
        <v>112</v>
      </c>
      <c r="J79" s="22">
        <v>4</v>
      </c>
      <c r="K79" s="22">
        <v>0</v>
      </c>
      <c r="L79" s="22">
        <v>0</v>
      </c>
      <c r="M79" s="28">
        <f t="shared" si="1"/>
        <v>0.23728813559322035</v>
      </c>
    </row>
    <row r="80" spans="1:13" s="34" customFormat="1" x14ac:dyDescent="0.25">
      <c r="A80" s="21" t="s">
        <v>367</v>
      </c>
      <c r="B80" s="7">
        <v>619</v>
      </c>
      <c r="C80" s="22">
        <v>72</v>
      </c>
      <c r="D80" s="22">
        <v>0</v>
      </c>
      <c r="E80" s="22">
        <v>9</v>
      </c>
      <c r="F80" s="22">
        <v>11</v>
      </c>
      <c r="G80" s="22">
        <v>3</v>
      </c>
      <c r="H80" s="22">
        <v>57</v>
      </c>
      <c r="I80" s="22">
        <v>152</v>
      </c>
      <c r="J80" s="22">
        <v>0</v>
      </c>
      <c r="K80" s="22">
        <v>0</v>
      </c>
      <c r="L80" s="22">
        <v>1</v>
      </c>
      <c r="M80" s="28">
        <f t="shared" si="1"/>
        <v>0.24717285945072698</v>
      </c>
    </row>
    <row r="81" spans="1:13" s="34" customFormat="1" x14ac:dyDescent="0.25">
      <c r="A81" s="21" t="s">
        <v>368</v>
      </c>
      <c r="B81" s="7">
        <v>519</v>
      </c>
      <c r="C81" s="22">
        <v>24</v>
      </c>
      <c r="D81" s="22">
        <v>1</v>
      </c>
      <c r="E81" s="22">
        <v>2</v>
      </c>
      <c r="F81" s="22">
        <v>1</v>
      </c>
      <c r="G81" s="22">
        <v>3</v>
      </c>
      <c r="H81" s="22">
        <v>25</v>
      </c>
      <c r="I81" s="22">
        <v>56</v>
      </c>
      <c r="J81" s="22">
        <v>0</v>
      </c>
      <c r="K81" s="22">
        <v>0</v>
      </c>
      <c r="L81" s="22">
        <v>0</v>
      </c>
      <c r="M81" s="28">
        <f t="shared" si="1"/>
        <v>0.10789980732177264</v>
      </c>
    </row>
    <row r="82" spans="1:13" s="34" customFormat="1" x14ac:dyDescent="0.25">
      <c r="A82" s="21" t="s">
        <v>369</v>
      </c>
      <c r="B82" s="7">
        <v>317</v>
      </c>
      <c r="C82" s="22">
        <v>49</v>
      </c>
      <c r="D82" s="22">
        <v>4</v>
      </c>
      <c r="E82" s="22">
        <v>4</v>
      </c>
      <c r="F82" s="22">
        <v>4</v>
      </c>
      <c r="G82" s="22">
        <v>0</v>
      </c>
      <c r="H82" s="22">
        <v>28</v>
      </c>
      <c r="I82" s="22">
        <v>89</v>
      </c>
      <c r="J82" s="22">
        <v>3</v>
      </c>
      <c r="K82" s="22">
        <v>0</v>
      </c>
      <c r="L82" s="22">
        <v>1</v>
      </c>
      <c r="M82" s="28">
        <f t="shared" si="1"/>
        <v>0.28391167192429023</v>
      </c>
    </row>
    <row r="83" spans="1:13" s="34" customFormat="1" x14ac:dyDescent="0.25">
      <c r="A83" s="21" t="s">
        <v>370</v>
      </c>
      <c r="B83" s="7">
        <v>289</v>
      </c>
      <c r="C83" s="22">
        <v>67</v>
      </c>
      <c r="D83" s="22">
        <v>3</v>
      </c>
      <c r="E83" s="22">
        <v>16</v>
      </c>
      <c r="F83" s="22">
        <v>4</v>
      </c>
      <c r="G83" s="22">
        <v>4</v>
      </c>
      <c r="H83" s="22">
        <v>38</v>
      </c>
      <c r="I83" s="22">
        <v>132</v>
      </c>
      <c r="J83" s="22">
        <v>5</v>
      </c>
      <c r="K83" s="22">
        <v>0</v>
      </c>
      <c r="L83" s="22">
        <v>4</v>
      </c>
      <c r="M83" s="28">
        <f t="shared" si="1"/>
        <v>0.47058823529411764</v>
      </c>
    </row>
    <row r="84" spans="1:13" s="34" customFormat="1" x14ac:dyDescent="0.25">
      <c r="A84" s="21" t="s">
        <v>371</v>
      </c>
      <c r="B84" s="7">
        <v>330</v>
      </c>
      <c r="C84" s="22">
        <v>106</v>
      </c>
      <c r="D84" s="22">
        <v>5</v>
      </c>
      <c r="E84" s="22">
        <v>2</v>
      </c>
      <c r="F84" s="22">
        <v>12</v>
      </c>
      <c r="G84" s="22">
        <v>2</v>
      </c>
      <c r="H84" s="22">
        <v>59</v>
      </c>
      <c r="I84" s="22">
        <v>186</v>
      </c>
      <c r="J84" s="22">
        <v>2</v>
      </c>
      <c r="K84" s="22">
        <v>0</v>
      </c>
      <c r="L84" s="22">
        <v>0</v>
      </c>
      <c r="M84" s="28">
        <f t="shared" si="1"/>
        <v>0.5636363636363636</v>
      </c>
    </row>
    <row r="85" spans="1:13" s="34" customFormat="1" x14ac:dyDescent="0.25">
      <c r="A85" s="21" t="s">
        <v>372</v>
      </c>
      <c r="B85" s="7">
        <v>563</v>
      </c>
      <c r="C85" s="22">
        <v>88</v>
      </c>
      <c r="D85" s="22">
        <v>0</v>
      </c>
      <c r="E85" s="22">
        <v>2</v>
      </c>
      <c r="F85" s="22">
        <v>25</v>
      </c>
      <c r="G85" s="22">
        <v>2</v>
      </c>
      <c r="H85" s="22">
        <v>94</v>
      </c>
      <c r="I85" s="22">
        <v>211</v>
      </c>
      <c r="J85" s="22">
        <v>0</v>
      </c>
      <c r="K85" s="22">
        <v>0</v>
      </c>
      <c r="L85" s="22">
        <v>0</v>
      </c>
      <c r="M85" s="28">
        <f t="shared" si="1"/>
        <v>0.37477797513321492</v>
      </c>
    </row>
    <row r="86" spans="1:13" s="34" customFormat="1" x14ac:dyDescent="0.25">
      <c r="A86" s="21" t="s">
        <v>373</v>
      </c>
      <c r="B86" s="22">
        <v>0</v>
      </c>
      <c r="C86" s="22">
        <v>158</v>
      </c>
      <c r="D86" s="22">
        <v>0</v>
      </c>
      <c r="E86" s="22">
        <v>7</v>
      </c>
      <c r="F86" s="22">
        <v>14</v>
      </c>
      <c r="G86" s="22">
        <v>2</v>
      </c>
      <c r="H86" s="22">
        <v>173</v>
      </c>
      <c r="I86" s="22">
        <v>354</v>
      </c>
      <c r="J86" s="22">
        <v>0</v>
      </c>
      <c r="K86" s="22">
        <v>0</v>
      </c>
      <c r="L86" s="22">
        <v>139</v>
      </c>
      <c r="M86" s="28" t="s">
        <v>99</v>
      </c>
    </row>
    <row r="87" spans="1:13" s="34" customFormat="1" x14ac:dyDescent="0.25">
      <c r="A87" s="21" t="s">
        <v>374</v>
      </c>
      <c r="B87" s="22">
        <v>0</v>
      </c>
      <c r="C87" s="22">
        <v>52</v>
      </c>
      <c r="D87" s="22">
        <v>7</v>
      </c>
      <c r="E87" s="22">
        <v>20</v>
      </c>
      <c r="F87" s="22">
        <v>7</v>
      </c>
      <c r="G87" s="22">
        <v>6</v>
      </c>
      <c r="H87" s="22">
        <v>51</v>
      </c>
      <c r="I87" s="22">
        <v>143</v>
      </c>
      <c r="J87" s="22">
        <v>2</v>
      </c>
      <c r="K87" s="22">
        <v>0</v>
      </c>
      <c r="L87" s="22">
        <v>0</v>
      </c>
      <c r="M87" s="28" t="s">
        <v>99</v>
      </c>
    </row>
    <row r="88" spans="1:13" s="34" customFormat="1" ht="30" x14ac:dyDescent="0.25">
      <c r="A88" s="6" t="s">
        <v>375</v>
      </c>
      <c r="B88" s="22">
        <v>0</v>
      </c>
      <c r="C88" s="22">
        <v>11</v>
      </c>
      <c r="D88" s="22">
        <v>1</v>
      </c>
      <c r="E88" s="22">
        <v>1</v>
      </c>
      <c r="F88" s="22">
        <v>5</v>
      </c>
      <c r="G88" s="22">
        <v>4</v>
      </c>
      <c r="H88" s="22">
        <v>101</v>
      </c>
      <c r="I88" s="22">
        <v>123</v>
      </c>
      <c r="J88" s="22">
        <v>0</v>
      </c>
      <c r="K88" s="22">
        <v>1</v>
      </c>
      <c r="L88" s="22">
        <v>1</v>
      </c>
      <c r="M88" s="28" t="s">
        <v>99</v>
      </c>
    </row>
    <row r="89" spans="1:13" s="34" customFormat="1" x14ac:dyDescent="0.25">
      <c r="A89" s="21" t="s">
        <v>376</v>
      </c>
      <c r="B89" s="22">
        <v>0</v>
      </c>
      <c r="C89" s="22">
        <v>36</v>
      </c>
      <c r="D89" s="22">
        <v>2</v>
      </c>
      <c r="E89" s="22">
        <v>7</v>
      </c>
      <c r="F89" s="22">
        <v>2</v>
      </c>
      <c r="G89" s="22">
        <v>0</v>
      </c>
      <c r="H89" s="22">
        <v>37</v>
      </c>
      <c r="I89" s="22">
        <v>84</v>
      </c>
      <c r="J89" s="22">
        <v>1</v>
      </c>
      <c r="K89" s="22">
        <v>0</v>
      </c>
      <c r="L89" s="22">
        <v>0</v>
      </c>
      <c r="M89" s="28" t="s">
        <v>99</v>
      </c>
    </row>
    <row r="90" spans="1:13" s="34" customFormat="1" x14ac:dyDescent="0.25">
      <c r="A90" s="21" t="s">
        <v>377</v>
      </c>
      <c r="B90" s="22">
        <v>0</v>
      </c>
      <c r="C90" s="22">
        <v>45</v>
      </c>
      <c r="D90" s="22">
        <v>5</v>
      </c>
      <c r="E90" s="22">
        <v>11</v>
      </c>
      <c r="F90" s="22">
        <v>1</v>
      </c>
      <c r="G90" s="22">
        <v>3</v>
      </c>
      <c r="H90" s="22">
        <v>33</v>
      </c>
      <c r="I90" s="22">
        <v>98</v>
      </c>
      <c r="J90" s="22">
        <v>0</v>
      </c>
      <c r="K90" s="22">
        <v>0</v>
      </c>
      <c r="L90" s="22">
        <v>1</v>
      </c>
      <c r="M90" s="28" t="s">
        <v>99</v>
      </c>
    </row>
    <row r="91" spans="1:13" s="34" customFormat="1" ht="30" x14ac:dyDescent="0.25">
      <c r="A91" s="6" t="s">
        <v>378</v>
      </c>
      <c r="B91" s="22">
        <v>0</v>
      </c>
      <c r="C91" s="22">
        <v>27</v>
      </c>
      <c r="D91" s="22">
        <v>3</v>
      </c>
      <c r="E91" s="22">
        <v>11</v>
      </c>
      <c r="F91" s="22">
        <v>4</v>
      </c>
      <c r="G91" s="22">
        <v>1</v>
      </c>
      <c r="H91" s="22">
        <v>29</v>
      </c>
      <c r="I91" s="22">
        <v>75</v>
      </c>
      <c r="J91" s="22">
        <v>0</v>
      </c>
      <c r="K91" s="22">
        <v>1</v>
      </c>
      <c r="L91" s="22">
        <v>1</v>
      </c>
      <c r="M91" s="28" t="s">
        <v>99</v>
      </c>
    </row>
    <row r="92" spans="1:13" s="34" customFormat="1" ht="30" x14ac:dyDescent="0.25">
      <c r="A92" s="6" t="s">
        <v>379</v>
      </c>
      <c r="B92" s="22">
        <v>0</v>
      </c>
      <c r="C92" s="22">
        <v>8</v>
      </c>
      <c r="D92" s="22">
        <v>0</v>
      </c>
      <c r="E92" s="22">
        <v>1</v>
      </c>
      <c r="F92" s="22">
        <v>1</v>
      </c>
      <c r="G92" s="22">
        <v>5</v>
      </c>
      <c r="H92" s="22">
        <v>8</v>
      </c>
      <c r="I92" s="22">
        <v>23</v>
      </c>
      <c r="J92" s="22">
        <v>0</v>
      </c>
      <c r="K92" s="22">
        <v>0</v>
      </c>
      <c r="L92" s="22">
        <v>0</v>
      </c>
      <c r="M92" s="28" t="s">
        <v>99</v>
      </c>
    </row>
    <row r="93" spans="1:13" s="34" customFormat="1" x14ac:dyDescent="0.25">
      <c r="A93" s="21" t="s">
        <v>380</v>
      </c>
      <c r="B93" s="22">
        <v>0</v>
      </c>
      <c r="C93" s="22">
        <v>1360</v>
      </c>
      <c r="D93" s="22">
        <v>8</v>
      </c>
      <c r="E93" s="22">
        <v>41</v>
      </c>
      <c r="F93" s="22">
        <v>26</v>
      </c>
      <c r="G93" s="22">
        <v>200</v>
      </c>
      <c r="H93" s="22">
        <v>1074</v>
      </c>
      <c r="I93" s="22">
        <v>2709</v>
      </c>
      <c r="J93" s="22">
        <v>14</v>
      </c>
      <c r="K93" s="22">
        <v>1</v>
      </c>
      <c r="L93" s="22">
        <v>3</v>
      </c>
      <c r="M93" s="28" t="s">
        <v>99</v>
      </c>
    </row>
    <row r="94" spans="1:13" s="34" customFormat="1" x14ac:dyDescent="0.25">
      <c r="A94" s="21" t="s">
        <v>102</v>
      </c>
      <c r="B94" s="22">
        <v>0</v>
      </c>
      <c r="C94" s="22">
        <v>690</v>
      </c>
      <c r="D94" s="22">
        <v>8</v>
      </c>
      <c r="E94" s="22">
        <v>31</v>
      </c>
      <c r="F94" s="22">
        <v>86</v>
      </c>
      <c r="G94" s="22">
        <v>13</v>
      </c>
      <c r="H94" s="22">
        <v>635</v>
      </c>
      <c r="I94" s="22">
        <v>1463</v>
      </c>
      <c r="J94" s="22">
        <v>8</v>
      </c>
      <c r="K94" s="22">
        <v>0</v>
      </c>
      <c r="L94" s="22">
        <v>3</v>
      </c>
      <c r="M94" s="28" t="s">
        <v>99</v>
      </c>
    </row>
    <row r="95" spans="1:13" s="34" customFormat="1" x14ac:dyDescent="0.25">
      <c r="A95" s="21" t="s">
        <v>103</v>
      </c>
      <c r="B95" s="22">
        <v>0</v>
      </c>
      <c r="C95" s="22">
        <v>2441</v>
      </c>
      <c r="D95" s="22">
        <v>21</v>
      </c>
      <c r="E95" s="22">
        <v>113</v>
      </c>
      <c r="F95" s="22">
        <v>299</v>
      </c>
      <c r="G95" s="22">
        <v>34</v>
      </c>
      <c r="H95" s="22">
        <v>1940</v>
      </c>
      <c r="I95" s="22">
        <v>4848</v>
      </c>
      <c r="J95" s="22">
        <v>28</v>
      </c>
      <c r="K95" s="22">
        <v>3</v>
      </c>
      <c r="L95" s="22">
        <v>15</v>
      </c>
      <c r="M95" s="41" t="s">
        <v>99</v>
      </c>
    </row>
    <row r="96" spans="1:13" s="34" customFormat="1" x14ac:dyDescent="0.25">
      <c r="A96" s="21" t="s">
        <v>104</v>
      </c>
      <c r="B96" s="22"/>
      <c r="C96" s="22">
        <f t="shared" ref="C96:L96" si="2">SUM(C2:C92)</f>
        <v>6801</v>
      </c>
      <c r="D96" s="22">
        <f t="shared" si="2"/>
        <v>110</v>
      </c>
      <c r="E96" s="22">
        <f t="shared" si="2"/>
        <v>405</v>
      </c>
      <c r="F96" s="22">
        <f t="shared" si="2"/>
        <v>1186</v>
      </c>
      <c r="G96" s="22">
        <f t="shared" si="2"/>
        <v>189</v>
      </c>
      <c r="H96" s="22">
        <f t="shared" si="2"/>
        <v>5401</v>
      </c>
      <c r="I96" s="22">
        <f t="shared" si="2"/>
        <v>14092</v>
      </c>
      <c r="J96" s="22">
        <f t="shared" si="2"/>
        <v>47</v>
      </c>
      <c r="K96" s="22">
        <f t="shared" si="2"/>
        <v>5</v>
      </c>
      <c r="L96" s="22">
        <f t="shared" si="2"/>
        <v>163</v>
      </c>
      <c r="M96" s="28"/>
    </row>
    <row r="97" spans="1:13" s="34" customFormat="1" x14ac:dyDescent="0.25">
      <c r="A97" s="21" t="s">
        <v>105</v>
      </c>
      <c r="B97" s="22"/>
      <c r="C97" s="22">
        <f t="shared" ref="C97:L97" si="3">SUM(C93:C95)</f>
        <v>4491</v>
      </c>
      <c r="D97" s="22">
        <f t="shared" si="3"/>
        <v>37</v>
      </c>
      <c r="E97" s="22">
        <f t="shared" si="3"/>
        <v>185</v>
      </c>
      <c r="F97" s="22">
        <f t="shared" si="3"/>
        <v>411</v>
      </c>
      <c r="G97" s="22">
        <f t="shared" si="3"/>
        <v>247</v>
      </c>
      <c r="H97" s="22">
        <f t="shared" si="3"/>
        <v>3649</v>
      </c>
      <c r="I97" s="22">
        <f t="shared" si="3"/>
        <v>9020</v>
      </c>
      <c r="J97" s="22">
        <f t="shared" si="3"/>
        <v>50</v>
      </c>
      <c r="K97" s="22">
        <f t="shared" si="3"/>
        <v>4</v>
      </c>
      <c r="L97" s="22">
        <f t="shared" si="3"/>
        <v>21</v>
      </c>
      <c r="M97" s="28"/>
    </row>
    <row r="98" spans="1:13" s="34" customFormat="1" x14ac:dyDescent="0.25">
      <c r="A98" s="21" t="s">
        <v>106</v>
      </c>
      <c r="B98" s="22">
        <f>SUM(Table15[NAMES
ON LIST])</f>
        <v>38432</v>
      </c>
      <c r="C98" s="22">
        <f t="shared" ref="C98:L98" si="4">SUM(C96:C97)</f>
        <v>11292</v>
      </c>
      <c r="D98" s="22">
        <f t="shared" si="4"/>
        <v>147</v>
      </c>
      <c r="E98" s="22">
        <f t="shared" si="4"/>
        <v>590</v>
      </c>
      <c r="F98" s="22">
        <f t="shared" si="4"/>
        <v>1597</v>
      </c>
      <c r="G98" s="22">
        <f t="shared" si="4"/>
        <v>436</v>
      </c>
      <c r="H98" s="22">
        <f t="shared" si="4"/>
        <v>9050</v>
      </c>
      <c r="I98" s="22">
        <f t="shared" si="4"/>
        <v>23112</v>
      </c>
      <c r="J98" s="22">
        <f t="shared" si="4"/>
        <v>97</v>
      </c>
      <c r="K98" s="22">
        <f t="shared" si="4"/>
        <v>9</v>
      </c>
      <c r="L98" s="22">
        <f t="shared" si="4"/>
        <v>184</v>
      </c>
      <c r="M98" s="28">
        <f>(L98+K98+I98)/B98</f>
        <v>0.60639571190674435</v>
      </c>
    </row>
    <row r="99" spans="1:13" s="34" customFormat="1" x14ac:dyDescent="0.25">
      <c r="A99" s="36" t="s">
        <v>107</v>
      </c>
      <c r="B99" s="22"/>
      <c r="C99" s="28">
        <f t="shared" ref="C99:H99" si="5">C98/$I$98</f>
        <v>0.48857736240913813</v>
      </c>
      <c r="D99" s="28">
        <f t="shared" si="5"/>
        <v>6.3603322949117346E-3</v>
      </c>
      <c r="E99" s="28">
        <f t="shared" si="5"/>
        <v>2.5527864312911042E-2</v>
      </c>
      <c r="F99" s="28">
        <f t="shared" si="5"/>
        <v>6.909830391138802E-2</v>
      </c>
      <c r="G99" s="28">
        <f t="shared" si="5"/>
        <v>1.8864659051574941E-2</v>
      </c>
      <c r="H99" s="28">
        <f t="shared" si="5"/>
        <v>0.39157147802007614</v>
      </c>
      <c r="I99" s="11"/>
      <c r="J99" s="11"/>
      <c r="K99" s="11"/>
      <c r="L99" s="11"/>
      <c r="M99" s="28"/>
    </row>
    <row r="100" spans="1:13" x14ac:dyDescent="0.25"/>
    <row r="101" spans="1:13" x14ac:dyDescent="0.25"/>
    <row r="102" spans="1:13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85" fitToHeight="3" orientation="landscape" r:id="rId1"/>
  <tableParts count="1">
    <tablePart r:id="rId2"/>
  </tablePart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C3339-B046-412C-8DD7-3D598A565B0E}">
  <sheetPr codeName="Sheet41">
    <pageSetUpPr fitToPage="1"/>
  </sheetPr>
  <dimension ref="A1:O109"/>
  <sheetViews>
    <sheetView workbookViewId="0">
      <pane xSplit="1" ySplit="1" topLeftCell="B68" activePane="bottomRight" state="frozen"/>
      <selection pane="topRight" activeCell="B1" sqref="B1"/>
      <selection pane="bottomLeft" activeCell="A2" sqref="A2"/>
      <selection pane="bottomRight" activeCell="B101" sqref="B101"/>
    </sheetView>
  </sheetViews>
  <sheetFormatPr defaultColWidth="0" defaultRowHeight="15" zeroHeight="1" x14ac:dyDescent="0.25"/>
  <cols>
    <col min="1" max="1" width="37.7109375" style="33" customWidth="1"/>
    <col min="2" max="2" width="8.7109375" style="40" customWidth="1"/>
    <col min="3" max="8" width="11.7109375" style="40" customWidth="1"/>
    <col min="9" max="9" width="8.7109375" style="40" customWidth="1"/>
    <col min="10" max="12" width="3.7109375" style="40" customWidth="1"/>
    <col min="13" max="13" width="8.7109375" style="47" customWidth="1"/>
    <col min="14" max="14" width="1.7109375" style="33" customWidth="1"/>
    <col min="15" max="15" width="0" style="33" hidden="1" customWidth="1"/>
    <col min="16" max="16384" width="9.140625" style="33" hidden="1"/>
  </cols>
  <sheetData>
    <row r="1" spans="1:13" ht="50.1" customHeight="1" thickBot="1" x14ac:dyDescent="0.3">
      <c r="A1" s="49" t="s">
        <v>0</v>
      </c>
      <c r="B1" s="2" t="s">
        <v>1</v>
      </c>
      <c r="C1" s="2" t="s">
        <v>3283</v>
      </c>
      <c r="D1" s="2" t="s">
        <v>3284</v>
      </c>
      <c r="E1" s="2" t="s">
        <v>3285</v>
      </c>
      <c r="F1" s="2" t="s">
        <v>3286</v>
      </c>
      <c r="G1" s="2" t="s">
        <v>3287</v>
      </c>
      <c r="H1" s="2" t="s">
        <v>3288</v>
      </c>
      <c r="I1" s="2" t="s">
        <v>8</v>
      </c>
      <c r="J1" s="2" t="s">
        <v>9</v>
      </c>
      <c r="K1" s="2" t="s">
        <v>10</v>
      </c>
      <c r="L1" s="2" t="s">
        <v>11</v>
      </c>
      <c r="M1" s="32" t="s">
        <v>12</v>
      </c>
    </row>
    <row r="2" spans="1:13" s="34" customFormat="1" ht="15.75" thickTop="1" x14ac:dyDescent="0.25">
      <c r="A2" s="21" t="s">
        <v>3289</v>
      </c>
      <c r="B2" s="7">
        <v>284</v>
      </c>
      <c r="C2" s="7">
        <v>28</v>
      </c>
      <c r="D2" s="7">
        <v>1</v>
      </c>
      <c r="E2" s="7">
        <v>0</v>
      </c>
      <c r="F2" s="7">
        <v>7</v>
      </c>
      <c r="G2" s="7">
        <v>1</v>
      </c>
      <c r="H2" s="7">
        <v>35</v>
      </c>
      <c r="I2" s="22">
        <v>72</v>
      </c>
      <c r="J2" s="7">
        <v>0</v>
      </c>
      <c r="K2" s="7">
        <v>0</v>
      </c>
      <c r="L2" s="7">
        <v>0</v>
      </c>
      <c r="M2" s="37">
        <f t="shared" ref="M2:M65" si="0">(L2+K2+I2)/B2</f>
        <v>0.25352112676056338</v>
      </c>
    </row>
    <row r="3" spans="1:13" s="34" customFormat="1" x14ac:dyDescent="0.25">
      <c r="A3" s="21" t="s">
        <v>3290</v>
      </c>
      <c r="B3" s="7">
        <v>443</v>
      </c>
      <c r="C3" s="7">
        <v>98</v>
      </c>
      <c r="D3" s="7">
        <v>4</v>
      </c>
      <c r="E3" s="7">
        <v>2</v>
      </c>
      <c r="F3" s="7">
        <v>23</v>
      </c>
      <c r="G3" s="7">
        <v>2</v>
      </c>
      <c r="H3" s="7">
        <v>106</v>
      </c>
      <c r="I3" s="22">
        <v>235</v>
      </c>
      <c r="J3" s="7">
        <v>1</v>
      </c>
      <c r="K3" s="7">
        <v>0</v>
      </c>
      <c r="L3" s="7">
        <v>0</v>
      </c>
      <c r="M3" s="37">
        <f t="shared" si="0"/>
        <v>0.53047404063205417</v>
      </c>
    </row>
    <row r="4" spans="1:13" s="34" customFormat="1" x14ac:dyDescent="0.25">
      <c r="A4" s="21" t="s">
        <v>3291</v>
      </c>
      <c r="B4" s="7">
        <v>379</v>
      </c>
      <c r="C4" s="7">
        <v>46</v>
      </c>
      <c r="D4" s="7">
        <v>1</v>
      </c>
      <c r="E4" s="7">
        <v>6</v>
      </c>
      <c r="F4" s="7">
        <v>21</v>
      </c>
      <c r="G4" s="7">
        <v>7</v>
      </c>
      <c r="H4" s="7">
        <v>70</v>
      </c>
      <c r="I4" s="22">
        <v>151</v>
      </c>
      <c r="J4" s="7">
        <v>1</v>
      </c>
      <c r="K4" s="7">
        <v>0</v>
      </c>
      <c r="L4" s="7">
        <v>0</v>
      </c>
      <c r="M4" s="37">
        <f t="shared" si="0"/>
        <v>0.39841688654353563</v>
      </c>
    </row>
    <row r="5" spans="1:13" s="34" customFormat="1" x14ac:dyDescent="0.25">
      <c r="A5" s="21" t="s">
        <v>3292</v>
      </c>
      <c r="B5" s="7">
        <v>577</v>
      </c>
      <c r="C5" s="7">
        <v>67</v>
      </c>
      <c r="D5" s="7">
        <v>0</v>
      </c>
      <c r="E5" s="7">
        <v>2</v>
      </c>
      <c r="F5" s="7">
        <v>17</v>
      </c>
      <c r="G5" s="7">
        <v>2</v>
      </c>
      <c r="H5" s="7">
        <v>84</v>
      </c>
      <c r="I5" s="22">
        <v>172</v>
      </c>
      <c r="J5" s="7">
        <v>0</v>
      </c>
      <c r="K5" s="7">
        <v>0</v>
      </c>
      <c r="L5" s="7">
        <v>0</v>
      </c>
      <c r="M5" s="37">
        <f t="shared" si="0"/>
        <v>0.29809358752166376</v>
      </c>
    </row>
    <row r="6" spans="1:13" s="34" customFormat="1" x14ac:dyDescent="0.25">
      <c r="A6" s="21" t="s">
        <v>3293</v>
      </c>
      <c r="B6" s="7">
        <v>195</v>
      </c>
      <c r="C6" s="7">
        <v>15</v>
      </c>
      <c r="D6" s="7">
        <v>0</v>
      </c>
      <c r="E6" s="7">
        <v>1</v>
      </c>
      <c r="F6" s="7">
        <v>9</v>
      </c>
      <c r="G6" s="7">
        <v>2</v>
      </c>
      <c r="H6" s="7">
        <v>27</v>
      </c>
      <c r="I6" s="22">
        <v>54</v>
      </c>
      <c r="J6" s="7">
        <v>1</v>
      </c>
      <c r="K6" s="7">
        <v>0</v>
      </c>
      <c r="L6" s="7">
        <v>0</v>
      </c>
      <c r="M6" s="37">
        <f t="shared" si="0"/>
        <v>0.27692307692307694</v>
      </c>
    </row>
    <row r="7" spans="1:13" s="34" customFormat="1" x14ac:dyDescent="0.25">
      <c r="A7" s="21" t="s">
        <v>3294</v>
      </c>
      <c r="B7" s="7">
        <v>400</v>
      </c>
      <c r="C7" s="7">
        <v>75</v>
      </c>
      <c r="D7" s="7">
        <v>1</v>
      </c>
      <c r="E7" s="7">
        <v>6</v>
      </c>
      <c r="F7" s="7">
        <v>15</v>
      </c>
      <c r="G7" s="7">
        <v>2</v>
      </c>
      <c r="H7" s="7">
        <v>81</v>
      </c>
      <c r="I7" s="22">
        <v>180</v>
      </c>
      <c r="J7" s="7">
        <v>0</v>
      </c>
      <c r="K7" s="7">
        <v>0</v>
      </c>
      <c r="L7" s="7">
        <v>0</v>
      </c>
      <c r="M7" s="37">
        <f t="shared" si="0"/>
        <v>0.45</v>
      </c>
    </row>
    <row r="8" spans="1:13" s="34" customFormat="1" x14ac:dyDescent="0.25">
      <c r="A8" s="21" t="s">
        <v>3295</v>
      </c>
      <c r="B8" s="7">
        <v>388</v>
      </c>
      <c r="C8" s="7">
        <v>50</v>
      </c>
      <c r="D8" s="7">
        <v>2</v>
      </c>
      <c r="E8" s="7">
        <v>2</v>
      </c>
      <c r="F8" s="7">
        <v>10</v>
      </c>
      <c r="G8" s="7">
        <v>2</v>
      </c>
      <c r="H8" s="7">
        <v>65</v>
      </c>
      <c r="I8" s="22">
        <v>131</v>
      </c>
      <c r="J8" s="7">
        <v>2</v>
      </c>
      <c r="K8" s="7">
        <v>0</v>
      </c>
      <c r="L8" s="7">
        <v>1</v>
      </c>
      <c r="M8" s="37">
        <f t="shared" si="0"/>
        <v>0.34020618556701032</v>
      </c>
    </row>
    <row r="9" spans="1:13" s="34" customFormat="1" x14ac:dyDescent="0.25">
      <c r="A9" s="21" t="s">
        <v>3296</v>
      </c>
      <c r="B9" s="7">
        <v>427</v>
      </c>
      <c r="C9" s="7">
        <v>70</v>
      </c>
      <c r="D9" s="7">
        <v>4</v>
      </c>
      <c r="E9" s="7">
        <v>4</v>
      </c>
      <c r="F9" s="7">
        <v>19</v>
      </c>
      <c r="G9" s="7">
        <v>5</v>
      </c>
      <c r="H9" s="7">
        <v>85</v>
      </c>
      <c r="I9" s="22">
        <v>187</v>
      </c>
      <c r="J9" s="7">
        <v>1</v>
      </c>
      <c r="K9" s="7">
        <v>0</v>
      </c>
      <c r="L9" s="7">
        <v>0</v>
      </c>
      <c r="M9" s="37">
        <f t="shared" si="0"/>
        <v>0.4379391100702576</v>
      </c>
    </row>
    <row r="10" spans="1:13" s="34" customFormat="1" x14ac:dyDescent="0.25">
      <c r="A10" s="21" t="s">
        <v>3297</v>
      </c>
      <c r="B10" s="7">
        <v>301</v>
      </c>
      <c r="C10" s="7">
        <v>42</v>
      </c>
      <c r="D10" s="7">
        <v>1</v>
      </c>
      <c r="E10" s="7">
        <v>1</v>
      </c>
      <c r="F10" s="7">
        <v>7</v>
      </c>
      <c r="G10" s="7">
        <v>4</v>
      </c>
      <c r="H10" s="7">
        <v>49</v>
      </c>
      <c r="I10" s="22">
        <v>104</v>
      </c>
      <c r="J10" s="7">
        <v>0</v>
      </c>
      <c r="K10" s="7">
        <v>0</v>
      </c>
      <c r="L10" s="7">
        <v>1</v>
      </c>
      <c r="M10" s="37">
        <f t="shared" si="0"/>
        <v>0.34883720930232559</v>
      </c>
    </row>
    <row r="11" spans="1:13" s="34" customFormat="1" x14ac:dyDescent="0.25">
      <c r="A11" s="21" t="s">
        <v>3298</v>
      </c>
      <c r="B11" s="7">
        <v>429</v>
      </c>
      <c r="C11" s="7">
        <v>92</v>
      </c>
      <c r="D11" s="7">
        <v>1</v>
      </c>
      <c r="E11" s="7">
        <v>1</v>
      </c>
      <c r="F11" s="7">
        <v>33</v>
      </c>
      <c r="G11" s="7">
        <v>2</v>
      </c>
      <c r="H11" s="7">
        <v>105</v>
      </c>
      <c r="I11" s="22">
        <v>234</v>
      </c>
      <c r="J11" s="7">
        <v>3</v>
      </c>
      <c r="K11" s="7">
        <v>0</v>
      </c>
      <c r="L11" s="7">
        <v>1</v>
      </c>
      <c r="M11" s="37">
        <f t="shared" si="0"/>
        <v>0.54778554778554778</v>
      </c>
    </row>
    <row r="12" spans="1:13" s="34" customFormat="1" x14ac:dyDescent="0.25">
      <c r="A12" s="21" t="s">
        <v>3299</v>
      </c>
      <c r="B12" s="7">
        <v>479</v>
      </c>
      <c r="C12" s="7">
        <v>82</v>
      </c>
      <c r="D12" s="7">
        <v>1</v>
      </c>
      <c r="E12" s="7">
        <v>0</v>
      </c>
      <c r="F12" s="7">
        <v>31</v>
      </c>
      <c r="G12" s="7">
        <v>3</v>
      </c>
      <c r="H12" s="7">
        <v>127</v>
      </c>
      <c r="I12" s="22">
        <v>244</v>
      </c>
      <c r="J12" s="7">
        <v>0</v>
      </c>
      <c r="K12" s="7">
        <v>0</v>
      </c>
      <c r="L12" s="7">
        <v>0</v>
      </c>
      <c r="M12" s="37">
        <f t="shared" si="0"/>
        <v>0.50939457202505223</v>
      </c>
    </row>
    <row r="13" spans="1:13" s="34" customFormat="1" x14ac:dyDescent="0.25">
      <c r="A13" s="21" t="s">
        <v>3300</v>
      </c>
      <c r="B13" s="7">
        <v>475</v>
      </c>
      <c r="C13" s="7">
        <v>83</v>
      </c>
      <c r="D13" s="7">
        <v>1</v>
      </c>
      <c r="E13" s="7">
        <v>4</v>
      </c>
      <c r="F13" s="7">
        <v>22</v>
      </c>
      <c r="G13" s="7">
        <v>2</v>
      </c>
      <c r="H13" s="7">
        <v>138</v>
      </c>
      <c r="I13" s="22">
        <v>250</v>
      </c>
      <c r="J13" s="7">
        <v>0</v>
      </c>
      <c r="K13" s="7">
        <v>1</v>
      </c>
      <c r="L13" s="7">
        <v>1</v>
      </c>
      <c r="M13" s="37">
        <f t="shared" si="0"/>
        <v>0.53052631578947373</v>
      </c>
    </row>
    <row r="14" spans="1:13" s="34" customFormat="1" x14ac:dyDescent="0.25">
      <c r="A14" s="21" t="s">
        <v>3301</v>
      </c>
      <c r="B14" s="7">
        <v>445</v>
      </c>
      <c r="C14" s="7">
        <v>89</v>
      </c>
      <c r="D14" s="7">
        <v>0</v>
      </c>
      <c r="E14" s="7">
        <v>0</v>
      </c>
      <c r="F14" s="7">
        <v>17</v>
      </c>
      <c r="G14" s="7">
        <v>3</v>
      </c>
      <c r="H14" s="7">
        <v>115</v>
      </c>
      <c r="I14" s="22">
        <v>224</v>
      </c>
      <c r="J14" s="7">
        <v>1</v>
      </c>
      <c r="K14" s="7">
        <v>0</v>
      </c>
      <c r="L14" s="7">
        <v>1</v>
      </c>
      <c r="M14" s="37">
        <f t="shared" si="0"/>
        <v>0.5056179775280899</v>
      </c>
    </row>
    <row r="15" spans="1:13" s="34" customFormat="1" x14ac:dyDescent="0.25">
      <c r="A15" s="21" t="s">
        <v>3302</v>
      </c>
      <c r="B15" s="7">
        <v>334</v>
      </c>
      <c r="C15" s="7">
        <v>45</v>
      </c>
      <c r="D15" s="7">
        <v>2</v>
      </c>
      <c r="E15" s="7">
        <v>0</v>
      </c>
      <c r="F15" s="7">
        <v>8</v>
      </c>
      <c r="G15" s="7">
        <v>1</v>
      </c>
      <c r="H15" s="7">
        <v>54</v>
      </c>
      <c r="I15" s="22">
        <v>110</v>
      </c>
      <c r="J15" s="7">
        <v>0</v>
      </c>
      <c r="K15" s="7">
        <v>0</v>
      </c>
      <c r="L15" s="7">
        <v>1</v>
      </c>
      <c r="M15" s="37">
        <f t="shared" si="0"/>
        <v>0.33233532934131738</v>
      </c>
    </row>
    <row r="16" spans="1:13" s="34" customFormat="1" x14ac:dyDescent="0.25">
      <c r="A16" s="21" t="s">
        <v>3303</v>
      </c>
      <c r="B16" s="7">
        <v>307</v>
      </c>
      <c r="C16" s="7">
        <v>57</v>
      </c>
      <c r="D16" s="7">
        <v>1</v>
      </c>
      <c r="E16" s="7">
        <v>1</v>
      </c>
      <c r="F16" s="7">
        <v>33</v>
      </c>
      <c r="G16" s="7">
        <v>5</v>
      </c>
      <c r="H16" s="7">
        <v>78</v>
      </c>
      <c r="I16" s="22">
        <v>175</v>
      </c>
      <c r="J16" s="7">
        <v>0</v>
      </c>
      <c r="K16" s="7">
        <v>0</v>
      </c>
      <c r="L16" s="7">
        <v>0</v>
      </c>
      <c r="M16" s="37">
        <f t="shared" si="0"/>
        <v>0.57003257328990231</v>
      </c>
    </row>
    <row r="17" spans="1:13" s="34" customFormat="1" x14ac:dyDescent="0.25">
      <c r="A17" s="21" t="s">
        <v>3304</v>
      </c>
      <c r="B17" s="7">
        <v>376</v>
      </c>
      <c r="C17" s="7">
        <v>49</v>
      </c>
      <c r="D17" s="7">
        <v>1</v>
      </c>
      <c r="E17" s="7">
        <v>2</v>
      </c>
      <c r="F17" s="7">
        <v>16</v>
      </c>
      <c r="G17" s="7">
        <v>1</v>
      </c>
      <c r="H17" s="7">
        <v>96</v>
      </c>
      <c r="I17" s="22">
        <v>165</v>
      </c>
      <c r="J17" s="7">
        <v>0</v>
      </c>
      <c r="K17" s="7">
        <v>0</v>
      </c>
      <c r="L17" s="7">
        <v>0</v>
      </c>
      <c r="M17" s="37">
        <f t="shared" si="0"/>
        <v>0.43882978723404253</v>
      </c>
    </row>
    <row r="18" spans="1:13" s="34" customFormat="1" x14ac:dyDescent="0.25">
      <c r="A18" s="21" t="s">
        <v>3305</v>
      </c>
      <c r="B18" s="7">
        <v>329</v>
      </c>
      <c r="C18" s="7">
        <v>54</v>
      </c>
      <c r="D18" s="7">
        <v>1</v>
      </c>
      <c r="E18" s="7">
        <v>4</v>
      </c>
      <c r="F18" s="7">
        <v>14</v>
      </c>
      <c r="G18" s="7">
        <v>3</v>
      </c>
      <c r="H18" s="7">
        <v>67</v>
      </c>
      <c r="I18" s="22">
        <v>143</v>
      </c>
      <c r="J18" s="7">
        <v>0</v>
      </c>
      <c r="K18" s="7">
        <v>0</v>
      </c>
      <c r="L18" s="7">
        <v>0</v>
      </c>
      <c r="M18" s="37">
        <f t="shared" si="0"/>
        <v>0.43465045592705165</v>
      </c>
    </row>
    <row r="19" spans="1:13" s="34" customFormat="1" x14ac:dyDescent="0.25">
      <c r="A19" s="21" t="s">
        <v>3306</v>
      </c>
      <c r="B19" s="7">
        <v>350</v>
      </c>
      <c r="C19" s="7">
        <v>52</v>
      </c>
      <c r="D19" s="7">
        <v>1</v>
      </c>
      <c r="E19" s="7">
        <v>1</v>
      </c>
      <c r="F19" s="7">
        <v>15</v>
      </c>
      <c r="G19" s="7">
        <v>1</v>
      </c>
      <c r="H19" s="7">
        <v>86</v>
      </c>
      <c r="I19" s="22">
        <v>156</v>
      </c>
      <c r="J19" s="7">
        <v>0</v>
      </c>
      <c r="K19" s="7">
        <v>0</v>
      </c>
      <c r="L19" s="7">
        <v>1</v>
      </c>
      <c r="M19" s="37">
        <f t="shared" si="0"/>
        <v>0.44857142857142857</v>
      </c>
    </row>
    <row r="20" spans="1:13" s="34" customFormat="1" x14ac:dyDescent="0.25">
      <c r="A20" s="21" t="s">
        <v>3307</v>
      </c>
      <c r="B20" s="7">
        <v>393</v>
      </c>
      <c r="C20" s="7">
        <v>75</v>
      </c>
      <c r="D20" s="7">
        <v>5</v>
      </c>
      <c r="E20" s="7">
        <v>5</v>
      </c>
      <c r="F20" s="7">
        <v>21</v>
      </c>
      <c r="G20" s="7">
        <v>2</v>
      </c>
      <c r="H20" s="7">
        <v>130</v>
      </c>
      <c r="I20" s="22">
        <v>238</v>
      </c>
      <c r="J20" s="7">
        <v>1</v>
      </c>
      <c r="K20" s="7">
        <v>0</v>
      </c>
      <c r="L20" s="7">
        <v>0</v>
      </c>
      <c r="M20" s="37">
        <f t="shared" si="0"/>
        <v>0.6055979643765903</v>
      </c>
    </row>
    <row r="21" spans="1:13" s="34" customFormat="1" x14ac:dyDescent="0.25">
      <c r="A21" s="21" t="s">
        <v>3308</v>
      </c>
      <c r="B21" s="7">
        <v>453</v>
      </c>
      <c r="C21" s="7">
        <v>83</v>
      </c>
      <c r="D21" s="7">
        <v>0</v>
      </c>
      <c r="E21" s="7">
        <v>1</v>
      </c>
      <c r="F21" s="7">
        <v>19</v>
      </c>
      <c r="G21" s="7">
        <v>6</v>
      </c>
      <c r="H21" s="7">
        <v>118</v>
      </c>
      <c r="I21" s="22">
        <v>227</v>
      </c>
      <c r="J21" s="7">
        <v>0</v>
      </c>
      <c r="K21" s="7">
        <v>0</v>
      </c>
      <c r="L21" s="7">
        <v>0</v>
      </c>
      <c r="M21" s="37">
        <f t="shared" si="0"/>
        <v>0.5011037527593819</v>
      </c>
    </row>
    <row r="22" spans="1:13" s="34" customFormat="1" x14ac:dyDescent="0.25">
      <c r="A22" s="21" t="s">
        <v>3309</v>
      </c>
      <c r="B22" s="7">
        <v>320</v>
      </c>
      <c r="C22" s="7">
        <v>49</v>
      </c>
      <c r="D22" s="7">
        <v>1</v>
      </c>
      <c r="E22" s="7">
        <v>0</v>
      </c>
      <c r="F22" s="7">
        <v>13</v>
      </c>
      <c r="G22" s="7">
        <v>2</v>
      </c>
      <c r="H22" s="7">
        <v>89</v>
      </c>
      <c r="I22" s="22">
        <v>154</v>
      </c>
      <c r="J22" s="7">
        <v>0</v>
      </c>
      <c r="K22" s="7">
        <v>0</v>
      </c>
      <c r="L22" s="7">
        <v>0</v>
      </c>
      <c r="M22" s="37">
        <f t="shared" si="0"/>
        <v>0.48125000000000001</v>
      </c>
    </row>
    <row r="23" spans="1:13" s="34" customFormat="1" x14ac:dyDescent="0.25">
      <c r="A23" s="21" t="s">
        <v>3310</v>
      </c>
      <c r="B23" s="7">
        <v>395</v>
      </c>
      <c r="C23" s="7">
        <v>54</v>
      </c>
      <c r="D23" s="7">
        <v>2</v>
      </c>
      <c r="E23" s="7">
        <v>2</v>
      </c>
      <c r="F23" s="7">
        <v>25</v>
      </c>
      <c r="G23" s="7">
        <v>1</v>
      </c>
      <c r="H23" s="7">
        <v>127</v>
      </c>
      <c r="I23" s="22">
        <v>211</v>
      </c>
      <c r="J23" s="7">
        <v>1</v>
      </c>
      <c r="K23" s="7">
        <v>0</v>
      </c>
      <c r="L23" s="7">
        <v>0</v>
      </c>
      <c r="M23" s="37">
        <f t="shared" si="0"/>
        <v>0.53417721518987338</v>
      </c>
    </row>
    <row r="24" spans="1:13" s="34" customFormat="1" x14ac:dyDescent="0.25">
      <c r="A24" s="21" t="s">
        <v>3311</v>
      </c>
      <c r="B24" s="7">
        <v>344</v>
      </c>
      <c r="C24" s="7">
        <v>29</v>
      </c>
      <c r="D24" s="7">
        <v>0</v>
      </c>
      <c r="E24" s="7">
        <v>1</v>
      </c>
      <c r="F24" s="7">
        <v>14</v>
      </c>
      <c r="G24" s="7">
        <v>0</v>
      </c>
      <c r="H24" s="7">
        <v>78</v>
      </c>
      <c r="I24" s="22">
        <v>122</v>
      </c>
      <c r="J24" s="7">
        <v>0</v>
      </c>
      <c r="K24" s="7">
        <v>0</v>
      </c>
      <c r="L24" s="7">
        <v>0</v>
      </c>
      <c r="M24" s="37">
        <f t="shared" si="0"/>
        <v>0.35465116279069769</v>
      </c>
    </row>
    <row r="25" spans="1:13" s="34" customFormat="1" x14ac:dyDescent="0.25">
      <c r="A25" s="21" t="s">
        <v>3312</v>
      </c>
      <c r="B25" s="7">
        <v>399</v>
      </c>
      <c r="C25" s="7">
        <v>72</v>
      </c>
      <c r="D25" s="7">
        <v>1</v>
      </c>
      <c r="E25" s="7">
        <v>1</v>
      </c>
      <c r="F25" s="7">
        <v>49</v>
      </c>
      <c r="G25" s="7">
        <v>0</v>
      </c>
      <c r="H25" s="7">
        <v>128</v>
      </c>
      <c r="I25" s="22">
        <v>251</v>
      </c>
      <c r="J25" s="7">
        <v>0</v>
      </c>
      <c r="K25" s="7">
        <v>0</v>
      </c>
      <c r="L25" s="7">
        <v>0</v>
      </c>
      <c r="M25" s="37">
        <f t="shared" si="0"/>
        <v>0.62907268170426067</v>
      </c>
    </row>
    <row r="26" spans="1:13" s="34" customFormat="1" x14ac:dyDescent="0.25">
      <c r="A26" s="21" t="s">
        <v>3313</v>
      </c>
      <c r="B26" s="7">
        <v>356</v>
      </c>
      <c r="C26" s="7">
        <v>67</v>
      </c>
      <c r="D26" s="7">
        <v>1</v>
      </c>
      <c r="E26" s="7">
        <v>2</v>
      </c>
      <c r="F26" s="7">
        <v>35</v>
      </c>
      <c r="G26" s="7">
        <v>2</v>
      </c>
      <c r="H26" s="7">
        <v>88</v>
      </c>
      <c r="I26" s="22">
        <v>195</v>
      </c>
      <c r="J26" s="7">
        <v>0</v>
      </c>
      <c r="K26" s="7">
        <v>0</v>
      </c>
      <c r="L26" s="7">
        <v>1</v>
      </c>
      <c r="M26" s="37">
        <f t="shared" si="0"/>
        <v>0.550561797752809</v>
      </c>
    </row>
    <row r="27" spans="1:13" s="34" customFormat="1" x14ac:dyDescent="0.25">
      <c r="A27" s="21" t="s">
        <v>3314</v>
      </c>
      <c r="B27" s="7">
        <v>276</v>
      </c>
      <c r="C27" s="7">
        <v>51</v>
      </c>
      <c r="D27" s="7">
        <v>0</v>
      </c>
      <c r="E27" s="7">
        <v>0</v>
      </c>
      <c r="F27" s="7">
        <v>14</v>
      </c>
      <c r="G27" s="7">
        <v>1</v>
      </c>
      <c r="H27" s="7">
        <v>68</v>
      </c>
      <c r="I27" s="22">
        <v>134</v>
      </c>
      <c r="J27" s="7">
        <v>0</v>
      </c>
      <c r="K27" s="7">
        <v>0</v>
      </c>
      <c r="L27" s="7">
        <v>1</v>
      </c>
      <c r="M27" s="37">
        <f t="shared" si="0"/>
        <v>0.4891304347826087</v>
      </c>
    </row>
    <row r="28" spans="1:13" s="34" customFormat="1" x14ac:dyDescent="0.25">
      <c r="A28" s="21" t="s">
        <v>3315</v>
      </c>
      <c r="B28" s="7">
        <v>382</v>
      </c>
      <c r="C28" s="7">
        <v>62</v>
      </c>
      <c r="D28" s="7">
        <v>0</v>
      </c>
      <c r="E28" s="7">
        <v>0</v>
      </c>
      <c r="F28" s="7">
        <v>37</v>
      </c>
      <c r="G28" s="7">
        <v>4</v>
      </c>
      <c r="H28" s="7">
        <v>140</v>
      </c>
      <c r="I28" s="22">
        <v>243</v>
      </c>
      <c r="J28" s="7">
        <v>0</v>
      </c>
      <c r="K28" s="7">
        <v>0</v>
      </c>
      <c r="L28" s="7">
        <v>0</v>
      </c>
      <c r="M28" s="37">
        <f t="shared" si="0"/>
        <v>0.63612565445026181</v>
      </c>
    </row>
    <row r="29" spans="1:13" s="34" customFormat="1" x14ac:dyDescent="0.25">
      <c r="A29" s="21" t="s">
        <v>3316</v>
      </c>
      <c r="B29" s="7">
        <v>353</v>
      </c>
      <c r="C29" s="7">
        <v>101</v>
      </c>
      <c r="D29" s="7">
        <v>0</v>
      </c>
      <c r="E29" s="7">
        <v>2</v>
      </c>
      <c r="F29" s="7">
        <v>26</v>
      </c>
      <c r="G29" s="7">
        <v>0</v>
      </c>
      <c r="H29" s="7">
        <v>101</v>
      </c>
      <c r="I29" s="22">
        <v>230</v>
      </c>
      <c r="J29" s="7">
        <v>0</v>
      </c>
      <c r="K29" s="7">
        <v>0</v>
      </c>
      <c r="L29" s="7">
        <v>0</v>
      </c>
      <c r="M29" s="37">
        <f t="shared" si="0"/>
        <v>0.65155807365439089</v>
      </c>
    </row>
    <row r="30" spans="1:13" s="34" customFormat="1" x14ac:dyDescent="0.25">
      <c r="A30" s="21" t="s">
        <v>3317</v>
      </c>
      <c r="B30" s="7">
        <v>437</v>
      </c>
      <c r="C30" s="7">
        <v>55</v>
      </c>
      <c r="D30" s="7">
        <v>0</v>
      </c>
      <c r="E30" s="7">
        <v>1</v>
      </c>
      <c r="F30" s="7">
        <v>33</v>
      </c>
      <c r="G30" s="7">
        <v>4</v>
      </c>
      <c r="H30" s="7">
        <v>148</v>
      </c>
      <c r="I30" s="22">
        <v>241</v>
      </c>
      <c r="J30" s="7">
        <v>0</v>
      </c>
      <c r="K30" s="7">
        <v>0</v>
      </c>
      <c r="L30" s="7">
        <v>0</v>
      </c>
      <c r="M30" s="37">
        <f t="shared" si="0"/>
        <v>0.55148741418764302</v>
      </c>
    </row>
    <row r="31" spans="1:13" s="34" customFormat="1" x14ac:dyDescent="0.25">
      <c r="A31" s="21" t="s">
        <v>3318</v>
      </c>
      <c r="B31" s="7">
        <v>466</v>
      </c>
      <c r="C31" s="7">
        <v>69</v>
      </c>
      <c r="D31" s="7">
        <v>4</v>
      </c>
      <c r="E31" s="7">
        <v>0</v>
      </c>
      <c r="F31" s="7">
        <v>49</v>
      </c>
      <c r="G31" s="7">
        <v>4</v>
      </c>
      <c r="H31" s="7">
        <v>127</v>
      </c>
      <c r="I31" s="22">
        <v>253</v>
      </c>
      <c r="J31" s="7">
        <v>0</v>
      </c>
      <c r="K31" s="7">
        <v>0</v>
      </c>
      <c r="L31" s="7">
        <v>0</v>
      </c>
      <c r="M31" s="37">
        <f t="shared" si="0"/>
        <v>0.5429184549356223</v>
      </c>
    </row>
    <row r="32" spans="1:13" s="34" customFormat="1" x14ac:dyDescent="0.25">
      <c r="A32" s="21" t="s">
        <v>3319</v>
      </c>
      <c r="B32" s="7">
        <v>261</v>
      </c>
      <c r="C32" s="7">
        <v>7</v>
      </c>
      <c r="D32" s="7">
        <v>1</v>
      </c>
      <c r="E32" s="7">
        <v>0</v>
      </c>
      <c r="F32" s="7">
        <v>4</v>
      </c>
      <c r="G32" s="7">
        <v>0</v>
      </c>
      <c r="H32" s="7">
        <v>11</v>
      </c>
      <c r="I32" s="22">
        <v>23</v>
      </c>
      <c r="J32" s="7">
        <v>0</v>
      </c>
      <c r="K32" s="7">
        <v>0</v>
      </c>
      <c r="L32" s="7">
        <v>0</v>
      </c>
      <c r="M32" s="37">
        <f t="shared" si="0"/>
        <v>8.8122605363984668E-2</v>
      </c>
    </row>
    <row r="33" spans="1:13" s="34" customFormat="1" x14ac:dyDescent="0.25">
      <c r="A33" s="21" t="s">
        <v>3320</v>
      </c>
      <c r="B33" s="7">
        <v>354</v>
      </c>
      <c r="C33" s="7">
        <v>71</v>
      </c>
      <c r="D33" s="7">
        <v>0</v>
      </c>
      <c r="E33" s="7">
        <v>0</v>
      </c>
      <c r="F33" s="7">
        <v>35</v>
      </c>
      <c r="G33" s="7">
        <v>4</v>
      </c>
      <c r="H33" s="7">
        <v>86</v>
      </c>
      <c r="I33" s="22">
        <v>196</v>
      </c>
      <c r="J33" s="7">
        <v>0</v>
      </c>
      <c r="K33" s="7">
        <v>0</v>
      </c>
      <c r="L33" s="7">
        <v>0</v>
      </c>
      <c r="M33" s="37">
        <f t="shared" si="0"/>
        <v>0.5536723163841808</v>
      </c>
    </row>
    <row r="34" spans="1:13" s="34" customFormat="1" x14ac:dyDescent="0.25">
      <c r="A34" s="21" t="s">
        <v>3321</v>
      </c>
      <c r="B34" s="7">
        <v>395</v>
      </c>
      <c r="C34" s="7">
        <v>71</v>
      </c>
      <c r="D34" s="7">
        <v>1</v>
      </c>
      <c r="E34" s="7">
        <v>0</v>
      </c>
      <c r="F34" s="7">
        <v>28</v>
      </c>
      <c r="G34" s="7">
        <v>1</v>
      </c>
      <c r="H34" s="7">
        <v>98</v>
      </c>
      <c r="I34" s="22">
        <v>199</v>
      </c>
      <c r="J34" s="7">
        <v>1</v>
      </c>
      <c r="K34" s="7">
        <v>1</v>
      </c>
      <c r="L34" s="7">
        <v>0</v>
      </c>
      <c r="M34" s="37">
        <f t="shared" si="0"/>
        <v>0.50632911392405067</v>
      </c>
    </row>
    <row r="35" spans="1:13" s="34" customFormat="1" x14ac:dyDescent="0.25">
      <c r="A35" s="21" t="s">
        <v>3322</v>
      </c>
      <c r="B35" s="7">
        <v>356</v>
      </c>
      <c r="C35" s="7">
        <v>53</v>
      </c>
      <c r="D35" s="7">
        <v>0</v>
      </c>
      <c r="E35" s="7">
        <v>0</v>
      </c>
      <c r="F35" s="7">
        <v>21</v>
      </c>
      <c r="G35" s="7">
        <v>0</v>
      </c>
      <c r="H35" s="7">
        <v>87</v>
      </c>
      <c r="I35" s="22">
        <v>161</v>
      </c>
      <c r="J35" s="7">
        <v>0</v>
      </c>
      <c r="K35" s="7">
        <v>0</v>
      </c>
      <c r="L35" s="7">
        <v>0</v>
      </c>
      <c r="M35" s="37">
        <f t="shared" si="0"/>
        <v>0.45224719101123595</v>
      </c>
    </row>
    <row r="36" spans="1:13" s="34" customFormat="1" x14ac:dyDescent="0.25">
      <c r="A36" s="21" t="s">
        <v>3323</v>
      </c>
      <c r="B36" s="7">
        <v>230</v>
      </c>
      <c r="C36" s="7">
        <v>45</v>
      </c>
      <c r="D36" s="7">
        <v>0</v>
      </c>
      <c r="E36" s="7">
        <v>0</v>
      </c>
      <c r="F36" s="7">
        <v>24</v>
      </c>
      <c r="G36" s="7">
        <v>1</v>
      </c>
      <c r="H36" s="7">
        <v>69</v>
      </c>
      <c r="I36" s="22">
        <v>139</v>
      </c>
      <c r="J36" s="7">
        <v>1</v>
      </c>
      <c r="K36" s="7">
        <v>0</v>
      </c>
      <c r="L36" s="7">
        <v>1</v>
      </c>
      <c r="M36" s="37">
        <f t="shared" si="0"/>
        <v>0.60869565217391308</v>
      </c>
    </row>
    <row r="37" spans="1:13" s="34" customFormat="1" x14ac:dyDescent="0.25">
      <c r="A37" s="21" t="s">
        <v>3324</v>
      </c>
      <c r="B37" s="7">
        <v>362</v>
      </c>
      <c r="C37" s="7">
        <v>59</v>
      </c>
      <c r="D37" s="7">
        <v>2</v>
      </c>
      <c r="E37" s="7">
        <v>0</v>
      </c>
      <c r="F37" s="7">
        <v>32</v>
      </c>
      <c r="G37" s="7">
        <v>2</v>
      </c>
      <c r="H37" s="7">
        <v>121</v>
      </c>
      <c r="I37" s="22">
        <v>216</v>
      </c>
      <c r="J37" s="7">
        <v>0</v>
      </c>
      <c r="K37" s="7">
        <v>0</v>
      </c>
      <c r="L37" s="7">
        <v>0</v>
      </c>
      <c r="M37" s="37">
        <f t="shared" si="0"/>
        <v>0.59668508287292821</v>
      </c>
    </row>
    <row r="38" spans="1:13" s="34" customFormat="1" x14ac:dyDescent="0.25">
      <c r="A38" s="21" t="s">
        <v>3325</v>
      </c>
      <c r="B38" s="7">
        <v>538</v>
      </c>
      <c r="C38" s="7">
        <v>66</v>
      </c>
      <c r="D38" s="7">
        <v>6</v>
      </c>
      <c r="E38" s="7">
        <v>1</v>
      </c>
      <c r="F38" s="7">
        <v>19</v>
      </c>
      <c r="G38" s="7">
        <v>5</v>
      </c>
      <c r="H38" s="7">
        <v>129</v>
      </c>
      <c r="I38" s="7">
        <v>226</v>
      </c>
      <c r="J38" s="7">
        <v>1</v>
      </c>
      <c r="K38" s="7">
        <v>0</v>
      </c>
      <c r="L38" s="7">
        <v>0</v>
      </c>
      <c r="M38" s="37">
        <f t="shared" si="0"/>
        <v>0.4200743494423792</v>
      </c>
    </row>
    <row r="39" spans="1:13" s="34" customFormat="1" x14ac:dyDescent="0.25">
      <c r="A39" s="21" t="s">
        <v>3326</v>
      </c>
      <c r="B39" s="7">
        <v>325</v>
      </c>
      <c r="C39" s="7">
        <v>58</v>
      </c>
      <c r="D39" s="7">
        <v>0</v>
      </c>
      <c r="E39" s="7">
        <v>0</v>
      </c>
      <c r="F39" s="7">
        <v>17</v>
      </c>
      <c r="G39" s="7">
        <v>3</v>
      </c>
      <c r="H39" s="7">
        <v>71</v>
      </c>
      <c r="I39" s="22">
        <v>149</v>
      </c>
      <c r="J39" s="7">
        <v>2</v>
      </c>
      <c r="K39" s="7">
        <v>0</v>
      </c>
      <c r="L39" s="7">
        <v>1</v>
      </c>
      <c r="M39" s="37">
        <f t="shared" si="0"/>
        <v>0.46153846153846156</v>
      </c>
    </row>
    <row r="40" spans="1:13" s="34" customFormat="1" x14ac:dyDescent="0.25">
      <c r="A40" s="21" t="s">
        <v>3327</v>
      </c>
      <c r="B40" s="7">
        <v>364</v>
      </c>
      <c r="C40" s="7">
        <v>59</v>
      </c>
      <c r="D40" s="7">
        <v>4</v>
      </c>
      <c r="E40" s="7">
        <v>3</v>
      </c>
      <c r="F40" s="7">
        <v>13</v>
      </c>
      <c r="G40" s="7">
        <v>8</v>
      </c>
      <c r="H40" s="7">
        <v>65</v>
      </c>
      <c r="I40" s="22">
        <v>152</v>
      </c>
      <c r="J40" s="7">
        <v>1</v>
      </c>
      <c r="K40" s="7">
        <v>0</v>
      </c>
      <c r="L40" s="7">
        <v>0</v>
      </c>
      <c r="M40" s="37">
        <f t="shared" si="0"/>
        <v>0.4175824175824176</v>
      </c>
    </row>
    <row r="41" spans="1:13" s="34" customFormat="1" x14ac:dyDescent="0.25">
      <c r="A41" s="21" t="s">
        <v>3328</v>
      </c>
      <c r="B41" s="7">
        <v>349</v>
      </c>
      <c r="C41" s="7">
        <v>34</v>
      </c>
      <c r="D41" s="7">
        <v>12</v>
      </c>
      <c r="E41" s="7">
        <v>6</v>
      </c>
      <c r="F41" s="7">
        <v>2</v>
      </c>
      <c r="G41" s="7">
        <v>2</v>
      </c>
      <c r="H41" s="7">
        <v>80</v>
      </c>
      <c r="I41" s="22">
        <v>136</v>
      </c>
      <c r="J41" s="7">
        <v>0</v>
      </c>
      <c r="K41" s="7">
        <v>0</v>
      </c>
      <c r="L41" s="7">
        <v>2</v>
      </c>
      <c r="M41" s="37">
        <f t="shared" si="0"/>
        <v>0.39541547277936961</v>
      </c>
    </row>
    <row r="42" spans="1:13" s="34" customFormat="1" x14ac:dyDescent="0.25">
      <c r="A42" s="21" t="s">
        <v>3329</v>
      </c>
      <c r="B42" s="7">
        <v>441</v>
      </c>
      <c r="C42" s="7">
        <v>87</v>
      </c>
      <c r="D42" s="7">
        <v>2</v>
      </c>
      <c r="E42" s="7">
        <v>4</v>
      </c>
      <c r="F42" s="7">
        <v>16</v>
      </c>
      <c r="G42" s="7">
        <v>1</v>
      </c>
      <c r="H42" s="7">
        <v>81</v>
      </c>
      <c r="I42" s="22">
        <v>191</v>
      </c>
      <c r="J42" s="7">
        <v>0</v>
      </c>
      <c r="K42" s="7">
        <v>0</v>
      </c>
      <c r="L42" s="7">
        <v>0</v>
      </c>
      <c r="M42" s="37">
        <f t="shared" si="0"/>
        <v>0.43310657596371882</v>
      </c>
    </row>
    <row r="43" spans="1:13" s="34" customFormat="1" x14ac:dyDescent="0.25">
      <c r="A43" s="21" t="s">
        <v>3330</v>
      </c>
      <c r="B43" s="7">
        <v>300</v>
      </c>
      <c r="C43" s="7">
        <v>46</v>
      </c>
      <c r="D43" s="7">
        <v>1</v>
      </c>
      <c r="E43" s="7">
        <v>1</v>
      </c>
      <c r="F43" s="7">
        <v>15</v>
      </c>
      <c r="G43" s="7">
        <v>1</v>
      </c>
      <c r="H43" s="7">
        <v>47</v>
      </c>
      <c r="I43" s="22">
        <v>111</v>
      </c>
      <c r="J43" s="7">
        <v>0</v>
      </c>
      <c r="K43" s="7">
        <v>0</v>
      </c>
      <c r="L43" s="7">
        <v>1</v>
      </c>
      <c r="M43" s="37">
        <f t="shared" si="0"/>
        <v>0.37333333333333335</v>
      </c>
    </row>
    <row r="44" spans="1:13" s="34" customFormat="1" x14ac:dyDescent="0.25">
      <c r="A44" s="21" t="s">
        <v>3331</v>
      </c>
      <c r="B44" s="7">
        <v>390</v>
      </c>
      <c r="C44" s="7">
        <v>60</v>
      </c>
      <c r="D44" s="7">
        <v>4</v>
      </c>
      <c r="E44" s="7">
        <v>2</v>
      </c>
      <c r="F44" s="7">
        <v>19</v>
      </c>
      <c r="G44" s="7">
        <v>3</v>
      </c>
      <c r="H44" s="7">
        <v>91</v>
      </c>
      <c r="I44" s="22">
        <v>179</v>
      </c>
      <c r="J44" s="7">
        <v>0</v>
      </c>
      <c r="K44" s="7">
        <v>0</v>
      </c>
      <c r="L44" s="7">
        <v>1</v>
      </c>
      <c r="M44" s="37">
        <f t="shared" si="0"/>
        <v>0.46153846153846156</v>
      </c>
    </row>
    <row r="45" spans="1:13" s="34" customFormat="1" x14ac:dyDescent="0.25">
      <c r="A45" s="21" t="s">
        <v>3332</v>
      </c>
      <c r="B45" s="7">
        <v>407</v>
      </c>
      <c r="C45" s="7">
        <v>46</v>
      </c>
      <c r="D45" s="7">
        <v>2</v>
      </c>
      <c r="E45" s="7">
        <v>1</v>
      </c>
      <c r="F45" s="7">
        <v>25</v>
      </c>
      <c r="G45" s="7">
        <v>3</v>
      </c>
      <c r="H45" s="7">
        <v>62</v>
      </c>
      <c r="I45" s="22">
        <v>139</v>
      </c>
      <c r="J45" s="7">
        <v>0</v>
      </c>
      <c r="K45" s="7">
        <v>0</v>
      </c>
      <c r="L45" s="7">
        <v>1</v>
      </c>
      <c r="M45" s="37">
        <f t="shared" si="0"/>
        <v>0.34398034398034399</v>
      </c>
    </row>
    <row r="46" spans="1:13" s="34" customFormat="1" x14ac:dyDescent="0.25">
      <c r="A46" s="21" t="s">
        <v>3333</v>
      </c>
      <c r="B46" s="7">
        <v>304</v>
      </c>
      <c r="C46" s="7">
        <v>55</v>
      </c>
      <c r="D46" s="7">
        <v>0</v>
      </c>
      <c r="E46" s="7">
        <v>1</v>
      </c>
      <c r="F46" s="7">
        <v>14</v>
      </c>
      <c r="G46" s="7">
        <v>0</v>
      </c>
      <c r="H46" s="7">
        <v>39</v>
      </c>
      <c r="I46" s="22">
        <v>109</v>
      </c>
      <c r="J46" s="7">
        <v>2</v>
      </c>
      <c r="K46" s="7">
        <v>0</v>
      </c>
      <c r="L46" s="7">
        <v>0</v>
      </c>
      <c r="M46" s="37">
        <f t="shared" si="0"/>
        <v>0.35855263157894735</v>
      </c>
    </row>
    <row r="47" spans="1:13" s="34" customFormat="1" x14ac:dyDescent="0.25">
      <c r="A47" s="21" t="s">
        <v>3334</v>
      </c>
      <c r="B47" s="7">
        <v>356</v>
      </c>
      <c r="C47" s="7">
        <v>56</v>
      </c>
      <c r="D47" s="7">
        <v>0</v>
      </c>
      <c r="E47" s="7">
        <v>6</v>
      </c>
      <c r="F47" s="7">
        <v>14</v>
      </c>
      <c r="G47" s="7">
        <v>3</v>
      </c>
      <c r="H47" s="7">
        <v>67</v>
      </c>
      <c r="I47" s="22">
        <v>146</v>
      </c>
      <c r="J47" s="7">
        <v>0</v>
      </c>
      <c r="K47" s="7">
        <v>0</v>
      </c>
      <c r="L47" s="7">
        <v>0</v>
      </c>
      <c r="M47" s="37">
        <f t="shared" si="0"/>
        <v>0.4101123595505618</v>
      </c>
    </row>
    <row r="48" spans="1:13" s="34" customFormat="1" x14ac:dyDescent="0.25">
      <c r="A48" s="21" t="s">
        <v>3335</v>
      </c>
      <c r="B48" s="7">
        <v>357</v>
      </c>
      <c r="C48" s="7">
        <v>48</v>
      </c>
      <c r="D48" s="7">
        <v>0</v>
      </c>
      <c r="E48" s="7">
        <v>5</v>
      </c>
      <c r="F48" s="7">
        <v>12</v>
      </c>
      <c r="G48" s="7">
        <v>2</v>
      </c>
      <c r="H48" s="7">
        <v>84</v>
      </c>
      <c r="I48" s="22">
        <v>151</v>
      </c>
      <c r="J48" s="7">
        <v>0</v>
      </c>
      <c r="K48" s="7">
        <v>1</v>
      </c>
      <c r="L48" s="7">
        <v>0</v>
      </c>
      <c r="M48" s="37">
        <f t="shared" si="0"/>
        <v>0.42577030812324929</v>
      </c>
    </row>
    <row r="49" spans="1:13" s="34" customFormat="1" x14ac:dyDescent="0.25">
      <c r="A49" s="21" t="s">
        <v>3336</v>
      </c>
      <c r="B49" s="7">
        <v>306</v>
      </c>
      <c r="C49" s="7">
        <v>28</v>
      </c>
      <c r="D49" s="7">
        <v>0</v>
      </c>
      <c r="E49" s="7">
        <v>2</v>
      </c>
      <c r="F49" s="7">
        <v>6</v>
      </c>
      <c r="G49" s="7">
        <v>4</v>
      </c>
      <c r="H49" s="7">
        <v>38</v>
      </c>
      <c r="I49" s="22">
        <v>78</v>
      </c>
      <c r="J49" s="7">
        <v>0</v>
      </c>
      <c r="K49" s="7">
        <v>0</v>
      </c>
      <c r="L49" s="7">
        <v>0</v>
      </c>
      <c r="M49" s="37">
        <f t="shared" si="0"/>
        <v>0.25490196078431371</v>
      </c>
    </row>
    <row r="50" spans="1:13" s="34" customFormat="1" x14ac:dyDescent="0.25">
      <c r="A50" s="21" t="s">
        <v>3337</v>
      </c>
      <c r="B50" s="7">
        <v>282</v>
      </c>
      <c r="C50" s="7">
        <v>20</v>
      </c>
      <c r="D50" s="7">
        <v>4</v>
      </c>
      <c r="E50" s="7">
        <v>0</v>
      </c>
      <c r="F50" s="7">
        <v>9</v>
      </c>
      <c r="G50" s="7">
        <v>1</v>
      </c>
      <c r="H50" s="7">
        <v>43</v>
      </c>
      <c r="I50" s="22">
        <v>77</v>
      </c>
      <c r="J50" s="7">
        <v>0</v>
      </c>
      <c r="K50" s="7">
        <v>0</v>
      </c>
      <c r="L50" s="7">
        <v>1</v>
      </c>
      <c r="M50" s="37">
        <f t="shared" si="0"/>
        <v>0.27659574468085107</v>
      </c>
    </row>
    <row r="51" spans="1:13" s="34" customFormat="1" x14ac:dyDescent="0.25">
      <c r="A51" s="21" t="s">
        <v>3338</v>
      </c>
      <c r="B51" s="7">
        <v>488</v>
      </c>
      <c r="C51" s="7">
        <v>69</v>
      </c>
      <c r="D51" s="7">
        <v>0</v>
      </c>
      <c r="E51" s="7">
        <v>0</v>
      </c>
      <c r="F51" s="7">
        <v>30</v>
      </c>
      <c r="G51" s="7">
        <v>0</v>
      </c>
      <c r="H51" s="7">
        <v>84</v>
      </c>
      <c r="I51" s="22">
        <v>183</v>
      </c>
      <c r="J51" s="7">
        <v>0</v>
      </c>
      <c r="K51" s="7">
        <v>0</v>
      </c>
      <c r="L51" s="7">
        <v>0</v>
      </c>
      <c r="M51" s="37">
        <f t="shared" si="0"/>
        <v>0.375</v>
      </c>
    </row>
    <row r="52" spans="1:13" s="34" customFormat="1" x14ac:dyDescent="0.25">
      <c r="A52" s="21" t="s">
        <v>3339</v>
      </c>
      <c r="B52" s="7">
        <v>394</v>
      </c>
      <c r="C52" s="7">
        <v>61</v>
      </c>
      <c r="D52" s="7">
        <v>0</v>
      </c>
      <c r="E52" s="7">
        <v>1</v>
      </c>
      <c r="F52" s="7">
        <v>29</v>
      </c>
      <c r="G52" s="7">
        <v>2</v>
      </c>
      <c r="H52" s="7">
        <v>89</v>
      </c>
      <c r="I52" s="22">
        <v>182</v>
      </c>
      <c r="J52" s="7">
        <v>0</v>
      </c>
      <c r="K52" s="7">
        <v>0</v>
      </c>
      <c r="L52" s="7">
        <v>0</v>
      </c>
      <c r="M52" s="37">
        <f t="shared" si="0"/>
        <v>0.46192893401015228</v>
      </c>
    </row>
    <row r="53" spans="1:13" s="34" customFormat="1" x14ac:dyDescent="0.25">
      <c r="A53" s="21" t="s">
        <v>3340</v>
      </c>
      <c r="B53" s="7">
        <v>427</v>
      </c>
      <c r="C53" s="7">
        <v>56</v>
      </c>
      <c r="D53" s="7">
        <v>1</v>
      </c>
      <c r="E53" s="7">
        <v>3</v>
      </c>
      <c r="F53" s="7">
        <v>22</v>
      </c>
      <c r="G53" s="7">
        <v>2</v>
      </c>
      <c r="H53" s="7">
        <v>97</v>
      </c>
      <c r="I53" s="22">
        <v>181</v>
      </c>
      <c r="J53" s="7">
        <v>0</v>
      </c>
      <c r="K53" s="7">
        <v>1</v>
      </c>
      <c r="L53" s="7">
        <v>0</v>
      </c>
      <c r="M53" s="37">
        <f t="shared" si="0"/>
        <v>0.42622950819672129</v>
      </c>
    </row>
    <row r="54" spans="1:13" s="34" customFormat="1" x14ac:dyDescent="0.25">
      <c r="A54" s="21" t="s">
        <v>3341</v>
      </c>
      <c r="B54" s="7">
        <v>378</v>
      </c>
      <c r="C54" s="7">
        <v>43</v>
      </c>
      <c r="D54" s="7">
        <v>1</v>
      </c>
      <c r="E54" s="7">
        <v>0</v>
      </c>
      <c r="F54" s="7">
        <v>27</v>
      </c>
      <c r="G54" s="7">
        <v>3</v>
      </c>
      <c r="H54" s="7">
        <v>106</v>
      </c>
      <c r="I54" s="22">
        <v>180</v>
      </c>
      <c r="J54" s="7">
        <v>3</v>
      </c>
      <c r="K54" s="7">
        <v>0</v>
      </c>
      <c r="L54" s="7">
        <v>0</v>
      </c>
      <c r="M54" s="37">
        <f t="shared" si="0"/>
        <v>0.47619047619047616</v>
      </c>
    </row>
    <row r="55" spans="1:13" s="34" customFormat="1" x14ac:dyDescent="0.25">
      <c r="A55" s="21" t="s">
        <v>3342</v>
      </c>
      <c r="B55" s="7">
        <v>439</v>
      </c>
      <c r="C55" s="7">
        <v>63</v>
      </c>
      <c r="D55" s="7">
        <v>3</v>
      </c>
      <c r="E55" s="7">
        <v>3</v>
      </c>
      <c r="F55" s="7">
        <v>42</v>
      </c>
      <c r="G55" s="7">
        <v>4</v>
      </c>
      <c r="H55" s="7">
        <v>113</v>
      </c>
      <c r="I55" s="22">
        <v>228</v>
      </c>
      <c r="J55" s="7">
        <v>0</v>
      </c>
      <c r="K55" s="7">
        <v>0</v>
      </c>
      <c r="L55" s="7">
        <v>1</v>
      </c>
      <c r="M55" s="37">
        <f t="shared" si="0"/>
        <v>0.52164009111617315</v>
      </c>
    </row>
    <row r="56" spans="1:13" s="34" customFormat="1" x14ac:dyDescent="0.25">
      <c r="A56" s="21" t="s">
        <v>3343</v>
      </c>
      <c r="B56" s="7">
        <v>475</v>
      </c>
      <c r="C56" s="7">
        <v>61</v>
      </c>
      <c r="D56" s="7">
        <v>2</v>
      </c>
      <c r="E56" s="7">
        <v>3</v>
      </c>
      <c r="F56" s="7">
        <v>37</v>
      </c>
      <c r="G56" s="7">
        <v>2</v>
      </c>
      <c r="H56" s="7">
        <v>130</v>
      </c>
      <c r="I56" s="22">
        <v>235</v>
      </c>
      <c r="J56" s="7">
        <v>3</v>
      </c>
      <c r="K56" s="7">
        <v>0</v>
      </c>
      <c r="L56" s="7">
        <v>0</v>
      </c>
      <c r="M56" s="37">
        <f t="shared" si="0"/>
        <v>0.49473684210526314</v>
      </c>
    </row>
    <row r="57" spans="1:13" s="34" customFormat="1" x14ac:dyDescent="0.25">
      <c r="A57" s="21" t="s">
        <v>3344</v>
      </c>
      <c r="B57" s="7">
        <v>546</v>
      </c>
      <c r="C57" s="7">
        <v>56</v>
      </c>
      <c r="D57" s="7">
        <v>2</v>
      </c>
      <c r="E57" s="7">
        <v>5</v>
      </c>
      <c r="F57" s="7">
        <v>41</v>
      </c>
      <c r="G57" s="7">
        <v>5</v>
      </c>
      <c r="H57" s="7">
        <v>149</v>
      </c>
      <c r="I57" s="22">
        <v>258</v>
      </c>
      <c r="J57" s="7">
        <v>1</v>
      </c>
      <c r="K57" s="7">
        <v>0</v>
      </c>
      <c r="L57" s="7">
        <v>0</v>
      </c>
      <c r="M57" s="37">
        <f t="shared" si="0"/>
        <v>0.47252747252747251</v>
      </c>
    </row>
    <row r="58" spans="1:13" s="34" customFormat="1" x14ac:dyDescent="0.25">
      <c r="A58" s="21" t="s">
        <v>3345</v>
      </c>
      <c r="B58" s="7">
        <v>474</v>
      </c>
      <c r="C58" s="7">
        <v>81</v>
      </c>
      <c r="D58" s="7">
        <v>0</v>
      </c>
      <c r="E58" s="7">
        <v>0</v>
      </c>
      <c r="F58" s="7">
        <v>48</v>
      </c>
      <c r="G58" s="7">
        <v>4</v>
      </c>
      <c r="H58" s="7">
        <v>106</v>
      </c>
      <c r="I58" s="22">
        <v>239</v>
      </c>
      <c r="J58" s="7">
        <v>1</v>
      </c>
      <c r="K58" s="7">
        <v>0</v>
      </c>
      <c r="L58" s="7">
        <v>0</v>
      </c>
      <c r="M58" s="37">
        <f t="shared" si="0"/>
        <v>0.50421940928270037</v>
      </c>
    </row>
    <row r="59" spans="1:13" s="34" customFormat="1" x14ac:dyDescent="0.25">
      <c r="A59" s="21" t="s">
        <v>3346</v>
      </c>
      <c r="B59" s="7">
        <v>392</v>
      </c>
      <c r="C59" s="7">
        <v>65</v>
      </c>
      <c r="D59" s="7">
        <v>0</v>
      </c>
      <c r="E59" s="7">
        <v>0</v>
      </c>
      <c r="F59" s="7">
        <v>27</v>
      </c>
      <c r="G59" s="7">
        <v>1</v>
      </c>
      <c r="H59" s="7">
        <v>101</v>
      </c>
      <c r="I59" s="22">
        <v>194</v>
      </c>
      <c r="J59" s="7">
        <v>0</v>
      </c>
      <c r="K59" s="7">
        <v>0</v>
      </c>
      <c r="L59" s="7">
        <v>0</v>
      </c>
      <c r="M59" s="37">
        <f t="shared" si="0"/>
        <v>0.49489795918367346</v>
      </c>
    </row>
    <row r="60" spans="1:13" s="34" customFormat="1" x14ac:dyDescent="0.25">
      <c r="A60" s="21" t="s">
        <v>3347</v>
      </c>
      <c r="B60" s="7">
        <v>351</v>
      </c>
      <c r="C60" s="7">
        <v>65</v>
      </c>
      <c r="D60" s="7">
        <v>0</v>
      </c>
      <c r="E60" s="7">
        <v>1</v>
      </c>
      <c r="F60" s="7">
        <v>26</v>
      </c>
      <c r="G60" s="7">
        <v>2</v>
      </c>
      <c r="H60" s="7">
        <v>79</v>
      </c>
      <c r="I60" s="22">
        <v>173</v>
      </c>
      <c r="J60" s="7">
        <v>0</v>
      </c>
      <c r="K60" s="7">
        <v>0</v>
      </c>
      <c r="L60" s="7">
        <v>0</v>
      </c>
      <c r="M60" s="37">
        <f t="shared" si="0"/>
        <v>0.49287749287749288</v>
      </c>
    </row>
    <row r="61" spans="1:13" s="34" customFormat="1" x14ac:dyDescent="0.25">
      <c r="A61" s="21" t="s">
        <v>3348</v>
      </c>
      <c r="B61" s="7">
        <v>355</v>
      </c>
      <c r="C61" s="7">
        <v>57</v>
      </c>
      <c r="D61" s="7">
        <v>1</v>
      </c>
      <c r="E61" s="7">
        <v>0</v>
      </c>
      <c r="F61" s="7">
        <v>43</v>
      </c>
      <c r="G61" s="7">
        <v>1</v>
      </c>
      <c r="H61" s="7">
        <v>57</v>
      </c>
      <c r="I61" s="22">
        <v>159</v>
      </c>
      <c r="J61" s="7">
        <v>0</v>
      </c>
      <c r="K61" s="7">
        <v>0</v>
      </c>
      <c r="L61" s="7">
        <v>0</v>
      </c>
      <c r="M61" s="37">
        <f t="shared" si="0"/>
        <v>0.44788732394366199</v>
      </c>
    </row>
    <row r="62" spans="1:13" s="34" customFormat="1" x14ac:dyDescent="0.25">
      <c r="A62" s="21" t="s">
        <v>3349</v>
      </c>
      <c r="B62" s="7">
        <v>303</v>
      </c>
      <c r="C62" s="7">
        <v>33</v>
      </c>
      <c r="D62" s="7">
        <v>0</v>
      </c>
      <c r="E62" s="7">
        <v>2</v>
      </c>
      <c r="F62" s="7">
        <v>14</v>
      </c>
      <c r="G62" s="7">
        <v>3</v>
      </c>
      <c r="H62" s="7">
        <v>95</v>
      </c>
      <c r="I62" s="22">
        <v>147</v>
      </c>
      <c r="J62" s="7">
        <v>1</v>
      </c>
      <c r="K62" s="7">
        <v>0</v>
      </c>
      <c r="L62" s="7">
        <v>0</v>
      </c>
      <c r="M62" s="37">
        <f t="shared" si="0"/>
        <v>0.48514851485148514</v>
      </c>
    </row>
    <row r="63" spans="1:13" s="34" customFormat="1" x14ac:dyDescent="0.25">
      <c r="A63" s="21" t="s">
        <v>3350</v>
      </c>
      <c r="B63" s="7">
        <v>282</v>
      </c>
      <c r="C63" s="7">
        <v>37</v>
      </c>
      <c r="D63" s="7">
        <v>0</v>
      </c>
      <c r="E63" s="7">
        <v>0</v>
      </c>
      <c r="F63" s="7">
        <v>19</v>
      </c>
      <c r="G63" s="7">
        <v>1</v>
      </c>
      <c r="H63" s="7">
        <v>90</v>
      </c>
      <c r="I63" s="22">
        <v>147</v>
      </c>
      <c r="J63" s="7">
        <v>0</v>
      </c>
      <c r="K63" s="7">
        <v>0</v>
      </c>
      <c r="L63" s="7">
        <v>0</v>
      </c>
      <c r="M63" s="37">
        <f t="shared" si="0"/>
        <v>0.52127659574468088</v>
      </c>
    </row>
    <row r="64" spans="1:13" s="34" customFormat="1" x14ac:dyDescent="0.25">
      <c r="A64" s="21" t="s">
        <v>3351</v>
      </c>
      <c r="B64" s="7">
        <v>377</v>
      </c>
      <c r="C64" s="7">
        <v>47</v>
      </c>
      <c r="D64" s="7">
        <v>0</v>
      </c>
      <c r="E64" s="7">
        <v>0</v>
      </c>
      <c r="F64" s="7">
        <v>25</v>
      </c>
      <c r="G64" s="7">
        <v>4</v>
      </c>
      <c r="H64" s="7">
        <v>110</v>
      </c>
      <c r="I64" s="22">
        <v>186</v>
      </c>
      <c r="J64" s="7">
        <v>1</v>
      </c>
      <c r="K64" s="7">
        <v>0</v>
      </c>
      <c r="L64" s="7">
        <v>0</v>
      </c>
      <c r="M64" s="37">
        <f t="shared" si="0"/>
        <v>0.49336870026525198</v>
      </c>
    </row>
    <row r="65" spans="1:13" s="34" customFormat="1" x14ac:dyDescent="0.25">
      <c r="A65" s="21" t="s">
        <v>3352</v>
      </c>
      <c r="B65" s="7">
        <v>267</v>
      </c>
      <c r="C65" s="7">
        <v>9</v>
      </c>
      <c r="D65" s="7">
        <v>0</v>
      </c>
      <c r="E65" s="7">
        <v>0</v>
      </c>
      <c r="F65" s="7">
        <v>6</v>
      </c>
      <c r="G65" s="7">
        <v>0</v>
      </c>
      <c r="H65" s="7">
        <v>25</v>
      </c>
      <c r="I65" s="22">
        <v>40</v>
      </c>
      <c r="J65" s="7">
        <v>0</v>
      </c>
      <c r="K65" s="7">
        <v>0</v>
      </c>
      <c r="L65" s="7">
        <v>0</v>
      </c>
      <c r="M65" s="37">
        <f t="shared" si="0"/>
        <v>0.14981273408239701</v>
      </c>
    </row>
    <row r="66" spans="1:13" s="34" customFormat="1" x14ac:dyDescent="0.25">
      <c r="A66" s="21" t="s">
        <v>3353</v>
      </c>
      <c r="B66" s="7">
        <v>139</v>
      </c>
      <c r="C66" s="7">
        <v>13</v>
      </c>
      <c r="D66" s="7">
        <v>0</v>
      </c>
      <c r="E66" s="7">
        <v>0</v>
      </c>
      <c r="F66" s="7">
        <v>3</v>
      </c>
      <c r="G66" s="7">
        <v>7</v>
      </c>
      <c r="H66" s="7">
        <v>15</v>
      </c>
      <c r="I66" s="22">
        <v>38</v>
      </c>
      <c r="J66" s="7">
        <v>0</v>
      </c>
      <c r="K66" s="7">
        <v>0</v>
      </c>
      <c r="L66" s="7">
        <v>0</v>
      </c>
      <c r="M66" s="37">
        <f t="shared" ref="M66:M85" si="1">(L66+K66+I66)/B66</f>
        <v>0.2733812949640288</v>
      </c>
    </row>
    <row r="67" spans="1:13" s="34" customFormat="1" x14ac:dyDescent="0.25">
      <c r="A67" s="21" t="s">
        <v>3354</v>
      </c>
      <c r="B67" s="7">
        <v>248</v>
      </c>
      <c r="C67" s="7">
        <v>7</v>
      </c>
      <c r="D67" s="7">
        <v>0</v>
      </c>
      <c r="E67" s="7">
        <v>0</v>
      </c>
      <c r="F67" s="7">
        <v>5</v>
      </c>
      <c r="G67" s="7">
        <v>0</v>
      </c>
      <c r="H67" s="7">
        <v>87</v>
      </c>
      <c r="I67" s="22">
        <v>99</v>
      </c>
      <c r="J67" s="7">
        <v>0</v>
      </c>
      <c r="K67" s="7">
        <v>0</v>
      </c>
      <c r="L67" s="7">
        <v>1</v>
      </c>
      <c r="M67" s="37">
        <f t="shared" si="1"/>
        <v>0.40322580645161288</v>
      </c>
    </row>
    <row r="68" spans="1:13" s="34" customFormat="1" x14ac:dyDescent="0.25">
      <c r="A68" s="21" t="s">
        <v>3355</v>
      </c>
      <c r="B68" s="7">
        <v>256</v>
      </c>
      <c r="C68" s="7">
        <v>19</v>
      </c>
      <c r="D68" s="7">
        <v>0</v>
      </c>
      <c r="E68" s="7">
        <v>1</v>
      </c>
      <c r="F68" s="7">
        <v>8</v>
      </c>
      <c r="G68" s="7">
        <v>2</v>
      </c>
      <c r="H68" s="7">
        <v>57</v>
      </c>
      <c r="I68" s="22">
        <v>87</v>
      </c>
      <c r="J68" s="7">
        <v>0</v>
      </c>
      <c r="K68" s="7">
        <v>0</v>
      </c>
      <c r="L68" s="7">
        <v>0</v>
      </c>
      <c r="M68" s="37">
        <f t="shared" si="1"/>
        <v>0.33984375</v>
      </c>
    </row>
    <row r="69" spans="1:13" s="34" customFormat="1" x14ac:dyDescent="0.25">
      <c r="A69" s="21" t="s">
        <v>3356</v>
      </c>
      <c r="B69" s="7">
        <v>307</v>
      </c>
      <c r="C69" s="7">
        <v>12</v>
      </c>
      <c r="D69" s="7">
        <v>0</v>
      </c>
      <c r="E69" s="7">
        <v>0</v>
      </c>
      <c r="F69" s="7">
        <v>19</v>
      </c>
      <c r="G69" s="7">
        <v>4</v>
      </c>
      <c r="H69" s="7">
        <v>92</v>
      </c>
      <c r="I69" s="22">
        <v>127</v>
      </c>
      <c r="J69" s="7">
        <v>0</v>
      </c>
      <c r="K69" s="7">
        <v>0</v>
      </c>
      <c r="L69" s="7">
        <v>0</v>
      </c>
      <c r="M69" s="37">
        <f t="shared" si="1"/>
        <v>0.41368078175895767</v>
      </c>
    </row>
    <row r="70" spans="1:13" s="34" customFormat="1" x14ac:dyDescent="0.25">
      <c r="A70" s="21" t="s">
        <v>3357</v>
      </c>
      <c r="B70" s="7">
        <v>422</v>
      </c>
      <c r="C70" s="7">
        <v>32</v>
      </c>
      <c r="D70" s="7">
        <v>0</v>
      </c>
      <c r="E70" s="7">
        <v>3</v>
      </c>
      <c r="F70" s="7">
        <v>23</v>
      </c>
      <c r="G70" s="7">
        <v>0</v>
      </c>
      <c r="H70" s="7">
        <v>131</v>
      </c>
      <c r="I70" s="22">
        <v>189</v>
      </c>
      <c r="J70" s="7">
        <v>0</v>
      </c>
      <c r="K70" s="7">
        <v>0</v>
      </c>
      <c r="L70" s="7">
        <v>0</v>
      </c>
      <c r="M70" s="37">
        <f t="shared" si="1"/>
        <v>0.44786729857819907</v>
      </c>
    </row>
    <row r="71" spans="1:13" s="34" customFormat="1" x14ac:dyDescent="0.25">
      <c r="A71" s="21" t="s">
        <v>3358</v>
      </c>
      <c r="B71" s="7">
        <v>241</v>
      </c>
      <c r="C71" s="7">
        <v>28</v>
      </c>
      <c r="D71" s="7">
        <v>0</v>
      </c>
      <c r="E71" s="7">
        <v>0</v>
      </c>
      <c r="F71" s="7">
        <v>6</v>
      </c>
      <c r="G71" s="7">
        <v>2</v>
      </c>
      <c r="H71" s="7">
        <v>101</v>
      </c>
      <c r="I71" s="22">
        <v>137</v>
      </c>
      <c r="J71" s="7">
        <v>0</v>
      </c>
      <c r="K71" s="7">
        <v>0</v>
      </c>
      <c r="L71" s="7">
        <v>0</v>
      </c>
      <c r="M71" s="37">
        <f t="shared" si="1"/>
        <v>0.56846473029045641</v>
      </c>
    </row>
    <row r="72" spans="1:13" s="34" customFormat="1" x14ac:dyDescent="0.25">
      <c r="A72" s="21" t="s">
        <v>3359</v>
      </c>
      <c r="B72" s="7">
        <v>249</v>
      </c>
      <c r="C72" s="7">
        <v>22</v>
      </c>
      <c r="D72" s="7">
        <v>0</v>
      </c>
      <c r="E72" s="7">
        <v>2</v>
      </c>
      <c r="F72" s="7">
        <v>13</v>
      </c>
      <c r="G72" s="7">
        <v>3</v>
      </c>
      <c r="H72" s="7">
        <v>95</v>
      </c>
      <c r="I72" s="22">
        <v>135</v>
      </c>
      <c r="J72" s="7">
        <v>0</v>
      </c>
      <c r="K72" s="7">
        <v>0</v>
      </c>
      <c r="L72" s="7">
        <v>1</v>
      </c>
      <c r="M72" s="37">
        <f t="shared" si="1"/>
        <v>0.54618473895582331</v>
      </c>
    </row>
    <row r="73" spans="1:13" s="34" customFormat="1" x14ac:dyDescent="0.25">
      <c r="A73" s="21" t="s">
        <v>3360</v>
      </c>
      <c r="B73" s="7">
        <v>433</v>
      </c>
      <c r="C73" s="7">
        <v>34</v>
      </c>
      <c r="D73" s="7">
        <v>3</v>
      </c>
      <c r="E73" s="7">
        <v>3</v>
      </c>
      <c r="F73" s="7">
        <v>27</v>
      </c>
      <c r="G73" s="7">
        <v>2</v>
      </c>
      <c r="H73" s="7">
        <v>187</v>
      </c>
      <c r="I73" s="22">
        <v>256</v>
      </c>
      <c r="J73" s="7">
        <v>0</v>
      </c>
      <c r="K73" s="7">
        <v>0</v>
      </c>
      <c r="L73" s="7">
        <v>0</v>
      </c>
      <c r="M73" s="37">
        <f t="shared" si="1"/>
        <v>0.59122401847575057</v>
      </c>
    </row>
    <row r="74" spans="1:13" s="34" customFormat="1" x14ac:dyDescent="0.25">
      <c r="A74" s="21" t="s">
        <v>3361</v>
      </c>
      <c r="B74" s="7">
        <v>420</v>
      </c>
      <c r="C74" s="7">
        <v>33</v>
      </c>
      <c r="D74" s="7">
        <v>1</v>
      </c>
      <c r="E74" s="7">
        <v>2</v>
      </c>
      <c r="F74" s="7">
        <v>21</v>
      </c>
      <c r="G74" s="7">
        <v>2</v>
      </c>
      <c r="H74" s="7">
        <v>197</v>
      </c>
      <c r="I74" s="22">
        <v>256</v>
      </c>
      <c r="J74" s="7">
        <v>0</v>
      </c>
      <c r="K74" s="7">
        <v>0</v>
      </c>
      <c r="L74" s="7">
        <v>1</v>
      </c>
      <c r="M74" s="37">
        <f t="shared" si="1"/>
        <v>0.61190476190476195</v>
      </c>
    </row>
    <row r="75" spans="1:13" s="34" customFormat="1" x14ac:dyDescent="0.25">
      <c r="A75" s="21" t="s">
        <v>3362</v>
      </c>
      <c r="B75" s="7">
        <v>330</v>
      </c>
      <c r="C75" s="7">
        <v>26</v>
      </c>
      <c r="D75" s="7">
        <v>3</v>
      </c>
      <c r="E75" s="7">
        <v>2</v>
      </c>
      <c r="F75" s="7">
        <v>11</v>
      </c>
      <c r="G75" s="7">
        <v>0</v>
      </c>
      <c r="H75" s="7">
        <v>141</v>
      </c>
      <c r="I75" s="22">
        <v>183</v>
      </c>
      <c r="J75" s="7">
        <v>0</v>
      </c>
      <c r="K75" s="7">
        <v>1</v>
      </c>
      <c r="L75" s="7">
        <v>0</v>
      </c>
      <c r="M75" s="37">
        <f t="shared" si="1"/>
        <v>0.55757575757575761</v>
      </c>
    </row>
    <row r="76" spans="1:13" s="34" customFormat="1" x14ac:dyDescent="0.25">
      <c r="A76" s="21" t="s">
        <v>3363</v>
      </c>
      <c r="B76" s="7">
        <v>339</v>
      </c>
      <c r="C76" s="7">
        <v>24</v>
      </c>
      <c r="D76" s="7">
        <v>0</v>
      </c>
      <c r="E76" s="7">
        <v>0</v>
      </c>
      <c r="F76" s="7">
        <v>23</v>
      </c>
      <c r="G76" s="7">
        <v>0</v>
      </c>
      <c r="H76" s="7">
        <v>128</v>
      </c>
      <c r="I76" s="22">
        <v>175</v>
      </c>
      <c r="J76" s="7">
        <v>0</v>
      </c>
      <c r="K76" s="7">
        <v>0</v>
      </c>
      <c r="L76" s="7">
        <v>0</v>
      </c>
      <c r="M76" s="37">
        <f t="shared" si="1"/>
        <v>0.51622418879056042</v>
      </c>
    </row>
    <row r="77" spans="1:13" s="34" customFormat="1" x14ac:dyDescent="0.25">
      <c r="A77" s="21" t="s">
        <v>3364</v>
      </c>
      <c r="B77" s="7">
        <v>307</v>
      </c>
      <c r="C77" s="7">
        <v>33</v>
      </c>
      <c r="D77" s="7">
        <v>0</v>
      </c>
      <c r="E77" s="7">
        <v>2</v>
      </c>
      <c r="F77" s="7">
        <v>12</v>
      </c>
      <c r="G77" s="7">
        <v>2</v>
      </c>
      <c r="H77" s="7">
        <v>110</v>
      </c>
      <c r="I77" s="22">
        <v>159</v>
      </c>
      <c r="J77" s="7">
        <v>0</v>
      </c>
      <c r="K77" s="7">
        <v>0</v>
      </c>
      <c r="L77" s="7">
        <v>0</v>
      </c>
      <c r="M77" s="37">
        <f t="shared" si="1"/>
        <v>0.51791530944625408</v>
      </c>
    </row>
    <row r="78" spans="1:13" s="34" customFormat="1" x14ac:dyDescent="0.25">
      <c r="A78" s="21" t="s">
        <v>3365</v>
      </c>
      <c r="B78" s="7">
        <v>257</v>
      </c>
      <c r="C78" s="7">
        <v>16</v>
      </c>
      <c r="D78" s="7">
        <v>1</v>
      </c>
      <c r="E78" s="7">
        <v>0</v>
      </c>
      <c r="F78" s="7">
        <v>15</v>
      </c>
      <c r="G78" s="7">
        <v>1</v>
      </c>
      <c r="H78" s="7">
        <v>85</v>
      </c>
      <c r="I78" s="22">
        <v>118</v>
      </c>
      <c r="J78" s="7">
        <v>0</v>
      </c>
      <c r="K78" s="7">
        <v>0</v>
      </c>
      <c r="L78" s="7">
        <v>0</v>
      </c>
      <c r="M78" s="37">
        <f t="shared" si="1"/>
        <v>0.45914396887159531</v>
      </c>
    </row>
    <row r="79" spans="1:13" s="34" customFormat="1" x14ac:dyDescent="0.25">
      <c r="A79" s="21" t="s">
        <v>3366</v>
      </c>
      <c r="B79" s="7">
        <v>376</v>
      </c>
      <c r="C79" s="7">
        <v>31</v>
      </c>
      <c r="D79" s="7">
        <v>0</v>
      </c>
      <c r="E79" s="7">
        <v>1</v>
      </c>
      <c r="F79" s="7">
        <v>8</v>
      </c>
      <c r="G79" s="7">
        <v>6</v>
      </c>
      <c r="H79" s="7">
        <v>119</v>
      </c>
      <c r="I79" s="22">
        <v>165</v>
      </c>
      <c r="J79" s="7">
        <v>0</v>
      </c>
      <c r="K79" s="7">
        <v>0</v>
      </c>
      <c r="L79" s="7">
        <v>2</v>
      </c>
      <c r="M79" s="37">
        <f t="shared" si="1"/>
        <v>0.44414893617021278</v>
      </c>
    </row>
    <row r="80" spans="1:13" s="34" customFormat="1" x14ac:dyDescent="0.25">
      <c r="A80" s="21" t="s">
        <v>3367</v>
      </c>
      <c r="B80" s="7">
        <v>446</v>
      </c>
      <c r="C80" s="7">
        <v>33</v>
      </c>
      <c r="D80" s="7">
        <v>0</v>
      </c>
      <c r="E80" s="7">
        <v>1</v>
      </c>
      <c r="F80" s="7">
        <v>24</v>
      </c>
      <c r="G80" s="7">
        <v>1</v>
      </c>
      <c r="H80" s="7">
        <v>187</v>
      </c>
      <c r="I80" s="22">
        <v>246</v>
      </c>
      <c r="J80" s="7">
        <v>0</v>
      </c>
      <c r="K80" s="7">
        <v>0</v>
      </c>
      <c r="L80" s="7">
        <v>0</v>
      </c>
      <c r="M80" s="37">
        <f t="shared" si="1"/>
        <v>0.55156950672645744</v>
      </c>
    </row>
    <row r="81" spans="1:13" s="34" customFormat="1" x14ac:dyDescent="0.25">
      <c r="A81" s="21" t="s">
        <v>3368</v>
      </c>
      <c r="B81" s="7">
        <v>438</v>
      </c>
      <c r="C81" s="7">
        <v>49</v>
      </c>
      <c r="D81" s="7">
        <v>2</v>
      </c>
      <c r="E81" s="7">
        <v>2</v>
      </c>
      <c r="F81" s="7">
        <v>33</v>
      </c>
      <c r="G81" s="7">
        <v>2</v>
      </c>
      <c r="H81" s="7">
        <v>159</v>
      </c>
      <c r="I81" s="22">
        <v>247</v>
      </c>
      <c r="J81" s="7">
        <v>0</v>
      </c>
      <c r="K81" s="7">
        <v>0</v>
      </c>
      <c r="L81" s="7">
        <v>0</v>
      </c>
      <c r="M81" s="37">
        <f t="shared" si="1"/>
        <v>0.5639269406392694</v>
      </c>
    </row>
    <row r="82" spans="1:13" s="34" customFormat="1" x14ac:dyDescent="0.25">
      <c r="A82" s="21" t="s">
        <v>3369</v>
      </c>
      <c r="B82" s="7">
        <v>417</v>
      </c>
      <c r="C82" s="7">
        <v>68</v>
      </c>
      <c r="D82" s="7">
        <v>1</v>
      </c>
      <c r="E82" s="7">
        <v>0</v>
      </c>
      <c r="F82" s="7">
        <v>56</v>
      </c>
      <c r="G82" s="7">
        <v>2</v>
      </c>
      <c r="H82" s="7">
        <v>152</v>
      </c>
      <c r="I82" s="22">
        <v>279</v>
      </c>
      <c r="J82" s="7">
        <v>1</v>
      </c>
      <c r="K82" s="7">
        <v>0</v>
      </c>
      <c r="L82" s="7">
        <v>0</v>
      </c>
      <c r="M82" s="37">
        <f t="shared" si="1"/>
        <v>0.6690647482014388</v>
      </c>
    </row>
    <row r="83" spans="1:13" s="34" customFormat="1" x14ac:dyDescent="0.25">
      <c r="A83" s="21" t="s">
        <v>3370</v>
      </c>
      <c r="B83" s="7">
        <v>451</v>
      </c>
      <c r="C83" s="7">
        <v>52</v>
      </c>
      <c r="D83" s="7">
        <v>0</v>
      </c>
      <c r="E83" s="7">
        <v>0</v>
      </c>
      <c r="F83" s="7">
        <v>51</v>
      </c>
      <c r="G83" s="7">
        <v>2</v>
      </c>
      <c r="H83" s="7">
        <v>140</v>
      </c>
      <c r="I83" s="22">
        <v>245</v>
      </c>
      <c r="J83" s="7">
        <v>0</v>
      </c>
      <c r="K83" s="7">
        <v>0</v>
      </c>
      <c r="L83" s="7">
        <v>0</v>
      </c>
      <c r="M83" s="37">
        <f t="shared" si="1"/>
        <v>0.5432372505543237</v>
      </c>
    </row>
    <row r="84" spans="1:13" s="34" customFormat="1" x14ac:dyDescent="0.25">
      <c r="A84" s="21" t="s">
        <v>3371</v>
      </c>
      <c r="B84" s="7">
        <v>389</v>
      </c>
      <c r="C84" s="7">
        <v>69</v>
      </c>
      <c r="D84" s="7">
        <v>3</v>
      </c>
      <c r="E84" s="7">
        <v>0</v>
      </c>
      <c r="F84" s="7">
        <v>26</v>
      </c>
      <c r="G84" s="7">
        <v>2</v>
      </c>
      <c r="H84" s="7">
        <v>113</v>
      </c>
      <c r="I84" s="22">
        <v>213</v>
      </c>
      <c r="J84" s="7">
        <v>1</v>
      </c>
      <c r="K84" s="7">
        <v>0</v>
      </c>
      <c r="L84" s="7">
        <v>1</v>
      </c>
      <c r="M84" s="37">
        <f t="shared" si="1"/>
        <v>0.55012853470437018</v>
      </c>
    </row>
    <row r="85" spans="1:13" s="34" customFormat="1" x14ac:dyDescent="0.25">
      <c r="A85" s="21" t="s">
        <v>3372</v>
      </c>
      <c r="B85" s="7">
        <v>500</v>
      </c>
      <c r="C85" s="7">
        <v>59</v>
      </c>
      <c r="D85" s="7">
        <v>1</v>
      </c>
      <c r="E85" s="7">
        <v>2</v>
      </c>
      <c r="F85" s="7">
        <v>35</v>
      </c>
      <c r="G85" s="7">
        <v>2</v>
      </c>
      <c r="H85" s="7">
        <v>175</v>
      </c>
      <c r="I85" s="22">
        <v>274</v>
      </c>
      <c r="J85" s="7">
        <v>0</v>
      </c>
      <c r="K85" s="7">
        <v>0</v>
      </c>
      <c r="L85" s="7">
        <v>0</v>
      </c>
      <c r="M85" s="37">
        <f t="shared" si="1"/>
        <v>0.54800000000000004</v>
      </c>
    </row>
    <row r="86" spans="1:13" s="34" customFormat="1" x14ac:dyDescent="0.25">
      <c r="A86" s="21" t="s">
        <v>468</v>
      </c>
      <c r="B86" s="7">
        <v>0</v>
      </c>
      <c r="C86" s="7">
        <v>102</v>
      </c>
      <c r="D86" s="7">
        <v>1</v>
      </c>
      <c r="E86" s="7">
        <v>0</v>
      </c>
      <c r="F86" s="7">
        <v>16</v>
      </c>
      <c r="G86" s="7">
        <v>2</v>
      </c>
      <c r="H86" s="7">
        <v>193</v>
      </c>
      <c r="I86" s="22">
        <v>314</v>
      </c>
      <c r="J86" s="7">
        <v>0</v>
      </c>
      <c r="K86" s="7">
        <v>0</v>
      </c>
      <c r="L86" s="7">
        <v>15</v>
      </c>
      <c r="M86" s="37" t="s">
        <v>99</v>
      </c>
    </row>
    <row r="87" spans="1:13" s="34" customFormat="1" x14ac:dyDescent="0.25">
      <c r="A87" s="21" t="s">
        <v>3373</v>
      </c>
      <c r="B87" s="7">
        <v>0</v>
      </c>
      <c r="C87" s="7">
        <v>33</v>
      </c>
      <c r="D87" s="7">
        <v>1</v>
      </c>
      <c r="E87" s="7">
        <v>2</v>
      </c>
      <c r="F87" s="7">
        <v>12</v>
      </c>
      <c r="G87" s="7">
        <v>5</v>
      </c>
      <c r="H87" s="7">
        <v>58</v>
      </c>
      <c r="I87" s="22">
        <v>111</v>
      </c>
      <c r="J87" s="7">
        <v>0</v>
      </c>
      <c r="K87" s="7">
        <v>0</v>
      </c>
      <c r="L87" s="7">
        <v>3</v>
      </c>
      <c r="M87" s="37" t="s">
        <v>99</v>
      </c>
    </row>
    <row r="88" spans="1:13" s="34" customFormat="1" x14ac:dyDescent="0.25">
      <c r="A88" s="21" t="s">
        <v>3374</v>
      </c>
      <c r="B88" s="7">
        <v>0</v>
      </c>
      <c r="C88" s="7">
        <v>35</v>
      </c>
      <c r="D88" s="7">
        <v>2</v>
      </c>
      <c r="E88" s="7">
        <v>1</v>
      </c>
      <c r="F88" s="7">
        <v>6</v>
      </c>
      <c r="G88" s="7">
        <v>2</v>
      </c>
      <c r="H88" s="7">
        <v>26</v>
      </c>
      <c r="I88" s="22">
        <v>72</v>
      </c>
      <c r="J88" s="7">
        <v>0</v>
      </c>
      <c r="K88" s="7">
        <v>0</v>
      </c>
      <c r="L88" s="7">
        <v>0</v>
      </c>
      <c r="M88" s="37" t="s">
        <v>99</v>
      </c>
    </row>
    <row r="89" spans="1:13" s="34" customFormat="1" x14ac:dyDescent="0.25">
      <c r="A89" s="21" t="s">
        <v>3375</v>
      </c>
      <c r="B89" s="7">
        <v>0</v>
      </c>
      <c r="C89" s="7">
        <v>73</v>
      </c>
      <c r="D89" s="7">
        <v>1</v>
      </c>
      <c r="E89" s="7">
        <v>8</v>
      </c>
      <c r="F89" s="7">
        <v>20</v>
      </c>
      <c r="G89" s="7">
        <v>11</v>
      </c>
      <c r="H89" s="7">
        <v>79</v>
      </c>
      <c r="I89" s="22">
        <v>192</v>
      </c>
      <c r="J89" s="7">
        <v>0</v>
      </c>
      <c r="K89" s="7">
        <v>1</v>
      </c>
      <c r="L89" s="7">
        <v>4</v>
      </c>
      <c r="M89" s="37" t="s">
        <v>99</v>
      </c>
    </row>
    <row r="90" spans="1:13" s="34" customFormat="1" x14ac:dyDescent="0.25">
      <c r="A90" s="21" t="s">
        <v>3376</v>
      </c>
      <c r="B90" s="7">
        <v>0</v>
      </c>
      <c r="C90" s="7">
        <v>60</v>
      </c>
      <c r="D90" s="7">
        <v>5</v>
      </c>
      <c r="E90" s="7">
        <v>7</v>
      </c>
      <c r="F90" s="7">
        <v>15</v>
      </c>
      <c r="G90" s="7">
        <v>9</v>
      </c>
      <c r="H90" s="7">
        <v>56</v>
      </c>
      <c r="I90" s="22">
        <v>152</v>
      </c>
      <c r="J90" s="7">
        <v>0</v>
      </c>
      <c r="K90" s="7">
        <v>0</v>
      </c>
      <c r="L90" s="7">
        <v>0</v>
      </c>
      <c r="M90" s="37" t="s">
        <v>99</v>
      </c>
    </row>
    <row r="91" spans="1:13" s="34" customFormat="1" x14ac:dyDescent="0.25">
      <c r="A91" s="21" t="s">
        <v>3377</v>
      </c>
      <c r="B91" s="7">
        <v>0</v>
      </c>
      <c r="C91" s="7">
        <v>23</v>
      </c>
      <c r="D91" s="7">
        <v>2</v>
      </c>
      <c r="E91" s="7">
        <v>5</v>
      </c>
      <c r="F91" s="7">
        <v>6</v>
      </c>
      <c r="G91" s="7">
        <v>5</v>
      </c>
      <c r="H91" s="7">
        <v>31</v>
      </c>
      <c r="I91" s="22">
        <v>72</v>
      </c>
      <c r="J91" s="7">
        <v>0</v>
      </c>
      <c r="K91" s="7">
        <v>0</v>
      </c>
      <c r="L91" s="7">
        <v>2</v>
      </c>
      <c r="M91" s="37" t="s">
        <v>99</v>
      </c>
    </row>
    <row r="92" spans="1:13" s="34" customFormat="1" x14ac:dyDescent="0.25">
      <c r="A92" s="21" t="s">
        <v>3378</v>
      </c>
      <c r="B92" s="7">
        <v>0</v>
      </c>
      <c r="C92" s="7">
        <v>32</v>
      </c>
      <c r="D92" s="7">
        <v>2</v>
      </c>
      <c r="E92" s="7">
        <v>2</v>
      </c>
      <c r="F92" s="7">
        <v>5</v>
      </c>
      <c r="G92" s="7">
        <v>1</v>
      </c>
      <c r="H92" s="7">
        <v>31</v>
      </c>
      <c r="I92" s="22">
        <v>73</v>
      </c>
      <c r="J92" s="7">
        <v>0</v>
      </c>
      <c r="K92" s="7">
        <v>0</v>
      </c>
      <c r="L92" s="7">
        <v>1</v>
      </c>
      <c r="M92" s="37" t="s">
        <v>99</v>
      </c>
    </row>
    <row r="93" spans="1:13" s="34" customFormat="1" x14ac:dyDescent="0.25">
      <c r="A93" s="21" t="s">
        <v>3379</v>
      </c>
      <c r="B93" s="7">
        <v>0</v>
      </c>
      <c r="C93" s="7">
        <v>1051</v>
      </c>
      <c r="D93" s="7">
        <v>8</v>
      </c>
      <c r="E93" s="7">
        <v>16</v>
      </c>
      <c r="F93" s="7">
        <v>244</v>
      </c>
      <c r="G93" s="7">
        <v>21</v>
      </c>
      <c r="H93" s="7">
        <v>1343</v>
      </c>
      <c r="I93" s="22">
        <v>2683</v>
      </c>
      <c r="J93" s="7">
        <v>4</v>
      </c>
      <c r="K93" s="7">
        <v>1</v>
      </c>
      <c r="L93" s="7">
        <v>3</v>
      </c>
      <c r="M93" s="37" t="s">
        <v>99</v>
      </c>
    </row>
    <row r="94" spans="1:13" s="34" customFormat="1" x14ac:dyDescent="0.25">
      <c r="A94" s="21" t="s">
        <v>3380</v>
      </c>
      <c r="B94" s="7">
        <v>0</v>
      </c>
      <c r="C94" s="7">
        <v>157</v>
      </c>
      <c r="D94" s="7">
        <v>2</v>
      </c>
      <c r="E94" s="7">
        <v>1</v>
      </c>
      <c r="F94" s="7">
        <v>122</v>
      </c>
      <c r="G94" s="7">
        <v>12</v>
      </c>
      <c r="H94" s="7">
        <v>797</v>
      </c>
      <c r="I94" s="22">
        <v>1091</v>
      </c>
      <c r="J94" s="7">
        <v>2</v>
      </c>
      <c r="K94" s="7">
        <v>1</v>
      </c>
      <c r="L94" s="7">
        <v>2</v>
      </c>
      <c r="M94" s="37" t="s">
        <v>99</v>
      </c>
    </row>
    <row r="95" spans="1:13" s="34" customFormat="1" x14ac:dyDescent="0.25">
      <c r="A95" s="21" t="s">
        <v>3381</v>
      </c>
      <c r="B95" s="7">
        <v>0</v>
      </c>
      <c r="C95" s="7">
        <v>22</v>
      </c>
      <c r="D95" s="7">
        <v>0</v>
      </c>
      <c r="E95" s="7">
        <v>1</v>
      </c>
      <c r="F95" s="7">
        <v>6</v>
      </c>
      <c r="G95" s="7">
        <v>1</v>
      </c>
      <c r="H95" s="7">
        <v>52</v>
      </c>
      <c r="I95" s="22">
        <v>82</v>
      </c>
      <c r="J95" s="7">
        <v>0</v>
      </c>
      <c r="K95" s="7">
        <v>0</v>
      </c>
      <c r="L95" s="7">
        <v>0</v>
      </c>
      <c r="M95" s="37" t="s">
        <v>99</v>
      </c>
    </row>
    <row r="96" spans="1:13" s="34" customFormat="1" x14ac:dyDescent="0.25">
      <c r="A96" s="21" t="s">
        <v>102</v>
      </c>
      <c r="B96" s="7">
        <v>0</v>
      </c>
      <c r="C96" s="7">
        <v>332</v>
      </c>
      <c r="D96" s="7">
        <v>1</v>
      </c>
      <c r="E96" s="7">
        <v>5</v>
      </c>
      <c r="F96" s="7">
        <v>125</v>
      </c>
      <c r="G96" s="7">
        <v>11</v>
      </c>
      <c r="H96" s="7">
        <v>792</v>
      </c>
      <c r="I96" s="22">
        <v>1266</v>
      </c>
      <c r="J96" s="7">
        <v>26</v>
      </c>
      <c r="K96" s="7">
        <v>0</v>
      </c>
      <c r="L96" s="7">
        <v>1</v>
      </c>
      <c r="M96" s="37" t="s">
        <v>99</v>
      </c>
    </row>
    <row r="97" spans="1:13" s="34" customFormat="1" x14ac:dyDescent="0.25">
      <c r="A97" s="21" t="s">
        <v>103</v>
      </c>
      <c r="B97" s="7">
        <v>0</v>
      </c>
      <c r="C97" s="7">
        <v>295</v>
      </c>
      <c r="D97" s="7">
        <v>9</v>
      </c>
      <c r="E97" s="7">
        <v>19</v>
      </c>
      <c r="F97" s="7">
        <v>94</v>
      </c>
      <c r="G97" s="7">
        <v>25</v>
      </c>
      <c r="H97" s="7">
        <v>695</v>
      </c>
      <c r="I97" s="22">
        <v>1137</v>
      </c>
      <c r="J97" s="7">
        <v>6</v>
      </c>
      <c r="K97" s="7">
        <v>3</v>
      </c>
      <c r="L97" s="7">
        <v>3</v>
      </c>
      <c r="M97" s="46" t="s">
        <v>99</v>
      </c>
    </row>
    <row r="98" spans="1:13" s="34" customFormat="1" x14ac:dyDescent="0.25">
      <c r="A98" s="21" t="s">
        <v>104</v>
      </c>
      <c r="B98" s="7"/>
      <c r="C98" s="7">
        <f>SUM(C2:C92)</f>
        <v>4651</v>
      </c>
      <c r="D98" s="7">
        <f t="shared" ref="D98:L98" si="2">SUM(D2:D92)</f>
        <v>115</v>
      </c>
      <c r="E98" s="7">
        <f t="shared" si="2"/>
        <v>148</v>
      </c>
      <c r="F98" s="7">
        <f t="shared" si="2"/>
        <v>1912</v>
      </c>
      <c r="G98" s="7">
        <f t="shared" si="2"/>
        <v>229</v>
      </c>
      <c r="H98" s="7">
        <f t="shared" si="2"/>
        <v>8555</v>
      </c>
      <c r="I98" s="7">
        <f t="shared" si="2"/>
        <v>15610</v>
      </c>
      <c r="J98" s="7">
        <f t="shared" si="2"/>
        <v>32</v>
      </c>
      <c r="K98" s="7">
        <f t="shared" si="2"/>
        <v>6</v>
      </c>
      <c r="L98" s="7">
        <f t="shared" si="2"/>
        <v>49</v>
      </c>
      <c r="M98" s="37"/>
    </row>
    <row r="99" spans="1:13" s="34" customFormat="1" x14ac:dyDescent="0.25">
      <c r="A99" s="21" t="s">
        <v>105</v>
      </c>
      <c r="B99" s="7"/>
      <c r="C99" s="7">
        <f>SUM(C93:C97)</f>
        <v>1857</v>
      </c>
      <c r="D99" s="7">
        <f t="shared" ref="D99:L99" si="3">SUM(D93:D97)</f>
        <v>20</v>
      </c>
      <c r="E99" s="7">
        <f t="shared" si="3"/>
        <v>42</v>
      </c>
      <c r="F99" s="7">
        <f t="shared" si="3"/>
        <v>591</v>
      </c>
      <c r="G99" s="7">
        <f t="shared" si="3"/>
        <v>70</v>
      </c>
      <c r="H99" s="7">
        <f t="shared" si="3"/>
        <v>3679</v>
      </c>
      <c r="I99" s="7">
        <f t="shared" si="3"/>
        <v>6259</v>
      </c>
      <c r="J99" s="7">
        <f t="shared" si="3"/>
        <v>38</v>
      </c>
      <c r="K99" s="7">
        <f t="shared" si="3"/>
        <v>5</v>
      </c>
      <c r="L99" s="7">
        <f t="shared" si="3"/>
        <v>9</v>
      </c>
      <c r="M99" s="37"/>
    </row>
    <row r="100" spans="1:13" s="34" customFormat="1" x14ac:dyDescent="0.25">
      <c r="A100" s="21" t="s">
        <v>106</v>
      </c>
      <c r="B100" s="7">
        <f>SUM(B2:B97)</f>
        <v>31082</v>
      </c>
      <c r="C100" s="7">
        <f>SUM(C98:C99)</f>
        <v>6508</v>
      </c>
      <c r="D100" s="7">
        <f t="shared" ref="D100:L100" si="4">SUM(D98:D99)</f>
        <v>135</v>
      </c>
      <c r="E100" s="7">
        <f t="shared" si="4"/>
        <v>190</v>
      </c>
      <c r="F100" s="7">
        <f t="shared" si="4"/>
        <v>2503</v>
      </c>
      <c r="G100" s="7">
        <f t="shared" si="4"/>
        <v>299</v>
      </c>
      <c r="H100" s="7">
        <f t="shared" si="4"/>
        <v>12234</v>
      </c>
      <c r="I100" s="7">
        <f t="shared" si="4"/>
        <v>21869</v>
      </c>
      <c r="J100" s="7">
        <f t="shared" si="4"/>
        <v>70</v>
      </c>
      <c r="K100" s="7">
        <f t="shared" si="4"/>
        <v>11</v>
      </c>
      <c r="L100" s="7">
        <f t="shared" si="4"/>
        <v>58</v>
      </c>
      <c r="M100" s="37">
        <f>(L100+K100+I100)/B100</f>
        <v>0.70581043690882184</v>
      </c>
    </row>
    <row r="101" spans="1:13" s="34" customFormat="1" x14ac:dyDescent="0.25">
      <c r="A101" s="36" t="s">
        <v>107</v>
      </c>
      <c r="B101" s="7"/>
      <c r="C101" s="37">
        <f>C100/$I$100</f>
        <v>0.29759019616809179</v>
      </c>
      <c r="D101" s="37">
        <f t="shared" ref="D101:H101" si="5">D100/$I$100</f>
        <v>6.1731217705427773E-3</v>
      </c>
      <c r="E101" s="37">
        <f t="shared" si="5"/>
        <v>8.6880973066898355E-3</v>
      </c>
      <c r="F101" s="37">
        <f t="shared" si="5"/>
        <v>0.11445425030865609</v>
      </c>
      <c r="G101" s="37">
        <f t="shared" si="5"/>
        <v>1.3672321551054004E-2</v>
      </c>
      <c r="H101" s="37">
        <f t="shared" si="5"/>
        <v>0.55942201289496551</v>
      </c>
      <c r="I101" s="7"/>
      <c r="J101" s="7"/>
      <c r="K101" s="7"/>
      <c r="L101" s="7"/>
      <c r="M101" s="37"/>
    </row>
    <row r="102" spans="1:13" x14ac:dyDescent="0.25"/>
    <row r="103" spans="1:13" x14ac:dyDescent="0.25"/>
    <row r="104" spans="1:13" hidden="1" x14ac:dyDescent="0.25"/>
    <row r="105" spans="1:13" hidden="1" x14ac:dyDescent="0.25"/>
    <row r="106" spans="1:13" hidden="1" x14ac:dyDescent="0.25"/>
    <row r="107" spans="1:13" hidden="1" x14ac:dyDescent="0.25"/>
    <row r="108" spans="1:13" hidden="1" x14ac:dyDescent="0.25"/>
    <row r="109" spans="1:13" hidden="1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90" fitToHeight="0" orientation="landscape" r:id="rId1"/>
  <tableParts count="1">
    <tablePart r:id="rId2"/>
  </tablePart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99F8F-17D0-460E-AF2D-82915A66C191}">
  <sheetPr codeName="Sheet42">
    <pageSetUpPr fitToPage="1"/>
  </sheetPr>
  <dimension ref="A1:O92"/>
  <sheetViews>
    <sheetView topLeftCell="A61" zoomScaleNormal="100" workbookViewId="0">
      <selection activeCell="B91" sqref="B91"/>
    </sheetView>
  </sheetViews>
  <sheetFormatPr defaultColWidth="0" defaultRowHeight="15" customHeight="1" zeroHeight="1" x14ac:dyDescent="0.25"/>
  <cols>
    <col min="1" max="1" width="35.7109375" style="33" customWidth="1"/>
    <col min="2" max="2" width="8.7109375" style="40" customWidth="1"/>
    <col min="3" max="5" width="11.7109375" style="40" customWidth="1"/>
    <col min="6" max="6" width="13.7109375" style="40" customWidth="1"/>
    <col min="7" max="8" width="11.7109375" style="40" customWidth="1"/>
    <col min="9" max="9" width="8.7109375" style="40" customWidth="1"/>
    <col min="10" max="12" width="3.7109375" style="40" customWidth="1"/>
    <col min="13" max="13" width="8.7109375" style="47" customWidth="1"/>
    <col min="14" max="14" width="1.7109375" style="33" customWidth="1"/>
    <col min="15" max="15" width="0" style="33" hidden="1" customWidth="1"/>
    <col min="16" max="16384" width="9.140625" style="33" hidden="1"/>
  </cols>
  <sheetData>
    <row r="1" spans="1:13" ht="50.1" customHeight="1" thickBot="1" x14ac:dyDescent="0.3">
      <c r="A1" s="49" t="s">
        <v>0</v>
      </c>
      <c r="B1" s="2" t="s">
        <v>1</v>
      </c>
      <c r="C1" s="2" t="s">
        <v>3382</v>
      </c>
      <c r="D1" s="2" t="s">
        <v>3383</v>
      </c>
      <c r="E1" s="2" t="s">
        <v>3384</v>
      </c>
      <c r="F1" s="2" t="s">
        <v>3385</v>
      </c>
      <c r="G1" s="2" t="s">
        <v>3386</v>
      </c>
      <c r="H1" s="2" t="s">
        <v>3387</v>
      </c>
      <c r="I1" s="2" t="s">
        <v>8</v>
      </c>
      <c r="J1" s="2" t="s">
        <v>9</v>
      </c>
      <c r="K1" s="2" t="s">
        <v>10</v>
      </c>
      <c r="L1" s="2" t="s">
        <v>11</v>
      </c>
      <c r="M1" s="32" t="s">
        <v>12</v>
      </c>
    </row>
    <row r="2" spans="1:13" s="34" customFormat="1" ht="15.75" thickTop="1" x14ac:dyDescent="0.25">
      <c r="A2" s="21" t="s">
        <v>3388</v>
      </c>
      <c r="B2" s="7">
        <v>454</v>
      </c>
      <c r="C2" s="7">
        <v>164</v>
      </c>
      <c r="D2" s="7">
        <v>2</v>
      </c>
      <c r="E2" s="7">
        <v>1</v>
      </c>
      <c r="F2" s="7">
        <v>73</v>
      </c>
      <c r="G2" s="7">
        <v>24</v>
      </c>
      <c r="H2" s="7">
        <v>3</v>
      </c>
      <c r="I2" s="22">
        <v>267</v>
      </c>
      <c r="J2" s="7">
        <v>0</v>
      </c>
      <c r="K2" s="7">
        <v>1</v>
      </c>
      <c r="L2" s="7">
        <v>1</v>
      </c>
      <c r="M2" s="37">
        <f t="shared" ref="M2:M65" si="0">(L2+K2+I2)/B2</f>
        <v>0.59251101321585908</v>
      </c>
    </row>
    <row r="3" spans="1:13" s="34" customFormat="1" x14ac:dyDescent="0.25">
      <c r="A3" s="21" t="s">
        <v>3389</v>
      </c>
      <c r="B3" s="7">
        <v>419</v>
      </c>
      <c r="C3" s="7">
        <v>125</v>
      </c>
      <c r="D3" s="7">
        <v>2</v>
      </c>
      <c r="E3" s="7">
        <v>2</v>
      </c>
      <c r="F3" s="7">
        <v>62</v>
      </c>
      <c r="G3" s="7">
        <v>23</v>
      </c>
      <c r="H3" s="7">
        <v>4</v>
      </c>
      <c r="I3" s="22">
        <v>218</v>
      </c>
      <c r="J3" s="7">
        <v>0</v>
      </c>
      <c r="K3" s="7">
        <v>0</v>
      </c>
      <c r="L3" s="7">
        <v>1</v>
      </c>
      <c r="M3" s="37">
        <f t="shared" si="0"/>
        <v>0.52267303102625295</v>
      </c>
    </row>
    <row r="4" spans="1:13" s="34" customFormat="1" x14ac:dyDescent="0.25">
      <c r="A4" s="21" t="s">
        <v>3390</v>
      </c>
      <c r="B4" s="7">
        <v>435</v>
      </c>
      <c r="C4" s="7">
        <v>149</v>
      </c>
      <c r="D4" s="7">
        <v>1</v>
      </c>
      <c r="E4" s="7">
        <v>1</v>
      </c>
      <c r="F4" s="7">
        <v>30</v>
      </c>
      <c r="G4" s="7">
        <v>12</v>
      </c>
      <c r="H4" s="7">
        <v>5</v>
      </c>
      <c r="I4" s="22">
        <v>198</v>
      </c>
      <c r="J4" s="7">
        <v>0</v>
      </c>
      <c r="K4" s="7">
        <v>0</v>
      </c>
      <c r="L4" s="7">
        <v>0</v>
      </c>
      <c r="M4" s="37">
        <f t="shared" si="0"/>
        <v>0.45517241379310347</v>
      </c>
    </row>
    <row r="5" spans="1:13" s="34" customFormat="1" x14ac:dyDescent="0.25">
      <c r="A5" s="21" t="s">
        <v>3391</v>
      </c>
      <c r="B5" s="7">
        <v>347</v>
      </c>
      <c r="C5" s="7">
        <v>101</v>
      </c>
      <c r="D5" s="7">
        <v>3</v>
      </c>
      <c r="E5" s="7">
        <v>1</v>
      </c>
      <c r="F5" s="7">
        <v>76</v>
      </c>
      <c r="G5" s="7">
        <v>15</v>
      </c>
      <c r="H5" s="7">
        <v>5</v>
      </c>
      <c r="I5" s="22">
        <v>201</v>
      </c>
      <c r="J5" s="7">
        <v>0</v>
      </c>
      <c r="K5" s="7">
        <v>0</v>
      </c>
      <c r="L5" s="7">
        <v>0</v>
      </c>
      <c r="M5" s="37">
        <f t="shared" si="0"/>
        <v>0.57925072046109505</v>
      </c>
    </row>
    <row r="6" spans="1:13" s="34" customFormat="1" x14ac:dyDescent="0.25">
      <c r="A6" s="21" t="s">
        <v>3392</v>
      </c>
      <c r="B6" s="7">
        <v>318</v>
      </c>
      <c r="C6" s="7">
        <v>87</v>
      </c>
      <c r="D6" s="7">
        <v>4</v>
      </c>
      <c r="E6" s="7">
        <v>2</v>
      </c>
      <c r="F6" s="7">
        <v>67</v>
      </c>
      <c r="G6" s="7">
        <v>12</v>
      </c>
      <c r="H6" s="7">
        <v>1</v>
      </c>
      <c r="I6" s="22">
        <v>173</v>
      </c>
      <c r="J6" s="7">
        <v>0</v>
      </c>
      <c r="K6" s="7">
        <v>0</v>
      </c>
      <c r="L6" s="7">
        <v>0</v>
      </c>
      <c r="M6" s="37">
        <f t="shared" si="0"/>
        <v>0.54402515723270439</v>
      </c>
    </row>
    <row r="7" spans="1:13" s="34" customFormat="1" x14ac:dyDescent="0.25">
      <c r="A7" s="21" t="s">
        <v>3393</v>
      </c>
      <c r="B7" s="7">
        <v>497</v>
      </c>
      <c r="C7" s="7">
        <v>118</v>
      </c>
      <c r="D7" s="7">
        <v>0</v>
      </c>
      <c r="E7" s="7">
        <v>1</v>
      </c>
      <c r="F7" s="7">
        <v>62</v>
      </c>
      <c r="G7" s="7">
        <v>21</v>
      </c>
      <c r="H7" s="7">
        <v>3</v>
      </c>
      <c r="I7" s="22">
        <v>205</v>
      </c>
      <c r="J7" s="7">
        <v>2</v>
      </c>
      <c r="K7" s="7">
        <v>0</v>
      </c>
      <c r="L7" s="7">
        <v>0</v>
      </c>
      <c r="M7" s="37">
        <f t="shared" si="0"/>
        <v>0.41247484909456739</v>
      </c>
    </row>
    <row r="8" spans="1:13" s="34" customFormat="1" x14ac:dyDescent="0.25">
      <c r="A8" s="21" t="s">
        <v>3394</v>
      </c>
      <c r="B8" s="7">
        <v>382</v>
      </c>
      <c r="C8" s="7">
        <v>24</v>
      </c>
      <c r="D8" s="7">
        <v>0</v>
      </c>
      <c r="E8" s="7">
        <v>0</v>
      </c>
      <c r="F8" s="7">
        <v>15</v>
      </c>
      <c r="G8" s="7">
        <v>3</v>
      </c>
      <c r="H8" s="7">
        <v>5</v>
      </c>
      <c r="I8" s="22">
        <v>47</v>
      </c>
      <c r="J8" s="7">
        <v>0</v>
      </c>
      <c r="K8" s="7">
        <v>0</v>
      </c>
      <c r="L8" s="7">
        <v>1</v>
      </c>
      <c r="M8" s="37">
        <f t="shared" si="0"/>
        <v>0.1256544502617801</v>
      </c>
    </row>
    <row r="9" spans="1:13" s="34" customFormat="1" x14ac:dyDescent="0.25">
      <c r="A9" s="21" t="s">
        <v>3395</v>
      </c>
      <c r="B9" s="7">
        <v>348</v>
      </c>
      <c r="C9" s="7">
        <v>37</v>
      </c>
      <c r="D9" s="7">
        <v>1</v>
      </c>
      <c r="E9" s="7">
        <v>0</v>
      </c>
      <c r="F9" s="7">
        <v>29</v>
      </c>
      <c r="G9" s="7">
        <v>4</v>
      </c>
      <c r="H9" s="7">
        <v>1</v>
      </c>
      <c r="I9" s="22">
        <v>72</v>
      </c>
      <c r="J9" s="7">
        <v>0</v>
      </c>
      <c r="K9" s="7">
        <v>0</v>
      </c>
      <c r="L9" s="7">
        <v>0</v>
      </c>
      <c r="M9" s="37">
        <f t="shared" si="0"/>
        <v>0.20689655172413793</v>
      </c>
    </row>
    <row r="10" spans="1:13" s="34" customFormat="1" x14ac:dyDescent="0.25">
      <c r="A10" s="21" t="s">
        <v>3396</v>
      </c>
      <c r="B10" s="7">
        <v>433</v>
      </c>
      <c r="C10" s="7">
        <v>120</v>
      </c>
      <c r="D10" s="7">
        <v>2</v>
      </c>
      <c r="E10" s="7">
        <v>0</v>
      </c>
      <c r="F10" s="7">
        <v>66</v>
      </c>
      <c r="G10" s="7">
        <v>24</v>
      </c>
      <c r="H10" s="7">
        <v>4</v>
      </c>
      <c r="I10" s="22">
        <v>216</v>
      </c>
      <c r="J10" s="7">
        <v>1</v>
      </c>
      <c r="K10" s="7">
        <v>1</v>
      </c>
      <c r="L10" s="7">
        <v>0</v>
      </c>
      <c r="M10" s="37">
        <f t="shared" si="0"/>
        <v>0.50115473441108549</v>
      </c>
    </row>
    <row r="11" spans="1:13" s="34" customFormat="1" x14ac:dyDescent="0.25">
      <c r="A11" s="21" t="s">
        <v>3397</v>
      </c>
      <c r="B11" s="7">
        <v>240</v>
      </c>
      <c r="C11" s="7">
        <v>23</v>
      </c>
      <c r="D11" s="7">
        <v>0</v>
      </c>
      <c r="E11" s="7">
        <v>1</v>
      </c>
      <c r="F11" s="7">
        <v>19</v>
      </c>
      <c r="G11" s="7">
        <v>9</v>
      </c>
      <c r="H11" s="7">
        <v>1</v>
      </c>
      <c r="I11" s="22">
        <v>53</v>
      </c>
      <c r="J11" s="7">
        <v>0</v>
      </c>
      <c r="K11" s="7">
        <v>0</v>
      </c>
      <c r="L11" s="7">
        <v>0</v>
      </c>
      <c r="M11" s="37">
        <f t="shared" si="0"/>
        <v>0.22083333333333333</v>
      </c>
    </row>
    <row r="12" spans="1:13" s="34" customFormat="1" x14ac:dyDescent="0.25">
      <c r="A12" s="21" t="s">
        <v>3398</v>
      </c>
      <c r="B12" s="7">
        <v>462</v>
      </c>
      <c r="C12" s="7">
        <v>84</v>
      </c>
      <c r="D12" s="7">
        <v>4</v>
      </c>
      <c r="E12" s="7">
        <v>0</v>
      </c>
      <c r="F12" s="7">
        <v>39</v>
      </c>
      <c r="G12" s="7">
        <v>16</v>
      </c>
      <c r="H12" s="7">
        <v>1</v>
      </c>
      <c r="I12" s="22">
        <v>144</v>
      </c>
      <c r="J12" s="7">
        <v>1</v>
      </c>
      <c r="K12" s="7">
        <v>0</v>
      </c>
      <c r="L12" s="7">
        <v>1</v>
      </c>
      <c r="M12" s="37">
        <f t="shared" si="0"/>
        <v>0.31385281385281383</v>
      </c>
    </row>
    <row r="13" spans="1:13" s="34" customFormat="1" x14ac:dyDescent="0.25">
      <c r="A13" s="21" t="s">
        <v>3399</v>
      </c>
      <c r="B13" s="7">
        <v>352</v>
      </c>
      <c r="C13" s="7">
        <v>97</v>
      </c>
      <c r="D13" s="7">
        <v>0</v>
      </c>
      <c r="E13" s="7">
        <v>2</v>
      </c>
      <c r="F13" s="7">
        <v>54</v>
      </c>
      <c r="G13" s="7">
        <v>13</v>
      </c>
      <c r="H13" s="7">
        <v>3</v>
      </c>
      <c r="I13" s="22">
        <v>169</v>
      </c>
      <c r="J13" s="7">
        <v>1</v>
      </c>
      <c r="K13" s="7">
        <v>0</v>
      </c>
      <c r="L13" s="7">
        <v>1</v>
      </c>
      <c r="M13" s="37">
        <f t="shared" si="0"/>
        <v>0.48295454545454547</v>
      </c>
    </row>
    <row r="14" spans="1:13" s="34" customFormat="1" x14ac:dyDescent="0.25">
      <c r="A14" s="21" t="s">
        <v>3400</v>
      </c>
      <c r="B14" s="7">
        <v>366</v>
      </c>
      <c r="C14" s="7">
        <v>101</v>
      </c>
      <c r="D14" s="7">
        <v>2</v>
      </c>
      <c r="E14" s="7">
        <v>0</v>
      </c>
      <c r="F14" s="7">
        <v>49</v>
      </c>
      <c r="G14" s="7">
        <v>10</v>
      </c>
      <c r="H14" s="7">
        <v>4</v>
      </c>
      <c r="I14" s="22">
        <v>166</v>
      </c>
      <c r="J14" s="7">
        <v>0</v>
      </c>
      <c r="K14" s="7">
        <v>0</v>
      </c>
      <c r="L14" s="7">
        <v>0</v>
      </c>
      <c r="M14" s="37">
        <f t="shared" si="0"/>
        <v>0.45355191256830601</v>
      </c>
    </row>
    <row r="15" spans="1:13" s="34" customFormat="1" x14ac:dyDescent="0.25">
      <c r="A15" s="21" t="s">
        <v>3401</v>
      </c>
      <c r="B15" s="7">
        <v>393</v>
      </c>
      <c r="C15" s="7">
        <v>102</v>
      </c>
      <c r="D15" s="7">
        <v>2</v>
      </c>
      <c r="E15" s="7">
        <v>2</v>
      </c>
      <c r="F15" s="7">
        <v>37</v>
      </c>
      <c r="G15" s="7">
        <v>14</v>
      </c>
      <c r="H15" s="7">
        <v>6</v>
      </c>
      <c r="I15" s="22">
        <v>163</v>
      </c>
      <c r="J15" s="7">
        <v>0</v>
      </c>
      <c r="K15" s="7">
        <v>0</v>
      </c>
      <c r="L15" s="7">
        <v>0</v>
      </c>
      <c r="M15" s="37">
        <f t="shared" si="0"/>
        <v>0.41475826972010177</v>
      </c>
    </row>
    <row r="16" spans="1:13" s="34" customFormat="1" x14ac:dyDescent="0.25">
      <c r="A16" s="21" t="s">
        <v>3402</v>
      </c>
      <c r="B16" s="7">
        <v>329</v>
      </c>
      <c r="C16" s="7">
        <v>98</v>
      </c>
      <c r="D16" s="7">
        <v>5</v>
      </c>
      <c r="E16" s="7">
        <v>4</v>
      </c>
      <c r="F16" s="7">
        <v>33</v>
      </c>
      <c r="G16" s="7">
        <v>16</v>
      </c>
      <c r="H16" s="7">
        <v>4</v>
      </c>
      <c r="I16" s="22">
        <v>160</v>
      </c>
      <c r="J16" s="7">
        <v>1</v>
      </c>
      <c r="K16" s="7">
        <v>0</v>
      </c>
      <c r="L16" s="7">
        <v>0</v>
      </c>
      <c r="M16" s="37">
        <f t="shared" si="0"/>
        <v>0.48632218844984804</v>
      </c>
    </row>
    <row r="17" spans="1:13" s="34" customFormat="1" x14ac:dyDescent="0.25">
      <c r="A17" s="21" t="s">
        <v>3403</v>
      </c>
      <c r="B17" s="7">
        <v>446</v>
      </c>
      <c r="C17" s="7">
        <v>153</v>
      </c>
      <c r="D17" s="7">
        <v>0</v>
      </c>
      <c r="E17" s="7">
        <v>1</v>
      </c>
      <c r="F17" s="7">
        <v>72</v>
      </c>
      <c r="G17" s="7">
        <v>25</v>
      </c>
      <c r="H17" s="7">
        <v>2</v>
      </c>
      <c r="I17" s="22">
        <v>253</v>
      </c>
      <c r="J17" s="7">
        <v>0</v>
      </c>
      <c r="K17" s="7">
        <v>1</v>
      </c>
      <c r="L17" s="7">
        <v>0</v>
      </c>
      <c r="M17" s="37">
        <f t="shared" si="0"/>
        <v>0.56950672645739908</v>
      </c>
    </row>
    <row r="18" spans="1:13" s="34" customFormat="1" x14ac:dyDescent="0.25">
      <c r="A18" s="21" t="s">
        <v>3404</v>
      </c>
      <c r="B18" s="7">
        <v>457</v>
      </c>
      <c r="C18" s="7">
        <v>130</v>
      </c>
      <c r="D18" s="7">
        <v>2</v>
      </c>
      <c r="E18" s="7">
        <v>1</v>
      </c>
      <c r="F18" s="7">
        <v>95</v>
      </c>
      <c r="G18" s="7">
        <v>20</v>
      </c>
      <c r="H18" s="7">
        <v>4</v>
      </c>
      <c r="I18" s="22">
        <v>252</v>
      </c>
      <c r="J18" s="7">
        <v>0</v>
      </c>
      <c r="K18" s="7">
        <v>0</v>
      </c>
      <c r="L18" s="7">
        <v>0</v>
      </c>
      <c r="M18" s="37">
        <f t="shared" si="0"/>
        <v>0.55142231947483589</v>
      </c>
    </row>
    <row r="19" spans="1:13" s="34" customFormat="1" x14ac:dyDescent="0.25">
      <c r="A19" s="21" t="s">
        <v>3405</v>
      </c>
      <c r="B19" s="7">
        <v>452</v>
      </c>
      <c r="C19" s="7">
        <v>147</v>
      </c>
      <c r="D19" s="7">
        <v>2</v>
      </c>
      <c r="E19" s="7">
        <v>3</v>
      </c>
      <c r="F19" s="7">
        <v>61</v>
      </c>
      <c r="G19" s="7">
        <v>24</v>
      </c>
      <c r="H19" s="7">
        <v>2</v>
      </c>
      <c r="I19" s="22">
        <v>239</v>
      </c>
      <c r="J19" s="7">
        <v>0</v>
      </c>
      <c r="K19" s="7">
        <v>0</v>
      </c>
      <c r="L19" s="7">
        <v>0</v>
      </c>
      <c r="M19" s="37">
        <f t="shared" si="0"/>
        <v>0.52876106194690264</v>
      </c>
    </row>
    <row r="20" spans="1:13" s="34" customFormat="1" x14ac:dyDescent="0.25">
      <c r="A20" s="21" t="s">
        <v>3406</v>
      </c>
      <c r="B20" s="7">
        <v>560</v>
      </c>
      <c r="C20" s="7">
        <v>172</v>
      </c>
      <c r="D20" s="7">
        <v>2</v>
      </c>
      <c r="E20" s="7">
        <v>0</v>
      </c>
      <c r="F20" s="7">
        <v>100</v>
      </c>
      <c r="G20" s="7">
        <v>18</v>
      </c>
      <c r="H20" s="7">
        <v>4</v>
      </c>
      <c r="I20" s="22">
        <v>296</v>
      </c>
      <c r="J20" s="7">
        <v>1</v>
      </c>
      <c r="K20" s="7">
        <v>0</v>
      </c>
      <c r="L20" s="7">
        <v>3</v>
      </c>
      <c r="M20" s="37">
        <f t="shared" si="0"/>
        <v>0.53392857142857142</v>
      </c>
    </row>
    <row r="21" spans="1:13" s="34" customFormat="1" x14ac:dyDescent="0.25">
      <c r="A21" s="21" t="s">
        <v>3407</v>
      </c>
      <c r="B21" s="7">
        <v>560</v>
      </c>
      <c r="C21" s="7">
        <v>162</v>
      </c>
      <c r="D21" s="7">
        <v>4</v>
      </c>
      <c r="E21" s="7">
        <v>2</v>
      </c>
      <c r="F21" s="7">
        <v>96</v>
      </c>
      <c r="G21" s="7">
        <v>25</v>
      </c>
      <c r="H21" s="7">
        <v>2</v>
      </c>
      <c r="I21" s="22">
        <v>291</v>
      </c>
      <c r="J21" s="7">
        <v>2</v>
      </c>
      <c r="K21" s="7">
        <v>0</v>
      </c>
      <c r="L21" s="7">
        <v>1</v>
      </c>
      <c r="M21" s="37">
        <f t="shared" si="0"/>
        <v>0.52142857142857146</v>
      </c>
    </row>
    <row r="22" spans="1:13" s="34" customFormat="1" x14ac:dyDescent="0.25">
      <c r="A22" s="21" t="s">
        <v>3408</v>
      </c>
      <c r="B22" s="7">
        <v>394</v>
      </c>
      <c r="C22" s="7">
        <v>104</v>
      </c>
      <c r="D22" s="7">
        <v>4</v>
      </c>
      <c r="E22" s="7">
        <v>0</v>
      </c>
      <c r="F22" s="7">
        <v>65</v>
      </c>
      <c r="G22" s="7">
        <v>16</v>
      </c>
      <c r="H22" s="7">
        <v>5</v>
      </c>
      <c r="I22" s="22">
        <v>194</v>
      </c>
      <c r="J22" s="7">
        <v>0</v>
      </c>
      <c r="K22" s="7">
        <v>0</v>
      </c>
      <c r="L22" s="7">
        <v>0</v>
      </c>
      <c r="M22" s="37">
        <f t="shared" si="0"/>
        <v>0.49238578680203043</v>
      </c>
    </row>
    <row r="23" spans="1:13" s="34" customFormat="1" x14ac:dyDescent="0.25">
      <c r="A23" s="21" t="s">
        <v>3409</v>
      </c>
      <c r="B23" s="7">
        <v>449</v>
      </c>
      <c r="C23" s="7">
        <v>123</v>
      </c>
      <c r="D23" s="7">
        <v>0</v>
      </c>
      <c r="E23" s="7">
        <v>1</v>
      </c>
      <c r="F23" s="7">
        <v>53</v>
      </c>
      <c r="G23" s="7">
        <v>15</v>
      </c>
      <c r="H23" s="7">
        <v>0</v>
      </c>
      <c r="I23" s="22">
        <v>192</v>
      </c>
      <c r="J23" s="7">
        <v>0</v>
      </c>
      <c r="K23" s="7">
        <v>0</v>
      </c>
      <c r="L23" s="7">
        <v>1</v>
      </c>
      <c r="M23" s="37">
        <f t="shared" si="0"/>
        <v>0.42984409799554568</v>
      </c>
    </row>
    <row r="24" spans="1:13" s="34" customFormat="1" x14ac:dyDescent="0.25">
      <c r="A24" s="21" t="s">
        <v>3410</v>
      </c>
      <c r="B24" s="7">
        <v>427</v>
      </c>
      <c r="C24" s="7">
        <v>99</v>
      </c>
      <c r="D24" s="7">
        <v>0</v>
      </c>
      <c r="E24" s="7">
        <v>1</v>
      </c>
      <c r="F24" s="7">
        <v>57</v>
      </c>
      <c r="G24" s="7">
        <v>18</v>
      </c>
      <c r="H24" s="7">
        <v>5</v>
      </c>
      <c r="I24" s="22">
        <v>180</v>
      </c>
      <c r="J24" s="7">
        <v>0</v>
      </c>
      <c r="K24" s="7">
        <v>0</v>
      </c>
      <c r="L24" s="7">
        <v>0</v>
      </c>
      <c r="M24" s="37">
        <f t="shared" si="0"/>
        <v>0.42154566744730682</v>
      </c>
    </row>
    <row r="25" spans="1:13" s="34" customFormat="1" x14ac:dyDescent="0.25">
      <c r="A25" s="21" t="s">
        <v>3411</v>
      </c>
      <c r="B25" s="7">
        <v>386</v>
      </c>
      <c r="C25" s="7">
        <v>66</v>
      </c>
      <c r="D25" s="7">
        <v>0</v>
      </c>
      <c r="E25" s="7">
        <v>1</v>
      </c>
      <c r="F25" s="7">
        <v>32</v>
      </c>
      <c r="G25" s="7">
        <v>12</v>
      </c>
      <c r="H25" s="7">
        <v>1</v>
      </c>
      <c r="I25" s="22">
        <v>112</v>
      </c>
      <c r="J25" s="7">
        <v>0</v>
      </c>
      <c r="K25" s="7">
        <v>0</v>
      </c>
      <c r="L25" s="7">
        <v>3</v>
      </c>
      <c r="M25" s="37">
        <f t="shared" si="0"/>
        <v>0.29792746113989638</v>
      </c>
    </row>
    <row r="26" spans="1:13" s="34" customFormat="1" x14ac:dyDescent="0.25">
      <c r="A26" s="21" t="s">
        <v>3412</v>
      </c>
      <c r="B26" s="7">
        <v>350</v>
      </c>
      <c r="C26" s="7">
        <v>82</v>
      </c>
      <c r="D26" s="7">
        <v>0</v>
      </c>
      <c r="E26" s="7">
        <v>1</v>
      </c>
      <c r="F26" s="7">
        <v>66</v>
      </c>
      <c r="G26" s="7">
        <v>11</v>
      </c>
      <c r="H26" s="7">
        <v>3</v>
      </c>
      <c r="I26" s="22">
        <v>163</v>
      </c>
      <c r="J26" s="7">
        <v>1</v>
      </c>
      <c r="K26" s="7">
        <v>0</v>
      </c>
      <c r="L26" s="7">
        <v>0</v>
      </c>
      <c r="M26" s="37">
        <f t="shared" si="0"/>
        <v>0.46571428571428569</v>
      </c>
    </row>
    <row r="27" spans="1:13" s="34" customFormat="1" x14ac:dyDescent="0.25">
      <c r="A27" s="21" t="s">
        <v>3413</v>
      </c>
      <c r="B27" s="7">
        <v>395</v>
      </c>
      <c r="C27" s="7">
        <v>93</v>
      </c>
      <c r="D27" s="7">
        <v>4</v>
      </c>
      <c r="E27" s="7">
        <v>0</v>
      </c>
      <c r="F27" s="7">
        <v>77</v>
      </c>
      <c r="G27" s="7">
        <v>11</v>
      </c>
      <c r="H27" s="7">
        <v>2</v>
      </c>
      <c r="I27" s="22">
        <v>187</v>
      </c>
      <c r="J27" s="7">
        <v>1</v>
      </c>
      <c r="K27" s="7">
        <v>0</v>
      </c>
      <c r="L27" s="7">
        <v>0</v>
      </c>
      <c r="M27" s="37">
        <f t="shared" si="0"/>
        <v>0.47341772151898737</v>
      </c>
    </row>
    <row r="28" spans="1:13" s="34" customFormat="1" x14ac:dyDescent="0.25">
      <c r="A28" s="21" t="s">
        <v>3414</v>
      </c>
      <c r="B28" s="7">
        <v>411</v>
      </c>
      <c r="C28" s="7">
        <v>109</v>
      </c>
      <c r="D28" s="7">
        <v>1</v>
      </c>
      <c r="E28" s="7">
        <v>0</v>
      </c>
      <c r="F28" s="7">
        <v>77</v>
      </c>
      <c r="G28" s="7">
        <v>21</v>
      </c>
      <c r="H28" s="7">
        <v>3</v>
      </c>
      <c r="I28" s="22">
        <v>211</v>
      </c>
      <c r="J28" s="7">
        <v>0</v>
      </c>
      <c r="K28" s="7">
        <v>0</v>
      </c>
      <c r="L28" s="7">
        <v>0</v>
      </c>
      <c r="M28" s="37">
        <f t="shared" si="0"/>
        <v>0.51338199513381999</v>
      </c>
    </row>
    <row r="29" spans="1:13" s="34" customFormat="1" x14ac:dyDescent="0.25">
      <c r="A29" s="21" t="s">
        <v>3415</v>
      </c>
      <c r="B29" s="7">
        <v>476</v>
      </c>
      <c r="C29" s="7">
        <v>152</v>
      </c>
      <c r="D29" s="7">
        <v>7</v>
      </c>
      <c r="E29" s="7">
        <v>0</v>
      </c>
      <c r="F29" s="7">
        <v>68</v>
      </c>
      <c r="G29" s="7">
        <v>16</v>
      </c>
      <c r="H29" s="7">
        <v>6</v>
      </c>
      <c r="I29" s="22">
        <v>249</v>
      </c>
      <c r="J29" s="7">
        <v>0</v>
      </c>
      <c r="K29" s="7">
        <v>0</v>
      </c>
      <c r="L29" s="7">
        <v>1</v>
      </c>
      <c r="M29" s="37">
        <f t="shared" si="0"/>
        <v>0.52521008403361347</v>
      </c>
    </row>
    <row r="30" spans="1:13" s="34" customFormat="1" x14ac:dyDescent="0.25">
      <c r="A30" s="21" t="s">
        <v>3416</v>
      </c>
      <c r="B30" s="7">
        <v>461</v>
      </c>
      <c r="C30" s="7">
        <v>143</v>
      </c>
      <c r="D30" s="7">
        <v>2</v>
      </c>
      <c r="E30" s="7">
        <v>1</v>
      </c>
      <c r="F30" s="7">
        <v>94</v>
      </c>
      <c r="G30" s="7">
        <v>18</v>
      </c>
      <c r="H30" s="7">
        <v>4</v>
      </c>
      <c r="I30" s="22">
        <v>262</v>
      </c>
      <c r="J30" s="7">
        <v>0</v>
      </c>
      <c r="K30" s="7">
        <v>1</v>
      </c>
      <c r="L30" s="7">
        <v>0</v>
      </c>
      <c r="M30" s="37">
        <f t="shared" si="0"/>
        <v>0.57049891540130149</v>
      </c>
    </row>
    <row r="31" spans="1:13" s="34" customFormat="1" x14ac:dyDescent="0.25">
      <c r="A31" s="21" t="s">
        <v>3417</v>
      </c>
      <c r="B31" s="7">
        <v>371</v>
      </c>
      <c r="C31" s="7">
        <v>71</v>
      </c>
      <c r="D31" s="7">
        <v>1</v>
      </c>
      <c r="E31" s="7">
        <v>0</v>
      </c>
      <c r="F31" s="7">
        <v>104</v>
      </c>
      <c r="G31" s="7">
        <v>7</v>
      </c>
      <c r="H31" s="7">
        <v>0</v>
      </c>
      <c r="I31" s="22">
        <v>183</v>
      </c>
      <c r="J31" s="7">
        <v>0</v>
      </c>
      <c r="K31" s="7">
        <v>0</v>
      </c>
      <c r="L31" s="7">
        <v>0</v>
      </c>
      <c r="M31" s="37">
        <f t="shared" si="0"/>
        <v>0.49326145552560646</v>
      </c>
    </row>
    <row r="32" spans="1:13" s="34" customFormat="1" x14ac:dyDescent="0.25">
      <c r="A32" s="21" t="s">
        <v>3418</v>
      </c>
      <c r="B32" s="7">
        <v>491</v>
      </c>
      <c r="C32" s="7">
        <v>154</v>
      </c>
      <c r="D32" s="7">
        <v>1</v>
      </c>
      <c r="E32" s="7">
        <v>4</v>
      </c>
      <c r="F32" s="7">
        <v>96</v>
      </c>
      <c r="G32" s="7">
        <v>21</v>
      </c>
      <c r="H32" s="7">
        <v>4</v>
      </c>
      <c r="I32" s="22">
        <v>280</v>
      </c>
      <c r="J32" s="7">
        <v>0</v>
      </c>
      <c r="K32" s="7">
        <v>0</v>
      </c>
      <c r="L32" s="7">
        <v>0</v>
      </c>
      <c r="M32" s="37">
        <f t="shared" si="0"/>
        <v>0.570264765784114</v>
      </c>
    </row>
    <row r="33" spans="1:13" s="34" customFormat="1" x14ac:dyDescent="0.25">
      <c r="A33" s="21" t="s">
        <v>3419</v>
      </c>
      <c r="B33" s="7">
        <v>421</v>
      </c>
      <c r="C33" s="7">
        <v>129</v>
      </c>
      <c r="D33" s="7">
        <v>1</v>
      </c>
      <c r="E33" s="7">
        <v>0</v>
      </c>
      <c r="F33" s="7">
        <v>82</v>
      </c>
      <c r="G33" s="7">
        <v>13</v>
      </c>
      <c r="H33" s="7">
        <v>5</v>
      </c>
      <c r="I33" s="22">
        <v>230</v>
      </c>
      <c r="J33" s="7">
        <v>0</v>
      </c>
      <c r="K33" s="7">
        <v>0</v>
      </c>
      <c r="L33" s="7">
        <v>0</v>
      </c>
      <c r="M33" s="37">
        <f t="shared" si="0"/>
        <v>0.54631828978622332</v>
      </c>
    </row>
    <row r="34" spans="1:13" s="34" customFormat="1" x14ac:dyDescent="0.25">
      <c r="A34" s="21" t="s">
        <v>3420</v>
      </c>
      <c r="B34" s="7">
        <v>384</v>
      </c>
      <c r="C34" s="7">
        <v>100</v>
      </c>
      <c r="D34" s="7">
        <v>3</v>
      </c>
      <c r="E34" s="7">
        <v>0</v>
      </c>
      <c r="F34" s="7">
        <v>29</v>
      </c>
      <c r="G34" s="7">
        <v>12</v>
      </c>
      <c r="H34" s="7">
        <v>1</v>
      </c>
      <c r="I34" s="22">
        <v>145</v>
      </c>
      <c r="J34" s="7">
        <v>0</v>
      </c>
      <c r="K34" s="7">
        <v>0</v>
      </c>
      <c r="L34" s="7">
        <v>1</v>
      </c>
      <c r="M34" s="37">
        <f t="shared" si="0"/>
        <v>0.38020833333333331</v>
      </c>
    </row>
    <row r="35" spans="1:13" s="34" customFormat="1" x14ac:dyDescent="0.25">
      <c r="A35" s="21" t="s">
        <v>3421</v>
      </c>
      <c r="B35" s="7">
        <v>370</v>
      </c>
      <c r="C35" s="7">
        <v>101</v>
      </c>
      <c r="D35" s="7">
        <v>1</v>
      </c>
      <c r="E35" s="7">
        <v>0</v>
      </c>
      <c r="F35" s="7">
        <v>68</v>
      </c>
      <c r="G35" s="7">
        <v>9</v>
      </c>
      <c r="H35" s="7">
        <v>4</v>
      </c>
      <c r="I35" s="22">
        <v>183</v>
      </c>
      <c r="J35" s="7">
        <v>0</v>
      </c>
      <c r="K35" s="7">
        <v>0</v>
      </c>
      <c r="L35" s="7">
        <v>0</v>
      </c>
      <c r="M35" s="37">
        <f t="shared" si="0"/>
        <v>0.49459459459459459</v>
      </c>
    </row>
    <row r="36" spans="1:13" s="34" customFormat="1" x14ac:dyDescent="0.25">
      <c r="A36" s="21" t="s">
        <v>3422</v>
      </c>
      <c r="B36" s="7">
        <v>402</v>
      </c>
      <c r="C36" s="7">
        <v>84</v>
      </c>
      <c r="D36" s="7">
        <v>2</v>
      </c>
      <c r="E36" s="7">
        <v>1</v>
      </c>
      <c r="F36" s="7">
        <v>77</v>
      </c>
      <c r="G36" s="7">
        <v>12</v>
      </c>
      <c r="H36" s="7">
        <v>0</v>
      </c>
      <c r="I36" s="22">
        <v>176</v>
      </c>
      <c r="J36" s="7">
        <v>1</v>
      </c>
      <c r="K36" s="7">
        <v>0</v>
      </c>
      <c r="L36" s="7">
        <v>0</v>
      </c>
      <c r="M36" s="37">
        <f t="shared" si="0"/>
        <v>0.43781094527363185</v>
      </c>
    </row>
    <row r="37" spans="1:13" s="34" customFormat="1" x14ac:dyDescent="0.25">
      <c r="A37" s="21" t="s">
        <v>3423</v>
      </c>
      <c r="B37" s="7">
        <v>345</v>
      </c>
      <c r="C37" s="7">
        <v>48</v>
      </c>
      <c r="D37" s="7">
        <v>4</v>
      </c>
      <c r="E37" s="7">
        <v>0</v>
      </c>
      <c r="F37" s="7">
        <v>45</v>
      </c>
      <c r="G37" s="7">
        <v>4</v>
      </c>
      <c r="H37" s="7">
        <v>5</v>
      </c>
      <c r="I37" s="22">
        <v>106</v>
      </c>
      <c r="J37" s="7">
        <v>0</v>
      </c>
      <c r="K37" s="7">
        <v>0</v>
      </c>
      <c r="L37" s="7">
        <v>0</v>
      </c>
      <c r="M37" s="37">
        <f t="shared" si="0"/>
        <v>0.30724637681159422</v>
      </c>
    </row>
    <row r="38" spans="1:13" s="34" customFormat="1" x14ac:dyDescent="0.25">
      <c r="A38" s="21" t="s">
        <v>3424</v>
      </c>
      <c r="B38" s="7">
        <v>304</v>
      </c>
      <c r="C38" s="7">
        <v>50</v>
      </c>
      <c r="D38" s="7">
        <v>2</v>
      </c>
      <c r="E38" s="7">
        <v>0</v>
      </c>
      <c r="F38" s="7">
        <v>91</v>
      </c>
      <c r="G38" s="7">
        <v>10</v>
      </c>
      <c r="H38" s="7">
        <v>6</v>
      </c>
      <c r="I38" s="22">
        <v>159</v>
      </c>
      <c r="J38" s="7">
        <v>0</v>
      </c>
      <c r="K38" s="7">
        <v>1</v>
      </c>
      <c r="L38" s="7">
        <v>0</v>
      </c>
      <c r="M38" s="37">
        <f t="shared" si="0"/>
        <v>0.52631578947368418</v>
      </c>
    </row>
    <row r="39" spans="1:13" s="34" customFormat="1" x14ac:dyDescent="0.25">
      <c r="A39" s="21" t="s">
        <v>3425</v>
      </c>
      <c r="B39" s="7">
        <v>340</v>
      </c>
      <c r="C39" s="7">
        <v>82</v>
      </c>
      <c r="D39" s="7">
        <v>2</v>
      </c>
      <c r="E39" s="7">
        <v>1</v>
      </c>
      <c r="F39" s="7">
        <v>62</v>
      </c>
      <c r="G39" s="7">
        <v>8</v>
      </c>
      <c r="H39" s="7">
        <v>4</v>
      </c>
      <c r="I39" s="22">
        <v>159</v>
      </c>
      <c r="J39" s="7">
        <v>2</v>
      </c>
      <c r="K39" s="7">
        <v>0</v>
      </c>
      <c r="L39" s="7">
        <v>0</v>
      </c>
      <c r="M39" s="37">
        <f t="shared" si="0"/>
        <v>0.46764705882352942</v>
      </c>
    </row>
    <row r="40" spans="1:13" s="34" customFormat="1" x14ac:dyDescent="0.25">
      <c r="A40" s="21" t="s">
        <v>3426</v>
      </c>
      <c r="B40" s="7">
        <v>238</v>
      </c>
      <c r="C40" s="7">
        <v>55</v>
      </c>
      <c r="D40" s="7">
        <v>0</v>
      </c>
      <c r="E40" s="7">
        <v>1</v>
      </c>
      <c r="F40" s="7">
        <v>26</v>
      </c>
      <c r="G40" s="7">
        <v>7</v>
      </c>
      <c r="H40" s="7">
        <v>1</v>
      </c>
      <c r="I40" s="22">
        <v>90</v>
      </c>
      <c r="J40" s="7">
        <v>0</v>
      </c>
      <c r="K40" s="7">
        <v>0</v>
      </c>
      <c r="L40" s="7">
        <v>0</v>
      </c>
      <c r="M40" s="37">
        <f t="shared" si="0"/>
        <v>0.37815126050420167</v>
      </c>
    </row>
    <row r="41" spans="1:13" s="34" customFormat="1" x14ac:dyDescent="0.25">
      <c r="A41" s="21" t="s">
        <v>3427</v>
      </c>
      <c r="B41" s="7">
        <v>369</v>
      </c>
      <c r="C41" s="7">
        <v>79</v>
      </c>
      <c r="D41" s="7">
        <v>0</v>
      </c>
      <c r="E41" s="7">
        <v>1</v>
      </c>
      <c r="F41" s="7">
        <v>43</v>
      </c>
      <c r="G41" s="7">
        <v>12</v>
      </c>
      <c r="H41" s="7">
        <v>4</v>
      </c>
      <c r="I41" s="22">
        <v>139</v>
      </c>
      <c r="J41" s="7">
        <v>1</v>
      </c>
      <c r="K41" s="7">
        <v>0</v>
      </c>
      <c r="L41" s="7">
        <v>0</v>
      </c>
      <c r="M41" s="37">
        <f t="shared" si="0"/>
        <v>0.37669376693766937</v>
      </c>
    </row>
    <row r="42" spans="1:13" s="34" customFormat="1" x14ac:dyDescent="0.25">
      <c r="A42" s="21" t="s">
        <v>3428</v>
      </c>
      <c r="B42" s="7">
        <v>430</v>
      </c>
      <c r="C42" s="7">
        <v>84</v>
      </c>
      <c r="D42" s="7">
        <v>2</v>
      </c>
      <c r="E42" s="7">
        <v>0</v>
      </c>
      <c r="F42" s="7">
        <v>33</v>
      </c>
      <c r="G42" s="7">
        <v>15</v>
      </c>
      <c r="H42" s="7">
        <v>5</v>
      </c>
      <c r="I42" s="22">
        <v>139</v>
      </c>
      <c r="J42" s="7">
        <v>0</v>
      </c>
      <c r="K42" s="7">
        <v>0</v>
      </c>
      <c r="L42" s="7">
        <v>0</v>
      </c>
      <c r="M42" s="37">
        <f t="shared" si="0"/>
        <v>0.32325581395348835</v>
      </c>
    </row>
    <row r="43" spans="1:13" s="34" customFormat="1" x14ac:dyDescent="0.25">
      <c r="A43" s="21" t="s">
        <v>3429</v>
      </c>
      <c r="B43" s="7">
        <v>514</v>
      </c>
      <c r="C43" s="7">
        <v>151</v>
      </c>
      <c r="D43" s="7">
        <v>2</v>
      </c>
      <c r="E43" s="7">
        <v>1</v>
      </c>
      <c r="F43" s="7">
        <v>49</v>
      </c>
      <c r="G43" s="7">
        <v>17</v>
      </c>
      <c r="H43" s="7">
        <v>3</v>
      </c>
      <c r="I43" s="22">
        <v>223</v>
      </c>
      <c r="J43" s="7">
        <v>0</v>
      </c>
      <c r="K43" s="7">
        <v>0</v>
      </c>
      <c r="L43" s="7">
        <v>0</v>
      </c>
      <c r="M43" s="37">
        <f t="shared" si="0"/>
        <v>0.43385214007782102</v>
      </c>
    </row>
    <row r="44" spans="1:13" s="34" customFormat="1" x14ac:dyDescent="0.25">
      <c r="A44" s="21" t="s">
        <v>3430</v>
      </c>
      <c r="B44" s="7">
        <v>474</v>
      </c>
      <c r="C44" s="7">
        <v>103</v>
      </c>
      <c r="D44" s="7">
        <v>2</v>
      </c>
      <c r="E44" s="7">
        <v>1</v>
      </c>
      <c r="F44" s="7">
        <v>92</v>
      </c>
      <c r="G44" s="7">
        <v>13</v>
      </c>
      <c r="H44" s="7">
        <v>1</v>
      </c>
      <c r="I44" s="22">
        <v>212</v>
      </c>
      <c r="J44" s="7">
        <v>0</v>
      </c>
      <c r="K44" s="7">
        <v>0</v>
      </c>
      <c r="L44" s="7">
        <v>0</v>
      </c>
      <c r="M44" s="37">
        <f t="shared" si="0"/>
        <v>0.4472573839662447</v>
      </c>
    </row>
    <row r="45" spans="1:13" s="34" customFormat="1" x14ac:dyDescent="0.25">
      <c r="A45" s="21" t="s">
        <v>3431</v>
      </c>
      <c r="B45" s="7">
        <v>371</v>
      </c>
      <c r="C45" s="7">
        <v>78</v>
      </c>
      <c r="D45" s="7">
        <v>1</v>
      </c>
      <c r="E45" s="7">
        <v>1</v>
      </c>
      <c r="F45" s="7">
        <v>44</v>
      </c>
      <c r="G45" s="7">
        <v>15</v>
      </c>
      <c r="H45" s="7">
        <v>6</v>
      </c>
      <c r="I45" s="22">
        <v>145</v>
      </c>
      <c r="J45" s="7">
        <v>0</v>
      </c>
      <c r="K45" s="7">
        <v>2</v>
      </c>
      <c r="L45" s="7">
        <v>1</v>
      </c>
      <c r="M45" s="37">
        <f t="shared" si="0"/>
        <v>0.39892183288409705</v>
      </c>
    </row>
    <row r="46" spans="1:13" s="34" customFormat="1" x14ac:dyDescent="0.25">
      <c r="A46" s="21" t="s">
        <v>3432</v>
      </c>
      <c r="B46" s="7">
        <v>300</v>
      </c>
      <c r="C46" s="7">
        <v>83</v>
      </c>
      <c r="D46" s="7">
        <v>1</v>
      </c>
      <c r="E46" s="7">
        <v>2</v>
      </c>
      <c r="F46" s="7">
        <v>53</v>
      </c>
      <c r="G46" s="7">
        <v>6</v>
      </c>
      <c r="H46" s="7">
        <v>3</v>
      </c>
      <c r="I46" s="22">
        <v>148</v>
      </c>
      <c r="J46" s="7">
        <v>4</v>
      </c>
      <c r="K46" s="7">
        <v>0</v>
      </c>
      <c r="L46" s="7">
        <v>0</v>
      </c>
      <c r="M46" s="37">
        <f t="shared" si="0"/>
        <v>0.49333333333333335</v>
      </c>
    </row>
    <row r="47" spans="1:13" s="34" customFormat="1" x14ac:dyDescent="0.25">
      <c r="A47" s="21" t="s">
        <v>3433</v>
      </c>
      <c r="B47" s="7">
        <v>335</v>
      </c>
      <c r="C47" s="7">
        <v>104</v>
      </c>
      <c r="D47" s="7">
        <v>1</v>
      </c>
      <c r="E47" s="7">
        <v>0</v>
      </c>
      <c r="F47" s="7">
        <v>34</v>
      </c>
      <c r="G47" s="7">
        <v>8</v>
      </c>
      <c r="H47" s="7">
        <v>7</v>
      </c>
      <c r="I47" s="22">
        <v>154</v>
      </c>
      <c r="J47" s="7">
        <v>1</v>
      </c>
      <c r="K47" s="7">
        <v>0</v>
      </c>
      <c r="L47" s="7">
        <v>0</v>
      </c>
      <c r="M47" s="37">
        <f t="shared" si="0"/>
        <v>0.45970149253731341</v>
      </c>
    </row>
    <row r="48" spans="1:13" s="34" customFormat="1" x14ac:dyDescent="0.25">
      <c r="A48" s="21" t="s">
        <v>3434</v>
      </c>
      <c r="B48" s="7">
        <v>453</v>
      </c>
      <c r="C48" s="7">
        <v>127</v>
      </c>
      <c r="D48" s="7">
        <v>2</v>
      </c>
      <c r="E48" s="7">
        <v>2</v>
      </c>
      <c r="F48" s="7">
        <v>81</v>
      </c>
      <c r="G48" s="7">
        <v>17</v>
      </c>
      <c r="H48" s="7">
        <v>7</v>
      </c>
      <c r="I48" s="22">
        <v>236</v>
      </c>
      <c r="J48" s="7">
        <v>0</v>
      </c>
      <c r="K48" s="7">
        <v>0</v>
      </c>
      <c r="L48" s="7">
        <v>0</v>
      </c>
      <c r="M48" s="37">
        <f t="shared" si="0"/>
        <v>0.52097130242825607</v>
      </c>
    </row>
    <row r="49" spans="1:13" s="34" customFormat="1" x14ac:dyDescent="0.25">
      <c r="A49" s="21" t="s">
        <v>3435</v>
      </c>
      <c r="B49" s="7">
        <v>314</v>
      </c>
      <c r="C49" s="7">
        <v>75</v>
      </c>
      <c r="D49" s="7">
        <v>1</v>
      </c>
      <c r="E49" s="7">
        <v>2</v>
      </c>
      <c r="F49" s="7">
        <v>42</v>
      </c>
      <c r="G49" s="7">
        <v>6</v>
      </c>
      <c r="H49" s="7">
        <v>3</v>
      </c>
      <c r="I49" s="22">
        <v>129</v>
      </c>
      <c r="J49" s="7">
        <v>1</v>
      </c>
      <c r="K49" s="7">
        <v>0</v>
      </c>
      <c r="L49" s="7">
        <v>0</v>
      </c>
      <c r="M49" s="37">
        <f t="shared" si="0"/>
        <v>0.41082802547770703</v>
      </c>
    </row>
    <row r="50" spans="1:13" s="34" customFormat="1" x14ac:dyDescent="0.25">
      <c r="A50" s="21" t="s">
        <v>3436</v>
      </c>
      <c r="B50" s="7">
        <v>719</v>
      </c>
      <c r="C50" s="7">
        <v>111</v>
      </c>
      <c r="D50" s="7">
        <v>3</v>
      </c>
      <c r="E50" s="7">
        <v>2</v>
      </c>
      <c r="F50" s="7">
        <v>89</v>
      </c>
      <c r="G50" s="7">
        <v>22</v>
      </c>
      <c r="H50" s="7">
        <v>1</v>
      </c>
      <c r="I50" s="22">
        <v>228</v>
      </c>
      <c r="J50" s="7">
        <v>0</v>
      </c>
      <c r="K50" s="7">
        <v>0</v>
      </c>
      <c r="L50" s="7">
        <v>1</v>
      </c>
      <c r="M50" s="37">
        <f t="shared" si="0"/>
        <v>0.31849791376912379</v>
      </c>
    </row>
    <row r="51" spans="1:13" s="34" customFormat="1" x14ac:dyDescent="0.25">
      <c r="A51" s="21" t="s">
        <v>3437</v>
      </c>
      <c r="B51" s="7">
        <v>355</v>
      </c>
      <c r="C51" s="7">
        <v>65</v>
      </c>
      <c r="D51" s="7">
        <v>1</v>
      </c>
      <c r="E51" s="7">
        <v>0</v>
      </c>
      <c r="F51" s="7">
        <v>49</v>
      </c>
      <c r="G51" s="7">
        <v>7</v>
      </c>
      <c r="H51" s="7">
        <v>0</v>
      </c>
      <c r="I51" s="22">
        <v>122</v>
      </c>
      <c r="J51" s="7">
        <v>0</v>
      </c>
      <c r="K51" s="7">
        <v>0</v>
      </c>
      <c r="L51" s="7">
        <v>0</v>
      </c>
      <c r="M51" s="37">
        <f t="shared" si="0"/>
        <v>0.3436619718309859</v>
      </c>
    </row>
    <row r="52" spans="1:13" s="34" customFormat="1" x14ac:dyDescent="0.25">
      <c r="A52" s="21" t="s">
        <v>3438</v>
      </c>
      <c r="B52" s="7">
        <v>334</v>
      </c>
      <c r="C52" s="7">
        <v>74</v>
      </c>
      <c r="D52" s="7">
        <v>1</v>
      </c>
      <c r="E52" s="7">
        <v>1</v>
      </c>
      <c r="F52" s="7">
        <v>31</v>
      </c>
      <c r="G52" s="7">
        <v>12</v>
      </c>
      <c r="H52" s="7">
        <v>3</v>
      </c>
      <c r="I52" s="22">
        <v>122</v>
      </c>
      <c r="J52" s="7">
        <v>0</v>
      </c>
      <c r="K52" s="7">
        <v>0</v>
      </c>
      <c r="L52" s="7">
        <v>0</v>
      </c>
      <c r="M52" s="37">
        <f t="shared" si="0"/>
        <v>0.3652694610778443</v>
      </c>
    </row>
    <row r="53" spans="1:13" s="34" customFormat="1" x14ac:dyDescent="0.25">
      <c r="A53" s="21" t="s">
        <v>3439</v>
      </c>
      <c r="B53" s="7">
        <v>394</v>
      </c>
      <c r="C53" s="7">
        <v>104</v>
      </c>
      <c r="D53" s="7">
        <v>1</v>
      </c>
      <c r="E53" s="7">
        <v>1</v>
      </c>
      <c r="F53" s="7">
        <v>51</v>
      </c>
      <c r="G53" s="7">
        <v>16</v>
      </c>
      <c r="H53" s="7">
        <v>3</v>
      </c>
      <c r="I53" s="22">
        <v>176</v>
      </c>
      <c r="J53" s="7">
        <v>1</v>
      </c>
      <c r="K53" s="7">
        <v>3</v>
      </c>
      <c r="L53" s="7">
        <v>0</v>
      </c>
      <c r="M53" s="37">
        <f t="shared" si="0"/>
        <v>0.45431472081218272</v>
      </c>
    </row>
    <row r="54" spans="1:13" s="34" customFormat="1" x14ac:dyDescent="0.25">
      <c r="A54" s="21" t="s">
        <v>3440</v>
      </c>
      <c r="B54" s="7">
        <v>415</v>
      </c>
      <c r="C54" s="7">
        <v>107</v>
      </c>
      <c r="D54" s="7">
        <v>3</v>
      </c>
      <c r="E54" s="7">
        <v>0</v>
      </c>
      <c r="F54" s="7">
        <v>72</v>
      </c>
      <c r="G54" s="7">
        <v>17</v>
      </c>
      <c r="H54" s="7">
        <v>4</v>
      </c>
      <c r="I54" s="22">
        <v>203</v>
      </c>
      <c r="J54" s="7">
        <v>0</v>
      </c>
      <c r="K54" s="7">
        <v>0</v>
      </c>
      <c r="L54" s="7">
        <v>2</v>
      </c>
      <c r="M54" s="37">
        <f t="shared" si="0"/>
        <v>0.49397590361445781</v>
      </c>
    </row>
    <row r="55" spans="1:13" s="34" customFormat="1" x14ac:dyDescent="0.25">
      <c r="A55" s="21" t="s">
        <v>3441</v>
      </c>
      <c r="B55" s="7">
        <v>340</v>
      </c>
      <c r="C55" s="7">
        <v>104</v>
      </c>
      <c r="D55" s="7">
        <v>0</v>
      </c>
      <c r="E55" s="7">
        <v>2</v>
      </c>
      <c r="F55" s="7">
        <v>48</v>
      </c>
      <c r="G55" s="7">
        <v>14</v>
      </c>
      <c r="H55" s="7">
        <v>3</v>
      </c>
      <c r="I55" s="22">
        <v>171</v>
      </c>
      <c r="J55" s="7">
        <v>0</v>
      </c>
      <c r="K55" s="7">
        <v>0</v>
      </c>
      <c r="L55" s="7">
        <v>1</v>
      </c>
      <c r="M55" s="37">
        <f t="shared" si="0"/>
        <v>0.50588235294117645</v>
      </c>
    </row>
    <row r="56" spans="1:13" s="34" customFormat="1" x14ac:dyDescent="0.25">
      <c r="A56" s="21" t="s">
        <v>3442</v>
      </c>
      <c r="B56" s="7">
        <v>409</v>
      </c>
      <c r="C56" s="7">
        <v>64</v>
      </c>
      <c r="D56" s="7">
        <v>0</v>
      </c>
      <c r="E56" s="7">
        <v>0</v>
      </c>
      <c r="F56" s="7">
        <v>40</v>
      </c>
      <c r="G56" s="7">
        <v>7</v>
      </c>
      <c r="H56" s="7">
        <v>3</v>
      </c>
      <c r="I56" s="22">
        <v>114</v>
      </c>
      <c r="J56" s="7">
        <v>1</v>
      </c>
      <c r="K56" s="7">
        <v>0</v>
      </c>
      <c r="L56" s="7">
        <v>1</v>
      </c>
      <c r="M56" s="37">
        <f t="shared" si="0"/>
        <v>0.28117359413202936</v>
      </c>
    </row>
    <row r="57" spans="1:13" s="34" customFormat="1" x14ac:dyDescent="0.25">
      <c r="A57" s="21" t="s">
        <v>3443</v>
      </c>
      <c r="B57" s="7">
        <v>381</v>
      </c>
      <c r="C57" s="7">
        <v>82</v>
      </c>
      <c r="D57" s="7">
        <v>1</v>
      </c>
      <c r="E57" s="7">
        <v>1</v>
      </c>
      <c r="F57" s="7">
        <v>66</v>
      </c>
      <c r="G57" s="7">
        <v>22</v>
      </c>
      <c r="H57" s="7">
        <v>5</v>
      </c>
      <c r="I57" s="22">
        <v>177</v>
      </c>
      <c r="J57" s="7">
        <v>0</v>
      </c>
      <c r="K57" s="7">
        <v>0</v>
      </c>
      <c r="L57" s="7">
        <v>0</v>
      </c>
      <c r="M57" s="37">
        <f t="shared" si="0"/>
        <v>0.46456692913385828</v>
      </c>
    </row>
    <row r="58" spans="1:13" s="34" customFormat="1" x14ac:dyDescent="0.25">
      <c r="A58" s="21" t="s">
        <v>3444</v>
      </c>
      <c r="B58" s="7">
        <v>336</v>
      </c>
      <c r="C58" s="7">
        <v>70</v>
      </c>
      <c r="D58" s="7">
        <v>3</v>
      </c>
      <c r="E58" s="7">
        <v>0</v>
      </c>
      <c r="F58" s="7">
        <v>58</v>
      </c>
      <c r="G58" s="7">
        <v>12</v>
      </c>
      <c r="H58" s="7">
        <v>4</v>
      </c>
      <c r="I58" s="22">
        <v>147</v>
      </c>
      <c r="J58" s="7">
        <v>3</v>
      </c>
      <c r="K58" s="7">
        <v>0</v>
      </c>
      <c r="L58" s="7">
        <v>0</v>
      </c>
      <c r="M58" s="37">
        <f t="shared" si="0"/>
        <v>0.4375</v>
      </c>
    </row>
    <row r="59" spans="1:13" s="34" customFormat="1" x14ac:dyDescent="0.25">
      <c r="A59" s="21" t="s">
        <v>3445</v>
      </c>
      <c r="B59" s="7">
        <v>451</v>
      </c>
      <c r="C59" s="7">
        <v>126</v>
      </c>
      <c r="D59" s="7">
        <v>5</v>
      </c>
      <c r="E59" s="7">
        <v>3</v>
      </c>
      <c r="F59" s="7">
        <v>57</v>
      </c>
      <c r="G59" s="7">
        <v>23</v>
      </c>
      <c r="H59" s="7">
        <v>2</v>
      </c>
      <c r="I59" s="22">
        <v>216</v>
      </c>
      <c r="J59" s="7">
        <v>0</v>
      </c>
      <c r="K59" s="7">
        <v>0</v>
      </c>
      <c r="L59" s="7">
        <v>0</v>
      </c>
      <c r="M59" s="37">
        <f t="shared" si="0"/>
        <v>0.47893569844789358</v>
      </c>
    </row>
    <row r="60" spans="1:13" s="34" customFormat="1" x14ac:dyDescent="0.25">
      <c r="A60" s="21" t="s">
        <v>3446</v>
      </c>
      <c r="B60" s="7">
        <v>474</v>
      </c>
      <c r="C60" s="7">
        <v>122</v>
      </c>
      <c r="D60" s="7">
        <v>6</v>
      </c>
      <c r="E60" s="7">
        <v>1</v>
      </c>
      <c r="F60" s="7">
        <v>106</v>
      </c>
      <c r="G60" s="7">
        <v>20</v>
      </c>
      <c r="H60" s="7">
        <v>1</v>
      </c>
      <c r="I60" s="22">
        <v>256</v>
      </c>
      <c r="J60" s="7">
        <v>0</v>
      </c>
      <c r="K60" s="7">
        <v>1</v>
      </c>
      <c r="L60" s="7">
        <v>0</v>
      </c>
      <c r="M60" s="37">
        <f t="shared" si="0"/>
        <v>0.54219409282700426</v>
      </c>
    </row>
    <row r="61" spans="1:13" s="34" customFormat="1" x14ac:dyDescent="0.25">
      <c r="A61" s="21" t="s">
        <v>3447</v>
      </c>
      <c r="B61" s="7">
        <v>410</v>
      </c>
      <c r="C61" s="7">
        <v>116</v>
      </c>
      <c r="D61" s="7">
        <v>2</v>
      </c>
      <c r="E61" s="7">
        <v>1</v>
      </c>
      <c r="F61" s="7">
        <v>77</v>
      </c>
      <c r="G61" s="7">
        <v>20</v>
      </c>
      <c r="H61" s="7">
        <v>2</v>
      </c>
      <c r="I61" s="22">
        <v>218</v>
      </c>
      <c r="J61" s="7">
        <v>0</v>
      </c>
      <c r="K61" s="7">
        <v>0</v>
      </c>
      <c r="L61" s="7">
        <v>0</v>
      </c>
      <c r="M61" s="37">
        <f t="shared" si="0"/>
        <v>0.53170731707317076</v>
      </c>
    </row>
    <row r="62" spans="1:13" s="34" customFormat="1" x14ac:dyDescent="0.25">
      <c r="A62" s="21" t="s">
        <v>3448</v>
      </c>
      <c r="B62" s="7">
        <v>415</v>
      </c>
      <c r="C62" s="7">
        <v>124</v>
      </c>
      <c r="D62" s="7">
        <v>0</v>
      </c>
      <c r="E62" s="7">
        <v>3</v>
      </c>
      <c r="F62" s="7">
        <v>72</v>
      </c>
      <c r="G62" s="7">
        <v>12</v>
      </c>
      <c r="H62" s="7">
        <v>3</v>
      </c>
      <c r="I62" s="22">
        <v>214</v>
      </c>
      <c r="J62" s="7">
        <v>0</v>
      </c>
      <c r="K62" s="7">
        <v>0</v>
      </c>
      <c r="L62" s="7">
        <v>3</v>
      </c>
      <c r="M62" s="37">
        <f t="shared" si="0"/>
        <v>0.52289156626506028</v>
      </c>
    </row>
    <row r="63" spans="1:13" s="34" customFormat="1" x14ac:dyDescent="0.25">
      <c r="A63" s="21" t="s">
        <v>3449</v>
      </c>
      <c r="B63" s="7">
        <v>438</v>
      </c>
      <c r="C63" s="7">
        <v>96</v>
      </c>
      <c r="D63" s="7">
        <v>1</v>
      </c>
      <c r="E63" s="7">
        <v>1</v>
      </c>
      <c r="F63" s="7">
        <v>51</v>
      </c>
      <c r="G63" s="7">
        <v>9</v>
      </c>
      <c r="H63" s="7">
        <v>2</v>
      </c>
      <c r="I63" s="22">
        <v>160</v>
      </c>
      <c r="J63" s="7">
        <v>0</v>
      </c>
      <c r="K63" s="7">
        <v>0</v>
      </c>
      <c r="L63" s="7">
        <v>1</v>
      </c>
      <c r="M63" s="37">
        <f t="shared" si="0"/>
        <v>0.36757990867579909</v>
      </c>
    </row>
    <row r="64" spans="1:13" s="34" customFormat="1" x14ac:dyDescent="0.25">
      <c r="A64" s="21" t="s">
        <v>3450</v>
      </c>
      <c r="B64" s="7">
        <v>348</v>
      </c>
      <c r="C64" s="7">
        <v>63</v>
      </c>
      <c r="D64" s="7">
        <v>5</v>
      </c>
      <c r="E64" s="7">
        <v>0</v>
      </c>
      <c r="F64" s="7">
        <v>37</v>
      </c>
      <c r="G64" s="7">
        <v>15</v>
      </c>
      <c r="H64" s="7">
        <v>5</v>
      </c>
      <c r="I64" s="22">
        <v>125</v>
      </c>
      <c r="J64" s="7">
        <v>0</v>
      </c>
      <c r="K64" s="7">
        <v>1</v>
      </c>
      <c r="L64" s="7">
        <v>0</v>
      </c>
      <c r="M64" s="37">
        <f t="shared" si="0"/>
        <v>0.36206896551724138</v>
      </c>
    </row>
    <row r="65" spans="1:13" s="34" customFormat="1" x14ac:dyDescent="0.25">
      <c r="A65" s="21" t="s">
        <v>3451</v>
      </c>
      <c r="B65" s="7">
        <v>364</v>
      </c>
      <c r="C65" s="7">
        <v>95</v>
      </c>
      <c r="D65" s="7">
        <v>2</v>
      </c>
      <c r="E65" s="7">
        <v>0</v>
      </c>
      <c r="F65" s="7">
        <v>74</v>
      </c>
      <c r="G65" s="7">
        <v>11</v>
      </c>
      <c r="H65" s="7">
        <v>2</v>
      </c>
      <c r="I65" s="22">
        <v>184</v>
      </c>
      <c r="J65" s="7">
        <v>0</v>
      </c>
      <c r="K65" s="7">
        <v>0</v>
      </c>
      <c r="L65" s="7">
        <v>0</v>
      </c>
      <c r="M65" s="37">
        <f t="shared" si="0"/>
        <v>0.50549450549450547</v>
      </c>
    </row>
    <row r="66" spans="1:13" s="34" customFormat="1" x14ac:dyDescent="0.25">
      <c r="A66" s="21" t="s">
        <v>3452</v>
      </c>
      <c r="B66" s="7">
        <v>548</v>
      </c>
      <c r="C66" s="7">
        <v>128</v>
      </c>
      <c r="D66" s="7">
        <v>3</v>
      </c>
      <c r="E66" s="7">
        <v>1</v>
      </c>
      <c r="F66" s="7">
        <v>109</v>
      </c>
      <c r="G66" s="7">
        <v>27</v>
      </c>
      <c r="H66" s="7">
        <v>5</v>
      </c>
      <c r="I66" s="22">
        <v>273</v>
      </c>
      <c r="J66" s="7">
        <v>0</v>
      </c>
      <c r="K66" s="7">
        <v>0</v>
      </c>
      <c r="L66" s="7">
        <v>0</v>
      </c>
      <c r="M66" s="37">
        <f t="shared" ref="M66:M80" si="1">(L66+K66+I66)/B66</f>
        <v>0.4981751824817518</v>
      </c>
    </row>
    <row r="67" spans="1:13" s="34" customFormat="1" x14ac:dyDescent="0.25">
      <c r="A67" s="21" t="s">
        <v>3453</v>
      </c>
      <c r="B67" s="7">
        <v>423</v>
      </c>
      <c r="C67" s="7">
        <v>112</v>
      </c>
      <c r="D67" s="7">
        <v>1</v>
      </c>
      <c r="E67" s="7">
        <v>3</v>
      </c>
      <c r="F67" s="7">
        <v>74</v>
      </c>
      <c r="G67" s="7">
        <v>19</v>
      </c>
      <c r="H67" s="7">
        <v>5</v>
      </c>
      <c r="I67" s="22">
        <v>214</v>
      </c>
      <c r="J67" s="7">
        <v>0</v>
      </c>
      <c r="K67" s="7">
        <v>0</v>
      </c>
      <c r="L67" s="7">
        <v>2</v>
      </c>
      <c r="M67" s="37">
        <f t="shared" si="1"/>
        <v>0.51063829787234039</v>
      </c>
    </row>
    <row r="68" spans="1:13" s="34" customFormat="1" x14ac:dyDescent="0.25">
      <c r="A68" s="21" t="s">
        <v>3454</v>
      </c>
      <c r="B68" s="7">
        <v>375</v>
      </c>
      <c r="C68" s="7">
        <v>100</v>
      </c>
      <c r="D68" s="7">
        <v>1</v>
      </c>
      <c r="E68" s="7">
        <v>2</v>
      </c>
      <c r="F68" s="7">
        <v>93</v>
      </c>
      <c r="G68" s="7">
        <v>18</v>
      </c>
      <c r="H68" s="7">
        <v>3</v>
      </c>
      <c r="I68" s="22">
        <v>217</v>
      </c>
      <c r="J68" s="7">
        <v>1</v>
      </c>
      <c r="K68" s="7">
        <v>0</v>
      </c>
      <c r="L68" s="7">
        <v>0</v>
      </c>
      <c r="M68" s="37">
        <f t="shared" si="1"/>
        <v>0.57866666666666666</v>
      </c>
    </row>
    <row r="69" spans="1:13" s="34" customFormat="1" x14ac:dyDescent="0.25">
      <c r="A69" s="21" t="s">
        <v>3455</v>
      </c>
      <c r="B69" s="7">
        <v>450</v>
      </c>
      <c r="C69" s="7">
        <v>86</v>
      </c>
      <c r="D69" s="7">
        <v>2</v>
      </c>
      <c r="E69" s="7">
        <v>4</v>
      </c>
      <c r="F69" s="7">
        <v>104</v>
      </c>
      <c r="G69" s="7">
        <v>18</v>
      </c>
      <c r="H69" s="7">
        <v>2</v>
      </c>
      <c r="I69" s="22">
        <v>216</v>
      </c>
      <c r="J69" s="7">
        <v>2</v>
      </c>
      <c r="K69" s="7">
        <v>0</v>
      </c>
      <c r="L69" s="7">
        <v>0</v>
      </c>
      <c r="M69" s="37">
        <f t="shared" si="1"/>
        <v>0.48</v>
      </c>
    </row>
    <row r="70" spans="1:13" s="34" customFormat="1" x14ac:dyDescent="0.25">
      <c r="A70" s="21" t="s">
        <v>3456</v>
      </c>
      <c r="B70" s="7">
        <v>496</v>
      </c>
      <c r="C70" s="7">
        <v>124</v>
      </c>
      <c r="D70" s="7">
        <v>2</v>
      </c>
      <c r="E70" s="7">
        <v>0</v>
      </c>
      <c r="F70" s="7">
        <v>93</v>
      </c>
      <c r="G70" s="7">
        <v>17</v>
      </c>
      <c r="H70" s="7">
        <v>4</v>
      </c>
      <c r="I70" s="22">
        <v>240</v>
      </c>
      <c r="J70" s="7">
        <v>0</v>
      </c>
      <c r="K70" s="7">
        <v>0</v>
      </c>
      <c r="L70" s="7">
        <v>0</v>
      </c>
      <c r="M70" s="37">
        <f t="shared" si="1"/>
        <v>0.4838709677419355</v>
      </c>
    </row>
    <row r="71" spans="1:13" s="34" customFormat="1" x14ac:dyDescent="0.25">
      <c r="A71" s="21" t="s">
        <v>3457</v>
      </c>
      <c r="B71" s="7">
        <v>410</v>
      </c>
      <c r="C71" s="7">
        <v>98</v>
      </c>
      <c r="D71" s="7">
        <v>0</v>
      </c>
      <c r="E71" s="7">
        <v>1</v>
      </c>
      <c r="F71" s="7">
        <v>72</v>
      </c>
      <c r="G71" s="7">
        <v>12</v>
      </c>
      <c r="H71" s="7">
        <v>7</v>
      </c>
      <c r="I71" s="22">
        <v>190</v>
      </c>
      <c r="J71" s="7">
        <v>0</v>
      </c>
      <c r="K71" s="7">
        <v>0</v>
      </c>
      <c r="L71" s="7">
        <v>0</v>
      </c>
      <c r="M71" s="37">
        <f t="shared" si="1"/>
        <v>0.46341463414634149</v>
      </c>
    </row>
    <row r="72" spans="1:13" s="34" customFormat="1" x14ac:dyDescent="0.25">
      <c r="A72" s="21" t="s">
        <v>3458</v>
      </c>
      <c r="B72" s="7">
        <v>348</v>
      </c>
      <c r="C72" s="7">
        <v>66</v>
      </c>
      <c r="D72" s="7">
        <v>1</v>
      </c>
      <c r="E72" s="7">
        <v>0</v>
      </c>
      <c r="F72" s="7">
        <v>76</v>
      </c>
      <c r="G72" s="7">
        <v>15</v>
      </c>
      <c r="H72" s="7">
        <v>1</v>
      </c>
      <c r="I72" s="22">
        <v>159</v>
      </c>
      <c r="J72" s="7">
        <v>0</v>
      </c>
      <c r="K72" s="7">
        <v>0</v>
      </c>
      <c r="L72" s="7">
        <v>0</v>
      </c>
      <c r="M72" s="37">
        <f t="shared" si="1"/>
        <v>0.45689655172413796</v>
      </c>
    </row>
    <row r="73" spans="1:13" s="34" customFormat="1" x14ac:dyDescent="0.25">
      <c r="A73" s="21" t="s">
        <v>3459</v>
      </c>
      <c r="B73" s="7">
        <v>508</v>
      </c>
      <c r="C73" s="7">
        <v>122</v>
      </c>
      <c r="D73" s="7">
        <v>2</v>
      </c>
      <c r="E73" s="7">
        <v>0</v>
      </c>
      <c r="F73" s="7">
        <v>116</v>
      </c>
      <c r="G73" s="7">
        <v>17</v>
      </c>
      <c r="H73" s="7">
        <v>8</v>
      </c>
      <c r="I73" s="22">
        <v>265</v>
      </c>
      <c r="J73" s="7">
        <v>0</v>
      </c>
      <c r="K73" s="7">
        <v>0</v>
      </c>
      <c r="L73" s="7">
        <v>0</v>
      </c>
      <c r="M73" s="37">
        <f t="shared" si="1"/>
        <v>0.52165354330708658</v>
      </c>
    </row>
    <row r="74" spans="1:13" s="34" customFormat="1" x14ac:dyDescent="0.25">
      <c r="A74" s="21" t="s">
        <v>3460</v>
      </c>
      <c r="B74" s="7">
        <v>375</v>
      </c>
      <c r="C74" s="7">
        <v>85</v>
      </c>
      <c r="D74" s="7">
        <v>2</v>
      </c>
      <c r="E74" s="7">
        <v>1</v>
      </c>
      <c r="F74" s="7">
        <v>67</v>
      </c>
      <c r="G74" s="7">
        <v>15</v>
      </c>
      <c r="H74" s="7">
        <v>5</v>
      </c>
      <c r="I74" s="22">
        <v>175</v>
      </c>
      <c r="J74" s="7">
        <v>0</v>
      </c>
      <c r="K74" s="7">
        <v>1</v>
      </c>
      <c r="L74" s="7">
        <v>0</v>
      </c>
      <c r="M74" s="37">
        <f t="shared" si="1"/>
        <v>0.46933333333333332</v>
      </c>
    </row>
    <row r="75" spans="1:13" s="34" customFormat="1" x14ac:dyDescent="0.25">
      <c r="A75" s="21" t="s">
        <v>3461</v>
      </c>
      <c r="B75" s="7">
        <v>376</v>
      </c>
      <c r="C75" s="7">
        <v>88</v>
      </c>
      <c r="D75" s="7">
        <v>1</v>
      </c>
      <c r="E75" s="7">
        <v>1</v>
      </c>
      <c r="F75" s="7">
        <v>78</v>
      </c>
      <c r="G75" s="7">
        <v>6</v>
      </c>
      <c r="H75" s="7">
        <v>4</v>
      </c>
      <c r="I75" s="22">
        <v>178</v>
      </c>
      <c r="J75" s="7">
        <v>1</v>
      </c>
      <c r="K75" s="7">
        <v>0</v>
      </c>
      <c r="L75" s="7">
        <v>0</v>
      </c>
      <c r="M75" s="37">
        <f t="shared" si="1"/>
        <v>0.47340425531914893</v>
      </c>
    </row>
    <row r="76" spans="1:13" s="34" customFormat="1" x14ac:dyDescent="0.25">
      <c r="A76" s="21" t="s">
        <v>3462</v>
      </c>
      <c r="B76" s="7">
        <v>332</v>
      </c>
      <c r="C76" s="7">
        <v>70</v>
      </c>
      <c r="D76" s="7">
        <v>1</v>
      </c>
      <c r="E76" s="7">
        <v>1</v>
      </c>
      <c r="F76" s="7">
        <v>91</v>
      </c>
      <c r="G76" s="7">
        <v>13</v>
      </c>
      <c r="H76" s="7">
        <v>3</v>
      </c>
      <c r="I76" s="22">
        <v>179</v>
      </c>
      <c r="J76" s="7">
        <v>0</v>
      </c>
      <c r="K76" s="7">
        <v>0</v>
      </c>
      <c r="L76" s="7">
        <v>0</v>
      </c>
      <c r="M76" s="37">
        <f t="shared" si="1"/>
        <v>0.53915662650602414</v>
      </c>
    </row>
    <row r="77" spans="1:13" s="34" customFormat="1" x14ac:dyDescent="0.25">
      <c r="A77" s="21" t="s">
        <v>3463</v>
      </c>
      <c r="B77" s="7">
        <v>379</v>
      </c>
      <c r="C77" s="7">
        <v>89</v>
      </c>
      <c r="D77" s="7">
        <v>2</v>
      </c>
      <c r="E77" s="7">
        <v>1</v>
      </c>
      <c r="F77" s="7">
        <v>75</v>
      </c>
      <c r="G77" s="7">
        <v>13</v>
      </c>
      <c r="H77" s="7">
        <v>7</v>
      </c>
      <c r="I77" s="22">
        <v>187</v>
      </c>
      <c r="J77" s="7">
        <v>0</v>
      </c>
      <c r="K77" s="7">
        <v>0</v>
      </c>
      <c r="L77" s="7">
        <v>0</v>
      </c>
      <c r="M77" s="37">
        <f t="shared" si="1"/>
        <v>0.49340369393139843</v>
      </c>
    </row>
    <row r="78" spans="1:13" s="34" customFormat="1" x14ac:dyDescent="0.25">
      <c r="A78" s="21" t="s">
        <v>3464</v>
      </c>
      <c r="B78" s="7">
        <v>408</v>
      </c>
      <c r="C78" s="7">
        <v>97</v>
      </c>
      <c r="D78" s="7">
        <v>2</v>
      </c>
      <c r="E78" s="7">
        <v>0</v>
      </c>
      <c r="F78" s="7">
        <v>84</v>
      </c>
      <c r="G78" s="7">
        <v>29</v>
      </c>
      <c r="H78" s="7">
        <v>4</v>
      </c>
      <c r="I78" s="22">
        <v>216</v>
      </c>
      <c r="J78" s="7">
        <v>0</v>
      </c>
      <c r="K78" s="7">
        <v>0</v>
      </c>
      <c r="L78" s="7">
        <v>0</v>
      </c>
      <c r="M78" s="37">
        <f t="shared" si="1"/>
        <v>0.52941176470588236</v>
      </c>
    </row>
    <row r="79" spans="1:13" s="34" customFormat="1" x14ac:dyDescent="0.25">
      <c r="A79" s="21" t="s">
        <v>3465</v>
      </c>
      <c r="B79" s="7">
        <v>419</v>
      </c>
      <c r="C79" s="7">
        <v>95</v>
      </c>
      <c r="D79" s="7">
        <v>2</v>
      </c>
      <c r="E79" s="7">
        <v>0</v>
      </c>
      <c r="F79" s="7">
        <v>79</v>
      </c>
      <c r="G79" s="7">
        <v>11</v>
      </c>
      <c r="H79" s="7">
        <v>1</v>
      </c>
      <c r="I79" s="22">
        <v>188</v>
      </c>
      <c r="J79" s="7">
        <v>0</v>
      </c>
      <c r="K79" s="7">
        <v>0</v>
      </c>
      <c r="L79" s="7">
        <v>0</v>
      </c>
      <c r="M79" s="37">
        <f t="shared" si="1"/>
        <v>0.44868735083532219</v>
      </c>
    </row>
    <row r="80" spans="1:13" s="34" customFormat="1" x14ac:dyDescent="0.25">
      <c r="A80" s="21" t="s">
        <v>3466</v>
      </c>
      <c r="B80" s="7">
        <v>422</v>
      </c>
      <c r="C80" s="7">
        <v>106</v>
      </c>
      <c r="D80" s="7">
        <v>1</v>
      </c>
      <c r="E80" s="7">
        <v>0</v>
      </c>
      <c r="F80" s="7">
        <v>85</v>
      </c>
      <c r="G80" s="7">
        <v>9</v>
      </c>
      <c r="H80" s="7">
        <v>2</v>
      </c>
      <c r="I80" s="22">
        <v>203</v>
      </c>
      <c r="J80" s="7">
        <v>2</v>
      </c>
      <c r="K80" s="7">
        <v>0</v>
      </c>
      <c r="L80" s="7">
        <v>0</v>
      </c>
      <c r="M80" s="37">
        <f t="shared" si="1"/>
        <v>0.48104265402843605</v>
      </c>
    </row>
    <row r="81" spans="1:13" s="34" customFormat="1" x14ac:dyDescent="0.25">
      <c r="A81" s="21" t="s">
        <v>820</v>
      </c>
      <c r="B81" s="7">
        <v>0</v>
      </c>
      <c r="C81" s="7">
        <v>153</v>
      </c>
      <c r="D81" s="7">
        <v>0</v>
      </c>
      <c r="E81" s="7">
        <v>0</v>
      </c>
      <c r="F81" s="7">
        <v>86</v>
      </c>
      <c r="G81" s="7">
        <v>12</v>
      </c>
      <c r="H81" s="7">
        <v>3</v>
      </c>
      <c r="I81" s="22">
        <v>254</v>
      </c>
      <c r="J81" s="7">
        <v>0</v>
      </c>
      <c r="K81" s="7">
        <v>0</v>
      </c>
      <c r="L81" s="7">
        <v>0</v>
      </c>
      <c r="M81" s="37"/>
    </row>
    <row r="82" spans="1:13" s="34" customFormat="1" x14ac:dyDescent="0.25">
      <c r="A82" s="21" t="s">
        <v>3467</v>
      </c>
      <c r="B82" s="7">
        <v>0</v>
      </c>
      <c r="C82" s="7">
        <v>15</v>
      </c>
      <c r="D82" s="7">
        <v>4</v>
      </c>
      <c r="E82" s="7">
        <v>5</v>
      </c>
      <c r="F82" s="7">
        <v>20</v>
      </c>
      <c r="G82" s="7">
        <v>2</v>
      </c>
      <c r="H82" s="7">
        <v>5</v>
      </c>
      <c r="I82" s="22">
        <v>51</v>
      </c>
      <c r="J82" s="7">
        <v>0</v>
      </c>
      <c r="K82" s="7">
        <v>0</v>
      </c>
      <c r="L82" s="7">
        <v>2</v>
      </c>
      <c r="M82" s="37"/>
    </row>
    <row r="83" spans="1:13" s="34" customFormat="1" ht="30" x14ac:dyDescent="0.25">
      <c r="A83" s="6" t="s">
        <v>3468</v>
      </c>
      <c r="B83" s="7">
        <v>0</v>
      </c>
      <c r="C83" s="7">
        <v>44</v>
      </c>
      <c r="D83" s="7">
        <v>1</v>
      </c>
      <c r="E83" s="7">
        <v>1</v>
      </c>
      <c r="F83" s="7">
        <v>38</v>
      </c>
      <c r="G83" s="7">
        <v>5</v>
      </c>
      <c r="H83" s="7">
        <v>11</v>
      </c>
      <c r="I83" s="22">
        <v>100</v>
      </c>
      <c r="J83" s="7">
        <v>0</v>
      </c>
      <c r="K83" s="7">
        <v>1</v>
      </c>
      <c r="L83" s="7">
        <v>1</v>
      </c>
      <c r="M83" s="37"/>
    </row>
    <row r="84" spans="1:13" s="34" customFormat="1" ht="30" x14ac:dyDescent="0.25">
      <c r="A84" s="6" t="s">
        <v>3469</v>
      </c>
      <c r="B84" s="7">
        <v>0</v>
      </c>
      <c r="C84" s="7">
        <v>65</v>
      </c>
      <c r="D84" s="7">
        <v>4</v>
      </c>
      <c r="E84" s="7">
        <v>4</v>
      </c>
      <c r="F84" s="7">
        <v>59</v>
      </c>
      <c r="G84" s="7">
        <v>13</v>
      </c>
      <c r="H84" s="7">
        <v>12</v>
      </c>
      <c r="I84" s="22">
        <v>157</v>
      </c>
      <c r="J84" s="7">
        <v>0</v>
      </c>
      <c r="K84" s="7">
        <v>0</v>
      </c>
      <c r="L84" s="7">
        <v>6</v>
      </c>
      <c r="M84" s="37"/>
    </row>
    <row r="85" spans="1:13" s="34" customFormat="1" x14ac:dyDescent="0.25">
      <c r="A85" s="21" t="s">
        <v>3470</v>
      </c>
      <c r="B85" s="7">
        <v>0</v>
      </c>
      <c r="C85" s="7">
        <v>2043</v>
      </c>
      <c r="D85" s="7">
        <v>15</v>
      </c>
      <c r="E85" s="7">
        <v>12</v>
      </c>
      <c r="F85" s="7">
        <v>1255</v>
      </c>
      <c r="G85" s="7">
        <v>194</v>
      </c>
      <c r="H85" s="7">
        <v>42</v>
      </c>
      <c r="I85" s="22">
        <v>3561</v>
      </c>
      <c r="J85" s="7">
        <v>6</v>
      </c>
      <c r="K85" s="7">
        <v>1</v>
      </c>
      <c r="L85" s="7">
        <v>6</v>
      </c>
      <c r="M85" s="37"/>
    </row>
    <row r="86" spans="1:13" s="34" customFormat="1" x14ac:dyDescent="0.25">
      <c r="A86" s="21" t="s">
        <v>102</v>
      </c>
      <c r="B86" s="7">
        <v>0</v>
      </c>
      <c r="C86" s="7">
        <v>1478</v>
      </c>
      <c r="D86" s="7">
        <v>19</v>
      </c>
      <c r="E86" s="7">
        <v>15</v>
      </c>
      <c r="F86" s="7">
        <v>945</v>
      </c>
      <c r="G86" s="7">
        <v>168</v>
      </c>
      <c r="H86" s="7">
        <v>29</v>
      </c>
      <c r="I86" s="22">
        <v>2654</v>
      </c>
      <c r="J86" s="7">
        <v>6</v>
      </c>
      <c r="K86" s="7">
        <v>0</v>
      </c>
      <c r="L86" s="7">
        <v>6</v>
      </c>
      <c r="M86" s="37"/>
    </row>
    <row r="87" spans="1:13" s="34" customFormat="1" x14ac:dyDescent="0.25">
      <c r="A87" s="21" t="s">
        <v>103</v>
      </c>
      <c r="B87" s="7">
        <v>0</v>
      </c>
      <c r="C87" s="7">
        <v>444</v>
      </c>
      <c r="D87" s="7">
        <v>6</v>
      </c>
      <c r="E87" s="7">
        <v>3</v>
      </c>
      <c r="F87" s="7">
        <v>185</v>
      </c>
      <c r="G87" s="7">
        <v>50</v>
      </c>
      <c r="H87" s="7">
        <v>7</v>
      </c>
      <c r="I87" s="22">
        <v>695</v>
      </c>
      <c r="J87" s="7">
        <v>2</v>
      </c>
      <c r="K87" s="7">
        <v>0</v>
      </c>
      <c r="L87" s="7">
        <v>2</v>
      </c>
      <c r="M87" s="46"/>
    </row>
    <row r="88" spans="1:13" s="34" customFormat="1" x14ac:dyDescent="0.25">
      <c r="A88" s="21" t="s">
        <v>104</v>
      </c>
      <c r="B88" s="7"/>
      <c r="C88" s="7">
        <f t="shared" ref="C88:L88" si="2">SUM(C2:C84)</f>
        <v>8189</v>
      </c>
      <c r="D88" s="7">
        <f t="shared" si="2"/>
        <v>151</v>
      </c>
      <c r="E88" s="7">
        <f t="shared" si="2"/>
        <v>87</v>
      </c>
      <c r="F88" s="7">
        <f t="shared" si="2"/>
        <v>5352</v>
      </c>
      <c r="G88" s="7">
        <f t="shared" si="2"/>
        <v>1188</v>
      </c>
      <c r="H88" s="7">
        <f t="shared" si="2"/>
        <v>297</v>
      </c>
      <c r="I88" s="7">
        <f t="shared" si="2"/>
        <v>15264</v>
      </c>
      <c r="J88" s="7">
        <f t="shared" si="2"/>
        <v>32</v>
      </c>
      <c r="K88" s="7">
        <f t="shared" si="2"/>
        <v>14</v>
      </c>
      <c r="L88" s="7">
        <f t="shared" si="2"/>
        <v>36</v>
      </c>
      <c r="M88" s="37"/>
    </row>
    <row r="89" spans="1:13" s="34" customFormat="1" x14ac:dyDescent="0.25">
      <c r="A89" s="21" t="s">
        <v>105</v>
      </c>
      <c r="B89" s="7"/>
      <c r="C89" s="7">
        <f t="shared" ref="C89:L89" si="3">SUM(C85:C87)</f>
        <v>3965</v>
      </c>
      <c r="D89" s="7">
        <f t="shared" si="3"/>
        <v>40</v>
      </c>
      <c r="E89" s="7">
        <f t="shared" si="3"/>
        <v>30</v>
      </c>
      <c r="F89" s="7">
        <f t="shared" si="3"/>
        <v>2385</v>
      </c>
      <c r="G89" s="7">
        <f t="shared" si="3"/>
        <v>412</v>
      </c>
      <c r="H89" s="7">
        <f t="shared" si="3"/>
        <v>78</v>
      </c>
      <c r="I89" s="7">
        <f t="shared" si="3"/>
        <v>6910</v>
      </c>
      <c r="J89" s="7">
        <f t="shared" si="3"/>
        <v>14</v>
      </c>
      <c r="K89" s="7">
        <f t="shared" si="3"/>
        <v>1</v>
      </c>
      <c r="L89" s="7">
        <f t="shared" si="3"/>
        <v>14</v>
      </c>
      <c r="M89" s="37"/>
    </row>
    <row r="90" spans="1:13" s="34" customFormat="1" x14ac:dyDescent="0.25">
      <c r="A90" s="21" t="s">
        <v>106</v>
      </c>
      <c r="B90" s="7">
        <f>SUM(B2:B87)</f>
        <v>32077</v>
      </c>
      <c r="C90" s="7">
        <f t="shared" ref="C90:L90" si="4">SUM(C88:C89)</f>
        <v>12154</v>
      </c>
      <c r="D90" s="7">
        <f t="shared" si="4"/>
        <v>191</v>
      </c>
      <c r="E90" s="7">
        <f t="shared" si="4"/>
        <v>117</v>
      </c>
      <c r="F90" s="7">
        <f t="shared" si="4"/>
        <v>7737</v>
      </c>
      <c r="G90" s="7">
        <f t="shared" si="4"/>
        <v>1600</v>
      </c>
      <c r="H90" s="7">
        <f t="shared" si="4"/>
        <v>375</v>
      </c>
      <c r="I90" s="7">
        <f t="shared" si="4"/>
        <v>22174</v>
      </c>
      <c r="J90" s="7">
        <f t="shared" si="4"/>
        <v>46</v>
      </c>
      <c r="K90" s="7">
        <f t="shared" si="4"/>
        <v>15</v>
      </c>
      <c r="L90" s="7">
        <f t="shared" si="4"/>
        <v>50</v>
      </c>
      <c r="M90" s="37">
        <f>(L90+K90+I90)/B90</f>
        <v>0.69330049568226459</v>
      </c>
    </row>
    <row r="91" spans="1:13" s="34" customFormat="1" x14ac:dyDescent="0.25">
      <c r="A91" s="36" t="s">
        <v>107</v>
      </c>
      <c r="B91" s="7"/>
      <c r="C91" s="37">
        <f>C90/$I$90</f>
        <v>0.54811941913953277</v>
      </c>
      <c r="D91" s="37">
        <f t="shared" ref="D91:H91" si="5">D90/$I$90</f>
        <v>8.6136917110128976E-3</v>
      </c>
      <c r="E91" s="37">
        <f t="shared" si="5"/>
        <v>5.2764498962749162E-3</v>
      </c>
      <c r="F91" s="37">
        <f t="shared" si="5"/>
        <v>0.34892216108956436</v>
      </c>
      <c r="G91" s="37">
        <f t="shared" si="5"/>
        <v>7.2156579778118513E-2</v>
      </c>
      <c r="H91" s="37">
        <f t="shared" si="5"/>
        <v>1.6911698385496526E-2</v>
      </c>
      <c r="I91" s="37"/>
      <c r="J91" s="37"/>
      <c r="K91" s="37"/>
      <c r="L91" s="37"/>
      <c r="M91" s="37"/>
    </row>
    <row r="92" spans="1:13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89" fitToHeight="0" orientation="landscape" r:id="rId1"/>
  <tableParts count="1">
    <tablePart r:id="rId2"/>
  </tablePart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9E60C-151E-4FD2-8B44-052358466FBB}">
  <sheetPr codeName="Sheet43">
    <pageSetUpPr fitToPage="1"/>
  </sheetPr>
  <dimension ref="A1:M84"/>
  <sheetViews>
    <sheetView workbookViewId="0">
      <pane xSplit="1" ySplit="1" topLeftCell="B46" activePane="bottomRight" state="frozen"/>
      <selection pane="topRight" activeCell="B1" sqref="B1"/>
      <selection pane="bottomLeft" activeCell="A2" sqref="A2"/>
      <selection pane="bottomRight" activeCell="B80" sqref="B80"/>
    </sheetView>
  </sheetViews>
  <sheetFormatPr defaultColWidth="0" defaultRowHeight="15" zeroHeight="1" x14ac:dyDescent="0.25"/>
  <cols>
    <col min="1" max="1" width="50.7109375" style="33" customWidth="1"/>
    <col min="2" max="2" width="8.7109375" style="40" customWidth="1"/>
    <col min="3" max="6" width="11.7109375" style="40" customWidth="1"/>
    <col min="7" max="7" width="8.7109375" style="40" customWidth="1"/>
    <col min="8" max="10" width="3.7109375" style="40" customWidth="1"/>
    <col min="11" max="11" width="8.7109375" style="47" customWidth="1"/>
    <col min="12" max="12" width="1.7109375" style="33" customWidth="1"/>
    <col min="13" max="13" width="0" style="33" hidden="1" customWidth="1"/>
    <col min="14" max="16384" width="9.140625" style="33" hidden="1"/>
  </cols>
  <sheetData>
    <row r="1" spans="1:11" ht="50.1" customHeight="1" thickBot="1" x14ac:dyDescent="0.3">
      <c r="A1" s="49" t="s">
        <v>0</v>
      </c>
      <c r="B1" s="2" t="s">
        <v>1</v>
      </c>
      <c r="C1" s="2" t="s">
        <v>3471</v>
      </c>
      <c r="D1" s="2" t="s">
        <v>3472</v>
      </c>
      <c r="E1" s="2" t="s">
        <v>3473</v>
      </c>
      <c r="F1" s="2" t="s">
        <v>3474</v>
      </c>
      <c r="G1" s="2" t="s">
        <v>8</v>
      </c>
      <c r="H1" s="2" t="s">
        <v>9</v>
      </c>
      <c r="I1" s="2" t="s">
        <v>10</v>
      </c>
      <c r="J1" s="2" t="s">
        <v>11</v>
      </c>
      <c r="K1" s="32" t="s">
        <v>12</v>
      </c>
    </row>
    <row r="2" spans="1:11" s="34" customFormat="1" ht="15.75" thickTop="1" x14ac:dyDescent="0.25">
      <c r="A2" s="21" t="s">
        <v>3475</v>
      </c>
      <c r="B2" s="7">
        <v>247</v>
      </c>
      <c r="C2" s="7">
        <v>78</v>
      </c>
      <c r="D2" s="7">
        <v>19</v>
      </c>
      <c r="E2" s="7">
        <v>48</v>
      </c>
      <c r="F2" s="7">
        <v>0</v>
      </c>
      <c r="G2" s="22">
        <v>145</v>
      </c>
      <c r="H2" s="7">
        <v>0</v>
      </c>
      <c r="I2" s="7">
        <v>0</v>
      </c>
      <c r="J2" s="7">
        <v>0</v>
      </c>
      <c r="K2" s="37">
        <f t="shared" ref="K2:K65" si="0">(J2+I2+G2)/B2</f>
        <v>0.58704453441295545</v>
      </c>
    </row>
    <row r="3" spans="1:11" s="34" customFormat="1" x14ac:dyDescent="0.25">
      <c r="A3" s="21" t="s">
        <v>3476</v>
      </c>
      <c r="B3" s="7">
        <v>279</v>
      </c>
      <c r="C3" s="7">
        <v>79</v>
      </c>
      <c r="D3" s="7">
        <v>11</v>
      </c>
      <c r="E3" s="7">
        <v>39</v>
      </c>
      <c r="F3" s="7">
        <v>2</v>
      </c>
      <c r="G3" s="22">
        <v>131</v>
      </c>
      <c r="H3" s="7">
        <v>0</v>
      </c>
      <c r="I3" s="7">
        <v>0</v>
      </c>
      <c r="J3" s="7">
        <v>0</v>
      </c>
      <c r="K3" s="37">
        <f t="shared" si="0"/>
        <v>0.46953405017921146</v>
      </c>
    </row>
    <row r="4" spans="1:11" s="34" customFormat="1" x14ac:dyDescent="0.25">
      <c r="A4" s="21" t="s">
        <v>3477</v>
      </c>
      <c r="B4" s="7">
        <v>305</v>
      </c>
      <c r="C4" s="7">
        <v>74</v>
      </c>
      <c r="D4" s="7">
        <v>21</v>
      </c>
      <c r="E4" s="7">
        <v>73</v>
      </c>
      <c r="F4" s="7">
        <v>0</v>
      </c>
      <c r="G4" s="22">
        <v>168</v>
      </c>
      <c r="H4" s="7">
        <v>0</v>
      </c>
      <c r="I4" s="7">
        <v>0</v>
      </c>
      <c r="J4" s="7">
        <v>0</v>
      </c>
      <c r="K4" s="37">
        <f t="shared" si="0"/>
        <v>0.55081967213114758</v>
      </c>
    </row>
    <row r="5" spans="1:11" s="34" customFormat="1" x14ac:dyDescent="0.25">
      <c r="A5" s="21" t="s">
        <v>3478</v>
      </c>
      <c r="B5" s="7">
        <v>246</v>
      </c>
      <c r="C5" s="7">
        <v>65</v>
      </c>
      <c r="D5" s="7">
        <v>10</v>
      </c>
      <c r="E5" s="7">
        <v>46</v>
      </c>
      <c r="F5" s="7">
        <v>1</v>
      </c>
      <c r="G5" s="22">
        <v>122</v>
      </c>
      <c r="H5" s="7">
        <v>0</v>
      </c>
      <c r="I5" s="7">
        <v>0</v>
      </c>
      <c r="J5" s="7">
        <v>0</v>
      </c>
      <c r="K5" s="37">
        <f t="shared" si="0"/>
        <v>0.49593495934959347</v>
      </c>
    </row>
    <row r="6" spans="1:11" s="34" customFormat="1" x14ac:dyDescent="0.25">
      <c r="A6" s="21" t="s">
        <v>3479</v>
      </c>
      <c r="B6" s="7">
        <v>437</v>
      </c>
      <c r="C6" s="7">
        <v>53</v>
      </c>
      <c r="D6" s="7">
        <v>18</v>
      </c>
      <c r="E6" s="7">
        <v>77</v>
      </c>
      <c r="F6" s="7">
        <v>0</v>
      </c>
      <c r="G6" s="22">
        <v>148</v>
      </c>
      <c r="H6" s="7">
        <v>0</v>
      </c>
      <c r="I6" s="7">
        <v>0</v>
      </c>
      <c r="J6" s="7">
        <v>0</v>
      </c>
      <c r="K6" s="37">
        <f t="shared" si="0"/>
        <v>0.33867276887871856</v>
      </c>
    </row>
    <row r="7" spans="1:11" s="34" customFormat="1" x14ac:dyDescent="0.25">
      <c r="A7" s="21" t="s">
        <v>3480</v>
      </c>
      <c r="B7" s="7">
        <v>464</v>
      </c>
      <c r="C7" s="7">
        <v>83</v>
      </c>
      <c r="D7" s="7">
        <v>30</v>
      </c>
      <c r="E7" s="7">
        <v>70</v>
      </c>
      <c r="F7" s="7">
        <v>0</v>
      </c>
      <c r="G7" s="22">
        <v>183</v>
      </c>
      <c r="H7" s="7">
        <v>0</v>
      </c>
      <c r="I7" s="7">
        <v>0</v>
      </c>
      <c r="J7" s="7">
        <v>3</v>
      </c>
      <c r="K7" s="37">
        <f t="shared" si="0"/>
        <v>0.40086206896551724</v>
      </c>
    </row>
    <row r="8" spans="1:11" s="34" customFormat="1" x14ac:dyDescent="0.25">
      <c r="A8" s="21" t="s">
        <v>3481</v>
      </c>
      <c r="B8" s="7">
        <v>290</v>
      </c>
      <c r="C8" s="7">
        <v>50</v>
      </c>
      <c r="D8" s="7">
        <v>12</v>
      </c>
      <c r="E8" s="7">
        <v>45</v>
      </c>
      <c r="F8" s="7">
        <v>1</v>
      </c>
      <c r="G8" s="22">
        <v>108</v>
      </c>
      <c r="H8" s="7">
        <v>2</v>
      </c>
      <c r="I8" s="7">
        <v>0</v>
      </c>
      <c r="J8" s="7">
        <v>0</v>
      </c>
      <c r="K8" s="37">
        <f t="shared" si="0"/>
        <v>0.3724137931034483</v>
      </c>
    </row>
    <row r="9" spans="1:11" s="34" customFormat="1" x14ac:dyDescent="0.25">
      <c r="A9" s="21" t="s">
        <v>3482</v>
      </c>
      <c r="B9" s="7">
        <v>662</v>
      </c>
      <c r="C9" s="7">
        <v>104</v>
      </c>
      <c r="D9" s="7">
        <v>28</v>
      </c>
      <c r="E9" s="7">
        <v>94</v>
      </c>
      <c r="F9" s="7">
        <v>4</v>
      </c>
      <c r="G9" s="22">
        <v>230</v>
      </c>
      <c r="H9" s="7">
        <v>1</v>
      </c>
      <c r="I9" s="7">
        <v>0</v>
      </c>
      <c r="J9" s="7">
        <v>0</v>
      </c>
      <c r="K9" s="37">
        <f t="shared" si="0"/>
        <v>0.34743202416918428</v>
      </c>
    </row>
    <row r="10" spans="1:11" s="34" customFormat="1" x14ac:dyDescent="0.25">
      <c r="A10" s="21" t="s">
        <v>3483</v>
      </c>
      <c r="B10" s="7">
        <v>436</v>
      </c>
      <c r="C10" s="7">
        <v>55</v>
      </c>
      <c r="D10" s="7">
        <v>11</v>
      </c>
      <c r="E10" s="7">
        <v>61</v>
      </c>
      <c r="F10" s="7">
        <v>3</v>
      </c>
      <c r="G10" s="22">
        <v>130</v>
      </c>
      <c r="H10" s="7">
        <v>0</v>
      </c>
      <c r="I10" s="7">
        <v>1</v>
      </c>
      <c r="J10" s="7">
        <v>0</v>
      </c>
      <c r="K10" s="37">
        <f t="shared" si="0"/>
        <v>0.30045871559633025</v>
      </c>
    </row>
    <row r="11" spans="1:11" s="34" customFormat="1" x14ac:dyDescent="0.25">
      <c r="A11" s="21" t="s">
        <v>3484</v>
      </c>
      <c r="B11" s="7">
        <v>308</v>
      </c>
      <c r="C11" s="7">
        <v>55</v>
      </c>
      <c r="D11" s="7">
        <v>4</v>
      </c>
      <c r="E11" s="7">
        <v>36</v>
      </c>
      <c r="F11" s="7">
        <v>0</v>
      </c>
      <c r="G11" s="22">
        <v>95</v>
      </c>
      <c r="H11" s="7">
        <v>0</v>
      </c>
      <c r="I11" s="7">
        <v>0</v>
      </c>
      <c r="J11" s="7">
        <v>0</v>
      </c>
      <c r="K11" s="37">
        <f t="shared" si="0"/>
        <v>0.30844155844155846</v>
      </c>
    </row>
    <row r="12" spans="1:11" s="34" customFormat="1" x14ac:dyDescent="0.25">
      <c r="A12" s="21" t="s">
        <v>3485</v>
      </c>
      <c r="B12" s="7">
        <v>447</v>
      </c>
      <c r="C12" s="7">
        <v>70</v>
      </c>
      <c r="D12" s="7">
        <v>8</v>
      </c>
      <c r="E12" s="7">
        <v>56</v>
      </c>
      <c r="F12" s="7">
        <v>0</v>
      </c>
      <c r="G12" s="22">
        <v>134</v>
      </c>
      <c r="H12" s="7">
        <v>0</v>
      </c>
      <c r="I12" s="7">
        <v>0</v>
      </c>
      <c r="J12" s="7">
        <v>0</v>
      </c>
      <c r="K12" s="37">
        <f t="shared" si="0"/>
        <v>0.29977628635346754</v>
      </c>
    </row>
    <row r="13" spans="1:11" s="34" customFormat="1" x14ac:dyDescent="0.25">
      <c r="A13" s="21" t="s">
        <v>3486</v>
      </c>
      <c r="B13" s="7">
        <v>542</v>
      </c>
      <c r="C13" s="7">
        <v>102</v>
      </c>
      <c r="D13" s="7">
        <v>15</v>
      </c>
      <c r="E13" s="7">
        <v>59</v>
      </c>
      <c r="F13" s="7">
        <v>0</v>
      </c>
      <c r="G13" s="22">
        <v>176</v>
      </c>
      <c r="H13" s="7">
        <v>0</v>
      </c>
      <c r="I13" s="7">
        <v>0</v>
      </c>
      <c r="J13" s="7">
        <v>2</v>
      </c>
      <c r="K13" s="37">
        <f t="shared" si="0"/>
        <v>0.32841328413284132</v>
      </c>
    </row>
    <row r="14" spans="1:11" s="34" customFormat="1" x14ac:dyDescent="0.25">
      <c r="A14" s="21" t="s">
        <v>3487</v>
      </c>
      <c r="B14" s="7">
        <v>533</v>
      </c>
      <c r="C14" s="7">
        <v>96</v>
      </c>
      <c r="D14" s="7">
        <v>20</v>
      </c>
      <c r="E14" s="7">
        <v>71</v>
      </c>
      <c r="F14" s="7">
        <v>4</v>
      </c>
      <c r="G14" s="22">
        <v>191</v>
      </c>
      <c r="H14" s="7">
        <v>0</v>
      </c>
      <c r="I14" s="7">
        <v>0</v>
      </c>
      <c r="J14" s="7">
        <v>1</v>
      </c>
      <c r="K14" s="37">
        <f t="shared" si="0"/>
        <v>0.36022514071294559</v>
      </c>
    </row>
    <row r="15" spans="1:11" s="34" customFormat="1" x14ac:dyDescent="0.25">
      <c r="A15" s="21" t="s">
        <v>3488</v>
      </c>
      <c r="B15" s="7">
        <v>452</v>
      </c>
      <c r="C15" s="7">
        <v>66</v>
      </c>
      <c r="D15" s="7">
        <v>19</v>
      </c>
      <c r="E15" s="7">
        <v>67</v>
      </c>
      <c r="F15" s="7">
        <v>1</v>
      </c>
      <c r="G15" s="22">
        <v>153</v>
      </c>
      <c r="H15" s="7">
        <v>0</v>
      </c>
      <c r="I15" s="7">
        <v>0</v>
      </c>
      <c r="J15" s="7">
        <v>0</v>
      </c>
      <c r="K15" s="37">
        <f t="shared" si="0"/>
        <v>0.33849557522123896</v>
      </c>
    </row>
    <row r="16" spans="1:11" s="34" customFormat="1" x14ac:dyDescent="0.25">
      <c r="A16" s="21" t="s">
        <v>3489</v>
      </c>
      <c r="B16" s="7">
        <v>511</v>
      </c>
      <c r="C16" s="7">
        <v>86</v>
      </c>
      <c r="D16" s="7">
        <v>15</v>
      </c>
      <c r="E16" s="7">
        <v>60</v>
      </c>
      <c r="F16" s="7">
        <v>1</v>
      </c>
      <c r="G16" s="22">
        <v>162</v>
      </c>
      <c r="H16" s="7">
        <v>0</v>
      </c>
      <c r="I16" s="7">
        <v>0</v>
      </c>
      <c r="J16" s="7">
        <v>0</v>
      </c>
      <c r="K16" s="37">
        <f t="shared" si="0"/>
        <v>0.31702544031311153</v>
      </c>
    </row>
    <row r="17" spans="1:11" s="34" customFormat="1" x14ac:dyDescent="0.25">
      <c r="A17" s="21" t="s">
        <v>3490</v>
      </c>
      <c r="B17" s="7">
        <v>527</v>
      </c>
      <c r="C17" s="7">
        <v>91</v>
      </c>
      <c r="D17" s="7">
        <v>23</v>
      </c>
      <c r="E17" s="7">
        <v>70</v>
      </c>
      <c r="F17" s="7">
        <v>0</v>
      </c>
      <c r="G17" s="22">
        <v>184</v>
      </c>
      <c r="H17" s="7">
        <v>1</v>
      </c>
      <c r="I17" s="7">
        <v>0</v>
      </c>
      <c r="J17" s="7">
        <v>1</v>
      </c>
      <c r="K17" s="37">
        <f t="shared" si="0"/>
        <v>0.35104364326375709</v>
      </c>
    </row>
    <row r="18" spans="1:11" s="34" customFormat="1" x14ac:dyDescent="0.25">
      <c r="A18" s="21" t="s">
        <v>3491</v>
      </c>
      <c r="B18" s="7">
        <v>608</v>
      </c>
      <c r="C18" s="7">
        <v>100</v>
      </c>
      <c r="D18" s="7">
        <v>23</v>
      </c>
      <c r="E18" s="7">
        <v>102</v>
      </c>
      <c r="F18" s="7">
        <v>1</v>
      </c>
      <c r="G18" s="22">
        <v>226</v>
      </c>
      <c r="H18" s="7">
        <v>0</v>
      </c>
      <c r="I18" s="7">
        <v>0</v>
      </c>
      <c r="J18" s="7">
        <v>0</v>
      </c>
      <c r="K18" s="37">
        <f t="shared" si="0"/>
        <v>0.37171052631578949</v>
      </c>
    </row>
    <row r="19" spans="1:11" s="34" customFormat="1" x14ac:dyDescent="0.25">
      <c r="A19" s="21" t="s">
        <v>3492</v>
      </c>
      <c r="B19" s="7">
        <v>612</v>
      </c>
      <c r="C19" s="7">
        <v>108</v>
      </c>
      <c r="D19" s="7">
        <v>31</v>
      </c>
      <c r="E19" s="7">
        <v>101</v>
      </c>
      <c r="F19" s="7">
        <v>2</v>
      </c>
      <c r="G19" s="22">
        <v>242</v>
      </c>
      <c r="H19" s="7">
        <v>0</v>
      </c>
      <c r="I19" s="7">
        <v>0</v>
      </c>
      <c r="J19" s="7">
        <v>1</v>
      </c>
      <c r="K19" s="37">
        <f t="shared" si="0"/>
        <v>0.39705882352941174</v>
      </c>
    </row>
    <row r="20" spans="1:11" s="34" customFormat="1" x14ac:dyDescent="0.25">
      <c r="A20" s="21" t="s">
        <v>3493</v>
      </c>
      <c r="B20" s="7">
        <v>674</v>
      </c>
      <c r="C20" s="7">
        <v>174</v>
      </c>
      <c r="D20" s="7">
        <v>28</v>
      </c>
      <c r="E20" s="7">
        <v>146</v>
      </c>
      <c r="F20" s="7">
        <v>6</v>
      </c>
      <c r="G20" s="22">
        <v>354</v>
      </c>
      <c r="H20" s="7">
        <v>0</v>
      </c>
      <c r="I20" s="7">
        <v>0</v>
      </c>
      <c r="J20" s="7">
        <v>0</v>
      </c>
      <c r="K20" s="37">
        <f t="shared" si="0"/>
        <v>0.52522255192878342</v>
      </c>
    </row>
    <row r="21" spans="1:11" s="34" customFormat="1" x14ac:dyDescent="0.25">
      <c r="A21" s="21" t="s">
        <v>3494</v>
      </c>
      <c r="B21" s="7">
        <v>647</v>
      </c>
      <c r="C21" s="7">
        <v>156</v>
      </c>
      <c r="D21" s="7">
        <v>34</v>
      </c>
      <c r="E21" s="7">
        <v>116</v>
      </c>
      <c r="F21" s="7">
        <v>5</v>
      </c>
      <c r="G21" s="22">
        <v>311</v>
      </c>
      <c r="H21" s="7">
        <v>2</v>
      </c>
      <c r="I21" s="7">
        <v>0</v>
      </c>
      <c r="J21" s="7">
        <v>0</v>
      </c>
      <c r="K21" s="37">
        <f t="shared" si="0"/>
        <v>0.48068006182380218</v>
      </c>
    </row>
    <row r="22" spans="1:11" s="34" customFormat="1" x14ac:dyDescent="0.25">
      <c r="A22" s="21" t="s">
        <v>3495</v>
      </c>
      <c r="B22" s="7">
        <v>694</v>
      </c>
      <c r="C22" s="7">
        <v>143</v>
      </c>
      <c r="D22" s="7">
        <v>32</v>
      </c>
      <c r="E22" s="7">
        <v>139</v>
      </c>
      <c r="F22" s="7">
        <v>1</v>
      </c>
      <c r="G22" s="22">
        <v>315</v>
      </c>
      <c r="H22" s="7">
        <v>1</v>
      </c>
      <c r="I22" s="7">
        <v>0</v>
      </c>
      <c r="J22" s="7">
        <v>0</v>
      </c>
      <c r="K22" s="37">
        <f t="shared" si="0"/>
        <v>0.45389048991354469</v>
      </c>
    </row>
    <row r="23" spans="1:11" s="34" customFormat="1" x14ac:dyDescent="0.25">
      <c r="A23" s="21" t="s">
        <v>3496</v>
      </c>
      <c r="B23" s="7">
        <v>465</v>
      </c>
      <c r="C23" s="7">
        <v>82</v>
      </c>
      <c r="D23" s="7">
        <v>21</v>
      </c>
      <c r="E23" s="7">
        <v>67</v>
      </c>
      <c r="F23" s="7">
        <v>0</v>
      </c>
      <c r="G23" s="22">
        <v>170</v>
      </c>
      <c r="H23" s="7">
        <v>0</v>
      </c>
      <c r="I23" s="7">
        <v>0</v>
      </c>
      <c r="J23" s="7">
        <v>0</v>
      </c>
      <c r="K23" s="37">
        <f t="shared" si="0"/>
        <v>0.36559139784946237</v>
      </c>
    </row>
    <row r="24" spans="1:11" s="34" customFormat="1" x14ac:dyDescent="0.25">
      <c r="A24" s="21" t="s">
        <v>3497</v>
      </c>
      <c r="B24" s="7">
        <v>435</v>
      </c>
      <c r="C24" s="7">
        <v>65</v>
      </c>
      <c r="D24" s="7">
        <v>18</v>
      </c>
      <c r="E24" s="7">
        <v>39</v>
      </c>
      <c r="F24" s="7">
        <v>3</v>
      </c>
      <c r="G24" s="22">
        <v>125</v>
      </c>
      <c r="H24" s="7">
        <v>1</v>
      </c>
      <c r="I24" s="7">
        <v>0</v>
      </c>
      <c r="J24" s="7">
        <v>0</v>
      </c>
      <c r="K24" s="37">
        <f t="shared" si="0"/>
        <v>0.28735632183908044</v>
      </c>
    </row>
    <row r="25" spans="1:11" s="34" customFormat="1" x14ac:dyDescent="0.25">
      <c r="A25" s="21" t="s">
        <v>3498</v>
      </c>
      <c r="B25" s="7">
        <v>340</v>
      </c>
      <c r="C25" s="7">
        <v>65</v>
      </c>
      <c r="D25" s="7">
        <v>13</v>
      </c>
      <c r="E25" s="7">
        <v>45</v>
      </c>
      <c r="F25" s="7">
        <v>5</v>
      </c>
      <c r="G25" s="22">
        <v>128</v>
      </c>
      <c r="H25" s="7">
        <v>0</v>
      </c>
      <c r="I25" s="7">
        <v>0</v>
      </c>
      <c r="J25" s="7">
        <v>0</v>
      </c>
      <c r="K25" s="37">
        <f t="shared" si="0"/>
        <v>0.37647058823529411</v>
      </c>
    </row>
    <row r="26" spans="1:11" s="34" customFormat="1" x14ac:dyDescent="0.25">
      <c r="A26" s="21" t="s">
        <v>3499</v>
      </c>
      <c r="B26" s="7">
        <v>499</v>
      </c>
      <c r="C26" s="7">
        <v>70</v>
      </c>
      <c r="D26" s="7">
        <v>22</v>
      </c>
      <c r="E26" s="7">
        <v>78</v>
      </c>
      <c r="F26" s="7">
        <v>0</v>
      </c>
      <c r="G26" s="22">
        <v>170</v>
      </c>
      <c r="H26" s="7">
        <v>1</v>
      </c>
      <c r="I26" s="7">
        <v>0</v>
      </c>
      <c r="J26" s="7">
        <v>0</v>
      </c>
      <c r="K26" s="37">
        <f t="shared" si="0"/>
        <v>0.34068136272545091</v>
      </c>
    </row>
    <row r="27" spans="1:11" s="34" customFormat="1" x14ac:dyDescent="0.25">
      <c r="A27" s="21" t="s">
        <v>3500</v>
      </c>
      <c r="B27" s="7">
        <v>531</v>
      </c>
      <c r="C27" s="7">
        <v>120</v>
      </c>
      <c r="D27" s="7">
        <v>18</v>
      </c>
      <c r="E27" s="7">
        <v>73</v>
      </c>
      <c r="F27" s="7">
        <v>1</v>
      </c>
      <c r="G27" s="22">
        <v>212</v>
      </c>
      <c r="H27" s="7">
        <v>1</v>
      </c>
      <c r="I27" s="7">
        <v>0</v>
      </c>
      <c r="J27" s="7">
        <v>0</v>
      </c>
      <c r="K27" s="37">
        <f t="shared" si="0"/>
        <v>0.3992467043314501</v>
      </c>
    </row>
    <row r="28" spans="1:11" s="34" customFormat="1" x14ac:dyDescent="0.25">
      <c r="A28" s="21" t="s">
        <v>3501</v>
      </c>
      <c r="B28" s="7">
        <v>579</v>
      </c>
      <c r="C28" s="7">
        <v>100</v>
      </c>
      <c r="D28" s="7">
        <v>19</v>
      </c>
      <c r="E28" s="7">
        <v>90</v>
      </c>
      <c r="F28" s="7">
        <v>7</v>
      </c>
      <c r="G28" s="22">
        <v>216</v>
      </c>
      <c r="H28" s="7">
        <v>0</v>
      </c>
      <c r="I28" s="7">
        <v>0</v>
      </c>
      <c r="J28" s="7">
        <v>0</v>
      </c>
      <c r="K28" s="37">
        <f t="shared" si="0"/>
        <v>0.37305699481865284</v>
      </c>
    </row>
    <row r="29" spans="1:11" s="34" customFormat="1" x14ac:dyDescent="0.25">
      <c r="A29" s="21" t="s">
        <v>3502</v>
      </c>
      <c r="B29" s="7">
        <v>610</v>
      </c>
      <c r="C29" s="7">
        <v>105</v>
      </c>
      <c r="D29" s="7">
        <v>18</v>
      </c>
      <c r="E29" s="7">
        <v>99</v>
      </c>
      <c r="F29" s="7">
        <v>1</v>
      </c>
      <c r="G29" s="22">
        <v>223</v>
      </c>
      <c r="H29" s="7">
        <v>0</v>
      </c>
      <c r="I29" s="7">
        <v>0</v>
      </c>
      <c r="J29" s="7">
        <v>0</v>
      </c>
      <c r="K29" s="37">
        <f t="shared" si="0"/>
        <v>0.36557377049180328</v>
      </c>
    </row>
    <row r="30" spans="1:11" s="34" customFormat="1" x14ac:dyDescent="0.25">
      <c r="A30" s="21" t="s">
        <v>3503</v>
      </c>
      <c r="B30" s="7">
        <v>539</v>
      </c>
      <c r="C30" s="7">
        <v>109</v>
      </c>
      <c r="D30" s="7">
        <v>26</v>
      </c>
      <c r="E30" s="7">
        <v>118</v>
      </c>
      <c r="F30" s="7">
        <v>2</v>
      </c>
      <c r="G30" s="22">
        <v>255</v>
      </c>
      <c r="H30" s="7">
        <v>0</v>
      </c>
      <c r="I30" s="7">
        <v>1</v>
      </c>
      <c r="J30" s="7">
        <v>0</v>
      </c>
      <c r="K30" s="37">
        <f t="shared" si="0"/>
        <v>0.47495361781076068</v>
      </c>
    </row>
    <row r="31" spans="1:11" s="34" customFormat="1" x14ac:dyDescent="0.25">
      <c r="A31" s="21" t="s">
        <v>3504</v>
      </c>
      <c r="B31" s="7">
        <v>386</v>
      </c>
      <c r="C31" s="7">
        <v>108</v>
      </c>
      <c r="D31" s="7">
        <v>27</v>
      </c>
      <c r="E31" s="7">
        <v>62</v>
      </c>
      <c r="F31" s="7">
        <v>0</v>
      </c>
      <c r="G31" s="22">
        <v>197</v>
      </c>
      <c r="H31" s="7">
        <v>1</v>
      </c>
      <c r="I31" s="7">
        <v>2</v>
      </c>
      <c r="J31" s="7">
        <v>0</v>
      </c>
      <c r="K31" s="37">
        <f t="shared" si="0"/>
        <v>0.51554404145077726</v>
      </c>
    </row>
    <row r="32" spans="1:11" s="34" customFormat="1" x14ac:dyDescent="0.25">
      <c r="A32" s="21" t="s">
        <v>3505</v>
      </c>
      <c r="B32" s="7">
        <v>419</v>
      </c>
      <c r="C32" s="7">
        <v>90</v>
      </c>
      <c r="D32" s="7">
        <v>16</v>
      </c>
      <c r="E32" s="7">
        <v>59</v>
      </c>
      <c r="F32" s="7">
        <v>1</v>
      </c>
      <c r="G32" s="22">
        <v>166</v>
      </c>
      <c r="H32" s="7">
        <v>0</v>
      </c>
      <c r="I32" s="7">
        <v>0</v>
      </c>
      <c r="J32" s="7">
        <v>0</v>
      </c>
      <c r="K32" s="37">
        <f t="shared" si="0"/>
        <v>0.39618138424821003</v>
      </c>
    </row>
    <row r="33" spans="1:11" s="34" customFormat="1" x14ac:dyDescent="0.25">
      <c r="A33" s="21" t="s">
        <v>3506</v>
      </c>
      <c r="B33" s="7">
        <v>641</v>
      </c>
      <c r="C33" s="7">
        <v>143</v>
      </c>
      <c r="D33" s="7">
        <v>37</v>
      </c>
      <c r="E33" s="7">
        <v>129</v>
      </c>
      <c r="F33" s="7">
        <v>2</v>
      </c>
      <c r="G33" s="22">
        <v>311</v>
      </c>
      <c r="H33" s="7">
        <v>1</v>
      </c>
      <c r="I33" s="7">
        <v>0</v>
      </c>
      <c r="J33" s="7">
        <v>0</v>
      </c>
      <c r="K33" s="37">
        <f t="shared" si="0"/>
        <v>0.48517940717628705</v>
      </c>
    </row>
    <row r="34" spans="1:11" s="34" customFormat="1" x14ac:dyDescent="0.25">
      <c r="A34" s="21" t="s">
        <v>3507</v>
      </c>
      <c r="B34" s="7">
        <v>711</v>
      </c>
      <c r="C34" s="7">
        <v>97</v>
      </c>
      <c r="D34" s="7">
        <v>34</v>
      </c>
      <c r="E34" s="7">
        <v>124</v>
      </c>
      <c r="F34" s="7">
        <v>1</v>
      </c>
      <c r="G34" s="22">
        <v>256</v>
      </c>
      <c r="H34" s="7">
        <v>0</v>
      </c>
      <c r="I34" s="7">
        <v>0</v>
      </c>
      <c r="J34" s="7">
        <v>18</v>
      </c>
      <c r="K34" s="37">
        <f t="shared" si="0"/>
        <v>0.38537271448663851</v>
      </c>
    </row>
    <row r="35" spans="1:11" s="34" customFormat="1" x14ac:dyDescent="0.25">
      <c r="A35" s="21" t="s">
        <v>3508</v>
      </c>
      <c r="B35" s="7">
        <v>339</v>
      </c>
      <c r="C35" s="7">
        <v>58</v>
      </c>
      <c r="D35" s="7">
        <v>19</v>
      </c>
      <c r="E35" s="7">
        <v>60</v>
      </c>
      <c r="F35" s="7">
        <v>3</v>
      </c>
      <c r="G35" s="22">
        <v>140</v>
      </c>
      <c r="H35" s="7">
        <v>0</v>
      </c>
      <c r="I35" s="7">
        <v>0</v>
      </c>
      <c r="J35" s="7">
        <v>0</v>
      </c>
      <c r="K35" s="37">
        <f t="shared" si="0"/>
        <v>0.41297935103244837</v>
      </c>
    </row>
    <row r="36" spans="1:11" s="34" customFormat="1" x14ac:dyDescent="0.25">
      <c r="A36" s="21" t="s">
        <v>3509</v>
      </c>
      <c r="B36" s="7">
        <v>414</v>
      </c>
      <c r="C36" s="7">
        <v>98</v>
      </c>
      <c r="D36" s="7">
        <v>28</v>
      </c>
      <c r="E36" s="7">
        <v>57</v>
      </c>
      <c r="F36" s="7">
        <v>1</v>
      </c>
      <c r="G36" s="22">
        <v>184</v>
      </c>
      <c r="H36" s="7">
        <v>0</v>
      </c>
      <c r="I36" s="7">
        <v>1</v>
      </c>
      <c r="J36" s="7">
        <v>0</v>
      </c>
      <c r="K36" s="37">
        <f t="shared" si="0"/>
        <v>0.4468599033816425</v>
      </c>
    </row>
    <row r="37" spans="1:11" s="34" customFormat="1" x14ac:dyDescent="0.25">
      <c r="A37" s="21" t="s">
        <v>3510</v>
      </c>
      <c r="B37" s="7">
        <v>400</v>
      </c>
      <c r="C37" s="7">
        <v>96</v>
      </c>
      <c r="D37" s="7">
        <v>17</v>
      </c>
      <c r="E37" s="7">
        <v>80</v>
      </c>
      <c r="F37" s="7">
        <v>2</v>
      </c>
      <c r="G37" s="22">
        <v>195</v>
      </c>
      <c r="H37" s="7">
        <v>0</v>
      </c>
      <c r="I37" s="7">
        <v>0</v>
      </c>
      <c r="J37" s="7">
        <v>0</v>
      </c>
      <c r="K37" s="37">
        <f t="shared" si="0"/>
        <v>0.48749999999999999</v>
      </c>
    </row>
    <row r="38" spans="1:11" s="34" customFormat="1" x14ac:dyDescent="0.25">
      <c r="A38" s="21" t="s">
        <v>3511</v>
      </c>
      <c r="B38" s="7">
        <v>309</v>
      </c>
      <c r="C38" s="7">
        <v>63</v>
      </c>
      <c r="D38" s="7">
        <v>12</v>
      </c>
      <c r="E38" s="7">
        <v>44</v>
      </c>
      <c r="F38" s="7">
        <v>1</v>
      </c>
      <c r="G38" s="22">
        <v>120</v>
      </c>
      <c r="H38" s="7">
        <v>0</v>
      </c>
      <c r="I38" s="7">
        <v>0</v>
      </c>
      <c r="J38" s="7">
        <v>0</v>
      </c>
      <c r="K38" s="37">
        <f t="shared" si="0"/>
        <v>0.38834951456310679</v>
      </c>
    </row>
    <row r="39" spans="1:11" s="34" customFormat="1" x14ac:dyDescent="0.25">
      <c r="A39" s="21" t="s">
        <v>3512</v>
      </c>
      <c r="B39" s="7">
        <v>368</v>
      </c>
      <c r="C39" s="7">
        <v>68</v>
      </c>
      <c r="D39" s="7">
        <v>10</v>
      </c>
      <c r="E39" s="7">
        <v>46</v>
      </c>
      <c r="F39" s="7">
        <v>1</v>
      </c>
      <c r="G39" s="22">
        <v>125</v>
      </c>
      <c r="H39" s="7">
        <v>0</v>
      </c>
      <c r="I39" s="7">
        <v>0</v>
      </c>
      <c r="J39" s="7">
        <v>0</v>
      </c>
      <c r="K39" s="37">
        <f t="shared" si="0"/>
        <v>0.33967391304347827</v>
      </c>
    </row>
    <row r="40" spans="1:11" s="34" customFormat="1" x14ac:dyDescent="0.25">
      <c r="A40" s="21" t="s">
        <v>3513</v>
      </c>
      <c r="B40" s="7">
        <v>183</v>
      </c>
      <c r="C40" s="7">
        <v>26</v>
      </c>
      <c r="D40" s="7">
        <v>4</v>
      </c>
      <c r="E40" s="7">
        <v>35</v>
      </c>
      <c r="F40" s="7">
        <v>0</v>
      </c>
      <c r="G40" s="22">
        <v>65</v>
      </c>
      <c r="H40" s="7">
        <v>0</v>
      </c>
      <c r="I40" s="7">
        <v>0</v>
      </c>
      <c r="J40" s="7">
        <v>0</v>
      </c>
      <c r="K40" s="37">
        <f t="shared" si="0"/>
        <v>0.3551912568306011</v>
      </c>
    </row>
    <row r="41" spans="1:11" s="34" customFormat="1" x14ac:dyDescent="0.25">
      <c r="A41" s="21" t="s">
        <v>3514</v>
      </c>
      <c r="B41" s="7">
        <v>440</v>
      </c>
      <c r="C41" s="7">
        <v>46</v>
      </c>
      <c r="D41" s="7">
        <v>15</v>
      </c>
      <c r="E41" s="7">
        <v>45</v>
      </c>
      <c r="F41" s="7">
        <v>1</v>
      </c>
      <c r="G41" s="22">
        <v>107</v>
      </c>
      <c r="H41" s="7">
        <v>0</v>
      </c>
      <c r="I41" s="7">
        <v>0</v>
      </c>
      <c r="J41" s="7">
        <v>0</v>
      </c>
      <c r="K41" s="37">
        <f t="shared" si="0"/>
        <v>0.24318181818181819</v>
      </c>
    </row>
    <row r="42" spans="1:11" s="34" customFormat="1" x14ac:dyDescent="0.25">
      <c r="A42" s="21" t="s">
        <v>3515</v>
      </c>
      <c r="B42" s="7">
        <v>284</v>
      </c>
      <c r="C42" s="7">
        <v>46</v>
      </c>
      <c r="D42" s="7">
        <v>11</v>
      </c>
      <c r="E42" s="7">
        <v>31</v>
      </c>
      <c r="F42" s="7">
        <v>3</v>
      </c>
      <c r="G42" s="22">
        <v>91</v>
      </c>
      <c r="H42" s="7">
        <v>0</v>
      </c>
      <c r="I42" s="7">
        <v>1</v>
      </c>
      <c r="J42" s="7">
        <v>0</v>
      </c>
      <c r="K42" s="37">
        <f t="shared" si="0"/>
        <v>0.323943661971831</v>
      </c>
    </row>
    <row r="43" spans="1:11" s="34" customFormat="1" x14ac:dyDescent="0.25">
      <c r="A43" s="21" t="s">
        <v>3516</v>
      </c>
      <c r="B43" s="7">
        <v>360</v>
      </c>
      <c r="C43" s="7">
        <v>64</v>
      </c>
      <c r="D43" s="7">
        <v>15</v>
      </c>
      <c r="E43" s="7">
        <v>44</v>
      </c>
      <c r="F43" s="7">
        <v>1</v>
      </c>
      <c r="G43" s="22">
        <v>124</v>
      </c>
      <c r="H43" s="7">
        <v>0</v>
      </c>
      <c r="I43" s="7">
        <v>0</v>
      </c>
      <c r="J43" s="7">
        <v>0</v>
      </c>
      <c r="K43" s="37">
        <f t="shared" si="0"/>
        <v>0.34444444444444444</v>
      </c>
    </row>
    <row r="44" spans="1:11" s="34" customFormat="1" x14ac:dyDescent="0.25">
      <c r="A44" s="21" t="s">
        <v>3517</v>
      </c>
      <c r="B44" s="7">
        <v>659</v>
      </c>
      <c r="C44" s="7">
        <v>125</v>
      </c>
      <c r="D44" s="7">
        <v>17</v>
      </c>
      <c r="E44" s="7">
        <v>62</v>
      </c>
      <c r="F44" s="7">
        <v>1</v>
      </c>
      <c r="G44" s="22">
        <v>205</v>
      </c>
      <c r="H44" s="7">
        <v>1</v>
      </c>
      <c r="I44" s="7">
        <v>1</v>
      </c>
      <c r="J44" s="7">
        <v>0</v>
      </c>
      <c r="K44" s="37">
        <f t="shared" si="0"/>
        <v>0.31259484066767829</v>
      </c>
    </row>
    <row r="45" spans="1:11" s="34" customFormat="1" x14ac:dyDescent="0.25">
      <c r="A45" s="21" t="s">
        <v>3518</v>
      </c>
      <c r="B45" s="7">
        <v>467</v>
      </c>
      <c r="C45" s="7">
        <v>67</v>
      </c>
      <c r="D45" s="7">
        <v>8</v>
      </c>
      <c r="E45" s="7">
        <v>66</v>
      </c>
      <c r="F45" s="7">
        <v>1</v>
      </c>
      <c r="G45" s="22">
        <v>142</v>
      </c>
      <c r="H45" s="7">
        <v>0</v>
      </c>
      <c r="I45" s="7">
        <v>0</v>
      </c>
      <c r="J45" s="7">
        <v>0</v>
      </c>
      <c r="K45" s="37">
        <f t="shared" si="0"/>
        <v>0.30406852248394006</v>
      </c>
    </row>
    <row r="46" spans="1:11" s="34" customFormat="1" x14ac:dyDescent="0.25">
      <c r="A46" s="21" t="s">
        <v>3519</v>
      </c>
      <c r="B46" s="7">
        <v>477</v>
      </c>
      <c r="C46" s="7">
        <v>92</v>
      </c>
      <c r="D46" s="7">
        <v>17</v>
      </c>
      <c r="E46" s="7">
        <v>66</v>
      </c>
      <c r="F46" s="7">
        <v>2</v>
      </c>
      <c r="G46" s="22">
        <v>177</v>
      </c>
      <c r="H46" s="7">
        <v>0</v>
      </c>
      <c r="I46" s="7">
        <v>0</v>
      </c>
      <c r="J46" s="7">
        <v>0</v>
      </c>
      <c r="K46" s="37">
        <f t="shared" si="0"/>
        <v>0.37106918238993708</v>
      </c>
    </row>
    <row r="47" spans="1:11" s="34" customFormat="1" x14ac:dyDescent="0.25">
      <c r="A47" s="21" t="s">
        <v>3520</v>
      </c>
      <c r="B47" s="7">
        <v>335</v>
      </c>
      <c r="C47" s="7">
        <v>76</v>
      </c>
      <c r="D47" s="7">
        <v>17</v>
      </c>
      <c r="E47" s="7">
        <v>53</v>
      </c>
      <c r="F47" s="7">
        <v>0</v>
      </c>
      <c r="G47" s="22">
        <v>146</v>
      </c>
      <c r="H47" s="7">
        <v>0</v>
      </c>
      <c r="I47" s="7">
        <v>0</v>
      </c>
      <c r="J47" s="7">
        <v>1</v>
      </c>
      <c r="K47" s="37">
        <f t="shared" si="0"/>
        <v>0.43880597014925371</v>
      </c>
    </row>
    <row r="48" spans="1:11" s="34" customFormat="1" x14ac:dyDescent="0.25">
      <c r="A48" s="21" t="s">
        <v>3521</v>
      </c>
      <c r="B48" s="7">
        <v>290</v>
      </c>
      <c r="C48" s="7">
        <v>52</v>
      </c>
      <c r="D48" s="7">
        <v>15</v>
      </c>
      <c r="E48" s="7">
        <v>33</v>
      </c>
      <c r="F48" s="7">
        <v>0</v>
      </c>
      <c r="G48" s="22">
        <v>100</v>
      </c>
      <c r="H48" s="7">
        <v>0</v>
      </c>
      <c r="I48" s="7">
        <v>0</v>
      </c>
      <c r="J48" s="7">
        <v>0</v>
      </c>
      <c r="K48" s="37">
        <f t="shared" si="0"/>
        <v>0.34482758620689657</v>
      </c>
    </row>
    <row r="49" spans="1:11" s="34" customFormat="1" x14ac:dyDescent="0.25">
      <c r="A49" s="21" t="s">
        <v>3522</v>
      </c>
      <c r="B49" s="7">
        <v>535</v>
      </c>
      <c r="C49" s="7">
        <v>118</v>
      </c>
      <c r="D49" s="7">
        <v>33</v>
      </c>
      <c r="E49" s="7">
        <v>69</v>
      </c>
      <c r="F49" s="7">
        <v>2</v>
      </c>
      <c r="G49" s="22">
        <v>222</v>
      </c>
      <c r="H49" s="7">
        <v>1</v>
      </c>
      <c r="I49" s="7">
        <v>0</v>
      </c>
      <c r="J49" s="7">
        <v>1</v>
      </c>
      <c r="K49" s="37">
        <f t="shared" si="0"/>
        <v>0.41682242990654206</v>
      </c>
    </row>
    <row r="50" spans="1:11" s="34" customFormat="1" x14ac:dyDescent="0.25">
      <c r="A50" s="21" t="s">
        <v>3523</v>
      </c>
      <c r="B50" s="7">
        <v>396</v>
      </c>
      <c r="C50" s="7">
        <v>55</v>
      </c>
      <c r="D50" s="7">
        <v>10</v>
      </c>
      <c r="E50" s="7">
        <v>47</v>
      </c>
      <c r="F50" s="7">
        <v>3</v>
      </c>
      <c r="G50" s="22">
        <v>115</v>
      </c>
      <c r="H50" s="7">
        <v>0</v>
      </c>
      <c r="I50" s="7">
        <v>2</v>
      </c>
      <c r="J50" s="7">
        <v>0</v>
      </c>
      <c r="K50" s="37">
        <f t="shared" si="0"/>
        <v>0.29545454545454547</v>
      </c>
    </row>
    <row r="51" spans="1:11" s="34" customFormat="1" x14ac:dyDescent="0.25">
      <c r="A51" s="21" t="s">
        <v>3524</v>
      </c>
      <c r="B51" s="7">
        <v>364</v>
      </c>
      <c r="C51" s="7">
        <v>66</v>
      </c>
      <c r="D51" s="7">
        <v>11</v>
      </c>
      <c r="E51" s="7">
        <v>58</v>
      </c>
      <c r="F51" s="7">
        <v>2</v>
      </c>
      <c r="G51" s="22">
        <v>137</v>
      </c>
      <c r="H51" s="7">
        <v>0</v>
      </c>
      <c r="I51" s="7">
        <v>0</v>
      </c>
      <c r="J51" s="7">
        <v>0</v>
      </c>
      <c r="K51" s="37">
        <f t="shared" si="0"/>
        <v>0.37637362637362637</v>
      </c>
    </row>
    <row r="52" spans="1:11" s="34" customFormat="1" x14ac:dyDescent="0.25">
      <c r="A52" s="21" t="s">
        <v>3525</v>
      </c>
      <c r="B52" s="7">
        <v>565</v>
      </c>
      <c r="C52" s="7">
        <v>72</v>
      </c>
      <c r="D52" s="7">
        <v>35</v>
      </c>
      <c r="E52" s="7">
        <v>117</v>
      </c>
      <c r="F52" s="7">
        <v>3</v>
      </c>
      <c r="G52" s="22">
        <v>227</v>
      </c>
      <c r="H52" s="7">
        <v>0</v>
      </c>
      <c r="I52" s="7">
        <v>0</v>
      </c>
      <c r="J52" s="7">
        <v>0</v>
      </c>
      <c r="K52" s="37">
        <f t="shared" si="0"/>
        <v>0.40176991150442476</v>
      </c>
    </row>
    <row r="53" spans="1:11" s="34" customFormat="1" x14ac:dyDescent="0.25">
      <c r="A53" s="21" t="s">
        <v>3526</v>
      </c>
      <c r="B53" s="7">
        <v>678</v>
      </c>
      <c r="C53" s="7">
        <v>153</v>
      </c>
      <c r="D53" s="7">
        <v>38</v>
      </c>
      <c r="E53" s="7">
        <v>95</v>
      </c>
      <c r="F53" s="7">
        <v>1</v>
      </c>
      <c r="G53" s="22">
        <v>287</v>
      </c>
      <c r="H53" s="7">
        <v>0</v>
      </c>
      <c r="I53" s="7">
        <v>1</v>
      </c>
      <c r="J53" s="7">
        <v>0</v>
      </c>
      <c r="K53" s="37">
        <f t="shared" si="0"/>
        <v>0.4247787610619469</v>
      </c>
    </row>
    <row r="54" spans="1:11" s="34" customFormat="1" x14ac:dyDescent="0.25">
      <c r="A54" s="21" t="s">
        <v>3527</v>
      </c>
      <c r="B54" s="7">
        <v>650</v>
      </c>
      <c r="C54" s="7">
        <v>138</v>
      </c>
      <c r="D54" s="7">
        <v>24</v>
      </c>
      <c r="E54" s="7">
        <v>103</v>
      </c>
      <c r="F54" s="7">
        <v>3</v>
      </c>
      <c r="G54" s="22">
        <v>268</v>
      </c>
      <c r="H54" s="7">
        <v>0</v>
      </c>
      <c r="I54" s="7">
        <v>0</v>
      </c>
      <c r="J54" s="7">
        <v>0</v>
      </c>
      <c r="K54" s="37">
        <f t="shared" si="0"/>
        <v>0.41230769230769232</v>
      </c>
    </row>
    <row r="55" spans="1:11" s="34" customFormat="1" x14ac:dyDescent="0.25">
      <c r="A55" s="21" t="s">
        <v>3528</v>
      </c>
      <c r="B55" s="7">
        <v>554</v>
      </c>
      <c r="C55" s="7">
        <v>121</v>
      </c>
      <c r="D55" s="7">
        <v>31</v>
      </c>
      <c r="E55" s="7">
        <v>120</v>
      </c>
      <c r="F55" s="7">
        <v>4</v>
      </c>
      <c r="G55" s="22">
        <v>276</v>
      </c>
      <c r="H55" s="7">
        <v>0</v>
      </c>
      <c r="I55" s="7">
        <v>0</v>
      </c>
      <c r="J55" s="7">
        <v>0</v>
      </c>
      <c r="K55" s="37">
        <f t="shared" si="0"/>
        <v>0.49819494584837543</v>
      </c>
    </row>
    <row r="56" spans="1:11" s="34" customFormat="1" x14ac:dyDescent="0.25">
      <c r="A56" s="21" t="s">
        <v>3529</v>
      </c>
      <c r="B56" s="7">
        <v>704</v>
      </c>
      <c r="C56" s="7">
        <v>172</v>
      </c>
      <c r="D56" s="7">
        <v>33</v>
      </c>
      <c r="E56" s="7">
        <v>136</v>
      </c>
      <c r="F56" s="7">
        <v>8</v>
      </c>
      <c r="G56" s="22">
        <v>349</v>
      </c>
      <c r="H56" s="7">
        <v>0</v>
      </c>
      <c r="I56" s="7">
        <v>0</v>
      </c>
      <c r="J56" s="7">
        <v>2</v>
      </c>
      <c r="K56" s="37">
        <f t="shared" si="0"/>
        <v>0.49857954545454547</v>
      </c>
    </row>
    <row r="57" spans="1:11" s="34" customFormat="1" x14ac:dyDescent="0.25">
      <c r="A57" s="21" t="s">
        <v>3530</v>
      </c>
      <c r="B57" s="7">
        <v>536</v>
      </c>
      <c r="C57" s="7">
        <v>145</v>
      </c>
      <c r="D57" s="7">
        <v>32</v>
      </c>
      <c r="E57" s="7">
        <v>118</v>
      </c>
      <c r="F57" s="7">
        <v>3</v>
      </c>
      <c r="G57" s="22">
        <v>298</v>
      </c>
      <c r="H57" s="7">
        <v>0</v>
      </c>
      <c r="I57" s="7">
        <v>0</v>
      </c>
      <c r="J57" s="7">
        <v>0</v>
      </c>
      <c r="K57" s="37">
        <f t="shared" si="0"/>
        <v>0.55597014925373134</v>
      </c>
    </row>
    <row r="58" spans="1:11" s="34" customFormat="1" x14ac:dyDescent="0.25">
      <c r="A58" s="21" t="s">
        <v>3531</v>
      </c>
      <c r="B58" s="7">
        <v>759</v>
      </c>
      <c r="C58" s="7">
        <v>154</v>
      </c>
      <c r="D58" s="7">
        <v>47</v>
      </c>
      <c r="E58" s="7">
        <v>158</v>
      </c>
      <c r="F58" s="7">
        <v>5</v>
      </c>
      <c r="G58" s="22">
        <v>364</v>
      </c>
      <c r="H58" s="7">
        <v>2</v>
      </c>
      <c r="I58" s="7">
        <v>0</v>
      </c>
      <c r="J58" s="7">
        <v>0</v>
      </c>
      <c r="K58" s="37">
        <f t="shared" si="0"/>
        <v>0.47957839262187091</v>
      </c>
    </row>
    <row r="59" spans="1:11" s="34" customFormat="1" x14ac:dyDescent="0.25">
      <c r="A59" s="21" t="s">
        <v>3532</v>
      </c>
      <c r="B59" s="7">
        <v>596</v>
      </c>
      <c r="C59" s="7">
        <v>128</v>
      </c>
      <c r="D59" s="7">
        <v>40</v>
      </c>
      <c r="E59" s="7">
        <v>110</v>
      </c>
      <c r="F59" s="7">
        <v>1</v>
      </c>
      <c r="G59" s="22">
        <v>279</v>
      </c>
      <c r="H59" s="7">
        <v>0</v>
      </c>
      <c r="I59" s="7">
        <v>0</v>
      </c>
      <c r="J59" s="7">
        <v>0</v>
      </c>
      <c r="K59" s="37">
        <f t="shared" si="0"/>
        <v>0.46812080536912754</v>
      </c>
    </row>
    <row r="60" spans="1:11" s="34" customFormat="1" x14ac:dyDescent="0.25">
      <c r="A60" s="21" t="s">
        <v>3533</v>
      </c>
      <c r="B60" s="7">
        <v>355</v>
      </c>
      <c r="C60" s="7">
        <v>62</v>
      </c>
      <c r="D60" s="7">
        <v>19</v>
      </c>
      <c r="E60" s="7">
        <v>53</v>
      </c>
      <c r="F60" s="7">
        <v>2</v>
      </c>
      <c r="G60" s="22">
        <v>136</v>
      </c>
      <c r="H60" s="7">
        <v>0</v>
      </c>
      <c r="I60" s="7">
        <v>0</v>
      </c>
      <c r="J60" s="7">
        <v>0</v>
      </c>
      <c r="K60" s="37">
        <f t="shared" si="0"/>
        <v>0.38309859154929576</v>
      </c>
    </row>
    <row r="61" spans="1:11" s="34" customFormat="1" x14ac:dyDescent="0.25">
      <c r="A61" s="21" t="s">
        <v>3534</v>
      </c>
      <c r="B61" s="7">
        <v>369</v>
      </c>
      <c r="C61" s="7">
        <v>71</v>
      </c>
      <c r="D61" s="7">
        <v>15</v>
      </c>
      <c r="E61" s="7">
        <v>54</v>
      </c>
      <c r="F61" s="7">
        <v>1</v>
      </c>
      <c r="G61" s="22">
        <v>141</v>
      </c>
      <c r="H61" s="7">
        <v>0</v>
      </c>
      <c r="I61" s="7">
        <v>0</v>
      </c>
      <c r="J61" s="7">
        <v>0</v>
      </c>
      <c r="K61" s="37">
        <f t="shared" si="0"/>
        <v>0.38211382113821141</v>
      </c>
    </row>
    <row r="62" spans="1:11" s="34" customFormat="1" x14ac:dyDescent="0.25">
      <c r="A62" s="21" t="s">
        <v>3535</v>
      </c>
      <c r="B62" s="7">
        <v>288</v>
      </c>
      <c r="C62" s="7">
        <v>35</v>
      </c>
      <c r="D62" s="7">
        <v>21</v>
      </c>
      <c r="E62" s="7">
        <v>44</v>
      </c>
      <c r="F62" s="7">
        <v>0</v>
      </c>
      <c r="G62" s="22">
        <v>100</v>
      </c>
      <c r="H62" s="7">
        <v>0</v>
      </c>
      <c r="I62" s="7">
        <v>0</v>
      </c>
      <c r="J62" s="7">
        <v>0</v>
      </c>
      <c r="K62" s="37">
        <f t="shared" si="0"/>
        <v>0.34722222222222221</v>
      </c>
    </row>
    <row r="63" spans="1:11" s="34" customFormat="1" x14ac:dyDescent="0.25">
      <c r="A63" s="21" t="s">
        <v>3536</v>
      </c>
      <c r="B63" s="7">
        <v>452</v>
      </c>
      <c r="C63" s="7">
        <v>56</v>
      </c>
      <c r="D63" s="7">
        <v>14</v>
      </c>
      <c r="E63" s="7">
        <v>93</v>
      </c>
      <c r="F63" s="7">
        <v>0</v>
      </c>
      <c r="G63" s="22">
        <v>163</v>
      </c>
      <c r="H63" s="7">
        <v>0</v>
      </c>
      <c r="I63" s="7">
        <v>0</v>
      </c>
      <c r="J63" s="7">
        <v>0</v>
      </c>
      <c r="K63" s="37">
        <f t="shared" si="0"/>
        <v>0.36061946902654868</v>
      </c>
    </row>
    <row r="64" spans="1:11" s="34" customFormat="1" x14ac:dyDescent="0.25">
      <c r="A64" s="21" t="s">
        <v>3537</v>
      </c>
      <c r="B64" s="7">
        <v>369</v>
      </c>
      <c r="C64" s="7">
        <v>76</v>
      </c>
      <c r="D64" s="7">
        <v>17</v>
      </c>
      <c r="E64" s="7">
        <v>91</v>
      </c>
      <c r="F64" s="7">
        <v>2</v>
      </c>
      <c r="G64" s="22">
        <v>186</v>
      </c>
      <c r="H64" s="7">
        <v>1</v>
      </c>
      <c r="I64" s="7">
        <v>0</v>
      </c>
      <c r="J64" s="7">
        <v>0</v>
      </c>
      <c r="K64" s="37">
        <f t="shared" si="0"/>
        <v>0.50406504065040647</v>
      </c>
    </row>
    <row r="65" spans="1:11" s="34" customFormat="1" x14ac:dyDescent="0.25">
      <c r="A65" s="21" t="s">
        <v>3538</v>
      </c>
      <c r="B65" s="7">
        <v>530</v>
      </c>
      <c r="C65" s="7">
        <v>89</v>
      </c>
      <c r="D65" s="7">
        <v>20</v>
      </c>
      <c r="E65" s="7">
        <v>89</v>
      </c>
      <c r="F65" s="7">
        <v>1</v>
      </c>
      <c r="G65" s="22">
        <v>199</v>
      </c>
      <c r="H65" s="7">
        <v>0</v>
      </c>
      <c r="I65" s="7">
        <v>0</v>
      </c>
      <c r="J65" s="7">
        <v>0</v>
      </c>
      <c r="K65" s="37">
        <f t="shared" si="0"/>
        <v>0.37547169811320757</v>
      </c>
    </row>
    <row r="66" spans="1:11" s="34" customFormat="1" x14ac:dyDescent="0.25">
      <c r="A66" s="21" t="s">
        <v>3539</v>
      </c>
      <c r="B66" s="7">
        <v>412</v>
      </c>
      <c r="C66" s="7">
        <v>80</v>
      </c>
      <c r="D66" s="7">
        <v>17</v>
      </c>
      <c r="E66" s="7">
        <v>82</v>
      </c>
      <c r="F66" s="7">
        <v>1</v>
      </c>
      <c r="G66" s="22">
        <v>180</v>
      </c>
      <c r="H66" s="7">
        <v>1</v>
      </c>
      <c r="I66" s="7">
        <v>0</v>
      </c>
      <c r="J66" s="7">
        <v>0</v>
      </c>
      <c r="K66" s="37">
        <f t="shared" ref="K66:K71" si="1">(J66+I66+G66)/B66</f>
        <v>0.43689320388349512</v>
      </c>
    </row>
    <row r="67" spans="1:11" s="34" customFormat="1" x14ac:dyDescent="0.25">
      <c r="A67" s="21" t="s">
        <v>3540</v>
      </c>
      <c r="B67" s="7">
        <v>452</v>
      </c>
      <c r="C67" s="7">
        <v>83</v>
      </c>
      <c r="D67" s="7">
        <v>19</v>
      </c>
      <c r="E67" s="7">
        <v>99</v>
      </c>
      <c r="F67" s="7">
        <v>2</v>
      </c>
      <c r="G67" s="22">
        <v>203</v>
      </c>
      <c r="H67" s="7">
        <v>2</v>
      </c>
      <c r="I67" s="7">
        <v>0</v>
      </c>
      <c r="J67" s="7">
        <v>0</v>
      </c>
      <c r="K67" s="37">
        <f t="shared" si="1"/>
        <v>0.44911504424778759</v>
      </c>
    </row>
    <row r="68" spans="1:11" s="34" customFormat="1" x14ac:dyDescent="0.25">
      <c r="A68" s="21" t="s">
        <v>3541</v>
      </c>
      <c r="B68" s="7">
        <v>378</v>
      </c>
      <c r="C68" s="7">
        <v>55</v>
      </c>
      <c r="D68" s="7">
        <v>9</v>
      </c>
      <c r="E68" s="7">
        <v>91</v>
      </c>
      <c r="F68" s="7">
        <v>0</v>
      </c>
      <c r="G68" s="22">
        <v>155</v>
      </c>
      <c r="H68" s="7">
        <v>0</v>
      </c>
      <c r="I68" s="7">
        <v>0</v>
      </c>
      <c r="J68" s="7">
        <v>0</v>
      </c>
      <c r="K68" s="37">
        <f t="shared" si="1"/>
        <v>0.41005291005291006</v>
      </c>
    </row>
    <row r="69" spans="1:11" s="34" customFormat="1" x14ac:dyDescent="0.25">
      <c r="A69" s="21" t="s">
        <v>3542</v>
      </c>
      <c r="B69" s="7">
        <v>428</v>
      </c>
      <c r="C69" s="7">
        <v>76</v>
      </c>
      <c r="D69" s="7">
        <v>20</v>
      </c>
      <c r="E69" s="7">
        <v>64</v>
      </c>
      <c r="F69" s="7">
        <v>0</v>
      </c>
      <c r="G69" s="22">
        <v>160</v>
      </c>
      <c r="H69" s="7">
        <v>2</v>
      </c>
      <c r="I69" s="7">
        <v>0</v>
      </c>
      <c r="J69" s="7">
        <v>0</v>
      </c>
      <c r="K69" s="37">
        <f t="shared" si="1"/>
        <v>0.37383177570093457</v>
      </c>
    </row>
    <row r="70" spans="1:11" s="34" customFormat="1" x14ac:dyDescent="0.25">
      <c r="A70" s="21" t="s">
        <v>3543</v>
      </c>
      <c r="B70" s="7">
        <v>434</v>
      </c>
      <c r="C70" s="7">
        <v>74</v>
      </c>
      <c r="D70" s="7">
        <v>9</v>
      </c>
      <c r="E70" s="7">
        <v>54</v>
      </c>
      <c r="F70" s="7">
        <v>2</v>
      </c>
      <c r="G70" s="22">
        <v>139</v>
      </c>
      <c r="H70" s="7">
        <v>0</v>
      </c>
      <c r="I70" s="7">
        <v>0</v>
      </c>
      <c r="J70" s="7">
        <v>1</v>
      </c>
      <c r="K70" s="37">
        <f t="shared" si="1"/>
        <v>0.32258064516129031</v>
      </c>
    </row>
    <row r="71" spans="1:11" s="34" customFormat="1" x14ac:dyDescent="0.25">
      <c r="A71" s="21" t="s">
        <v>3544</v>
      </c>
      <c r="B71" s="7">
        <v>402</v>
      </c>
      <c r="C71" s="7">
        <v>56</v>
      </c>
      <c r="D71" s="7">
        <v>12</v>
      </c>
      <c r="E71" s="7">
        <v>74</v>
      </c>
      <c r="F71" s="7">
        <v>1</v>
      </c>
      <c r="G71" s="22">
        <v>143</v>
      </c>
      <c r="H71" s="7">
        <v>1</v>
      </c>
      <c r="I71" s="7">
        <v>0</v>
      </c>
      <c r="J71" s="7">
        <v>1</v>
      </c>
      <c r="K71" s="37">
        <f t="shared" si="1"/>
        <v>0.35820895522388058</v>
      </c>
    </row>
    <row r="72" spans="1:11" s="34" customFormat="1" x14ac:dyDescent="0.25">
      <c r="A72" s="21" t="s">
        <v>468</v>
      </c>
      <c r="B72" s="7">
        <v>0</v>
      </c>
      <c r="C72" s="7">
        <v>85</v>
      </c>
      <c r="D72" s="7">
        <v>12</v>
      </c>
      <c r="E72" s="7">
        <v>105</v>
      </c>
      <c r="F72" s="7">
        <v>2</v>
      </c>
      <c r="G72" s="22">
        <v>204</v>
      </c>
      <c r="H72" s="7">
        <v>0</v>
      </c>
      <c r="I72" s="7">
        <v>0</v>
      </c>
      <c r="J72" s="7">
        <v>99</v>
      </c>
      <c r="K72" s="37"/>
    </row>
    <row r="73" spans="1:11" s="34" customFormat="1" x14ac:dyDescent="0.25">
      <c r="A73" s="21" t="s">
        <v>3545</v>
      </c>
      <c r="B73" s="7">
        <v>0</v>
      </c>
      <c r="C73" s="7">
        <v>47</v>
      </c>
      <c r="D73" s="7">
        <v>13</v>
      </c>
      <c r="E73" s="7">
        <v>52</v>
      </c>
      <c r="F73" s="7">
        <v>7</v>
      </c>
      <c r="G73" s="22">
        <v>119</v>
      </c>
      <c r="H73" s="7">
        <v>0</v>
      </c>
      <c r="I73" s="7">
        <v>0</v>
      </c>
      <c r="J73" s="7">
        <v>1</v>
      </c>
      <c r="K73" s="37"/>
    </row>
    <row r="74" spans="1:11" s="34" customFormat="1" x14ac:dyDescent="0.25">
      <c r="A74" s="21" t="s">
        <v>3546</v>
      </c>
      <c r="B74" s="7">
        <v>0</v>
      </c>
      <c r="C74" s="7">
        <v>2839</v>
      </c>
      <c r="D74" s="7">
        <v>435</v>
      </c>
      <c r="E74" s="7">
        <v>3065</v>
      </c>
      <c r="F74" s="7">
        <v>31</v>
      </c>
      <c r="G74" s="22">
        <v>6370</v>
      </c>
      <c r="H74" s="7">
        <v>5</v>
      </c>
      <c r="I74" s="7">
        <v>1</v>
      </c>
      <c r="J74" s="7">
        <v>6</v>
      </c>
      <c r="K74" s="37"/>
    </row>
    <row r="75" spans="1:11" s="34" customFormat="1" x14ac:dyDescent="0.25">
      <c r="A75" s="21" t="s">
        <v>102</v>
      </c>
      <c r="B75" s="7">
        <v>0</v>
      </c>
      <c r="C75" s="7">
        <v>1269</v>
      </c>
      <c r="D75" s="7">
        <v>240</v>
      </c>
      <c r="E75" s="7">
        <v>1146</v>
      </c>
      <c r="F75" s="7">
        <v>17</v>
      </c>
      <c r="G75" s="22">
        <v>2672</v>
      </c>
      <c r="H75" s="7">
        <v>15</v>
      </c>
      <c r="I75" s="7">
        <v>0</v>
      </c>
      <c r="J75" s="7">
        <v>8</v>
      </c>
      <c r="K75" s="37"/>
    </row>
    <row r="76" spans="1:11" s="34" customFormat="1" x14ac:dyDescent="0.25">
      <c r="A76" s="21" t="s">
        <v>103</v>
      </c>
      <c r="B76" s="7">
        <v>0</v>
      </c>
      <c r="C76" s="7">
        <v>279</v>
      </c>
      <c r="D76" s="7">
        <v>44</v>
      </c>
      <c r="E76" s="7">
        <v>213</v>
      </c>
      <c r="F76" s="7">
        <v>4</v>
      </c>
      <c r="G76" s="22">
        <v>540</v>
      </c>
      <c r="H76" s="7">
        <v>8</v>
      </c>
      <c r="I76" s="7">
        <v>0</v>
      </c>
      <c r="J76" s="7">
        <v>0</v>
      </c>
      <c r="K76" s="46"/>
    </row>
    <row r="77" spans="1:11" s="34" customFormat="1" x14ac:dyDescent="0.25">
      <c r="A77" s="21" t="s">
        <v>104</v>
      </c>
      <c r="B77" s="7"/>
      <c r="C77" s="7">
        <f>SUM(C2:C73)</f>
        <v>6286</v>
      </c>
      <c r="D77" s="7">
        <f t="shared" ref="D77:J77" si="2">SUM(D2:D73)</f>
        <v>1437</v>
      </c>
      <c r="E77" s="7">
        <f t="shared" si="2"/>
        <v>5457</v>
      </c>
      <c r="F77" s="7">
        <f t="shared" si="2"/>
        <v>128</v>
      </c>
      <c r="G77" s="7">
        <f t="shared" si="2"/>
        <v>13308</v>
      </c>
      <c r="H77" s="7">
        <f t="shared" si="2"/>
        <v>23</v>
      </c>
      <c r="I77" s="7">
        <f t="shared" si="2"/>
        <v>10</v>
      </c>
      <c r="J77" s="7">
        <f t="shared" si="2"/>
        <v>132</v>
      </c>
      <c r="K77" s="37"/>
    </row>
    <row r="78" spans="1:11" s="34" customFormat="1" x14ac:dyDescent="0.25">
      <c r="A78" s="21" t="s">
        <v>105</v>
      </c>
      <c r="B78" s="7"/>
      <c r="C78" s="7">
        <f>SUM(C74:C76)</f>
        <v>4387</v>
      </c>
      <c r="D78" s="7">
        <f t="shared" ref="D78:J78" si="3">SUM(D74:D76)</f>
        <v>719</v>
      </c>
      <c r="E78" s="7">
        <f t="shared" si="3"/>
        <v>4424</v>
      </c>
      <c r="F78" s="7">
        <f t="shared" si="3"/>
        <v>52</v>
      </c>
      <c r="G78" s="7">
        <f t="shared" si="3"/>
        <v>9582</v>
      </c>
      <c r="H78" s="7">
        <f t="shared" si="3"/>
        <v>28</v>
      </c>
      <c r="I78" s="7">
        <f t="shared" si="3"/>
        <v>1</v>
      </c>
      <c r="J78" s="7">
        <f t="shared" si="3"/>
        <v>14</v>
      </c>
      <c r="K78" s="37"/>
    </row>
    <row r="79" spans="1:11" s="34" customFormat="1" x14ac:dyDescent="0.25">
      <c r="A79" s="21" t="s">
        <v>106</v>
      </c>
      <c r="B79" s="7">
        <f>SUM(Table143[NAMES
ON LIST])</f>
        <v>32607</v>
      </c>
      <c r="C79" s="7">
        <f>SUM(C77:C78)</f>
        <v>10673</v>
      </c>
      <c r="D79" s="7">
        <f t="shared" ref="D79:J79" si="4">SUM(D77:D78)</f>
        <v>2156</v>
      </c>
      <c r="E79" s="7">
        <f t="shared" si="4"/>
        <v>9881</v>
      </c>
      <c r="F79" s="7">
        <f t="shared" si="4"/>
        <v>180</v>
      </c>
      <c r="G79" s="7">
        <f t="shared" si="4"/>
        <v>22890</v>
      </c>
      <c r="H79" s="7">
        <f t="shared" si="4"/>
        <v>51</v>
      </c>
      <c r="I79" s="7">
        <f t="shared" si="4"/>
        <v>11</v>
      </c>
      <c r="J79" s="7">
        <f t="shared" si="4"/>
        <v>146</v>
      </c>
      <c r="K79" s="37">
        <f>(J79+I79+G79)/B79</f>
        <v>0.70681142086055138</v>
      </c>
    </row>
    <row r="80" spans="1:11" s="34" customFormat="1" x14ac:dyDescent="0.25">
      <c r="A80" s="36" t="s">
        <v>107</v>
      </c>
      <c r="B80" s="7"/>
      <c r="C80" s="37">
        <f>C79/$G$79</f>
        <v>0.46627348186981216</v>
      </c>
      <c r="D80" s="37">
        <f t="shared" ref="D80:F80" si="5">D79/$G$79</f>
        <v>9.4189602446483181E-2</v>
      </c>
      <c r="E80" s="37">
        <f t="shared" si="5"/>
        <v>0.43167321974661427</v>
      </c>
      <c r="F80" s="37">
        <f t="shared" si="5"/>
        <v>7.8636959370904317E-3</v>
      </c>
      <c r="G80" s="37"/>
      <c r="H80" s="37"/>
      <c r="I80" s="37"/>
      <c r="J80" s="37"/>
      <c r="K80" s="37"/>
    </row>
    <row r="81" x14ac:dyDescent="0.25"/>
    <row r="82" hidden="1" x14ac:dyDescent="0.25"/>
    <row r="83" hidden="1" x14ac:dyDescent="0.25"/>
    <row r="84" hidden="1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96" fitToHeight="0" orientation="landscape" r:id="rId1"/>
  <tableParts count="1">
    <tablePart r:id="rId2"/>
  </tablePart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47D8D-485D-4422-80B0-463B80A88DD6}">
  <sheetPr codeName="Sheet44">
    <pageSetUpPr fitToPage="1"/>
  </sheetPr>
  <dimension ref="A1:M68"/>
  <sheetViews>
    <sheetView workbookViewId="0">
      <pane xSplit="1" ySplit="1" topLeftCell="B41" activePane="bottomRight" state="frozen"/>
      <selection pane="topRight" activeCell="B1" sqref="B1"/>
      <selection pane="bottomLeft" activeCell="A2" sqref="A2"/>
      <selection pane="bottomRight" activeCell="A69" sqref="A69"/>
    </sheetView>
  </sheetViews>
  <sheetFormatPr defaultColWidth="0" defaultRowHeight="15" x14ac:dyDescent="0.25"/>
  <cols>
    <col min="1" max="1" width="45.7109375" style="33" customWidth="1"/>
    <col min="2" max="2" width="8.7109375" style="40" customWidth="1"/>
    <col min="3" max="7" width="11.7109375" style="40" customWidth="1"/>
    <col min="8" max="8" width="8.7109375" style="40" customWidth="1"/>
    <col min="9" max="11" width="3.7109375" style="40" customWidth="1"/>
    <col min="12" max="12" width="8.7109375" style="47" customWidth="1"/>
    <col min="13" max="13" width="1.7109375" style="33" customWidth="1"/>
    <col min="14" max="16384" width="9.140625" style="33" hidden="1"/>
  </cols>
  <sheetData>
    <row r="1" spans="1:12" ht="50.1" customHeight="1" thickBot="1" x14ac:dyDescent="0.3">
      <c r="A1" s="49" t="s">
        <v>0</v>
      </c>
      <c r="B1" s="2" t="s">
        <v>1</v>
      </c>
      <c r="C1" s="2" t="s">
        <v>3547</v>
      </c>
      <c r="D1" s="2" t="s">
        <v>3548</v>
      </c>
      <c r="E1" s="2" t="s">
        <v>3549</v>
      </c>
      <c r="F1" s="2" t="s">
        <v>3550</v>
      </c>
      <c r="G1" s="2" t="s">
        <v>3551</v>
      </c>
      <c r="H1" s="2" t="s">
        <v>8</v>
      </c>
      <c r="I1" s="2" t="s">
        <v>9</v>
      </c>
      <c r="J1" s="2" t="s">
        <v>10</v>
      </c>
      <c r="K1" s="2" t="s">
        <v>11</v>
      </c>
      <c r="L1" s="32" t="s">
        <v>12</v>
      </c>
    </row>
    <row r="2" spans="1:12" s="34" customFormat="1" ht="15.75" thickTop="1" x14ac:dyDescent="0.25">
      <c r="A2" s="21" t="s">
        <v>3552</v>
      </c>
      <c r="B2" s="7">
        <v>637</v>
      </c>
      <c r="C2" s="7">
        <v>106</v>
      </c>
      <c r="D2" s="7">
        <v>1</v>
      </c>
      <c r="E2" s="7">
        <v>28</v>
      </c>
      <c r="F2" s="7">
        <v>129</v>
      </c>
      <c r="G2" s="7">
        <v>2</v>
      </c>
      <c r="H2" s="22">
        <v>266</v>
      </c>
      <c r="I2" s="7">
        <v>0</v>
      </c>
      <c r="J2" s="7">
        <v>0</v>
      </c>
      <c r="K2" s="7">
        <v>1</v>
      </c>
      <c r="L2" s="37">
        <f t="shared" ref="L2:L57" si="0">(K2+J2+H2)/B2</f>
        <v>0.41915227629513346</v>
      </c>
    </row>
    <row r="3" spans="1:12" s="34" customFormat="1" x14ac:dyDescent="0.25">
      <c r="A3" s="21" t="s">
        <v>3553</v>
      </c>
      <c r="B3" s="7">
        <v>1318</v>
      </c>
      <c r="C3" s="7">
        <v>260</v>
      </c>
      <c r="D3" s="7">
        <v>6</v>
      </c>
      <c r="E3" s="7">
        <v>47</v>
      </c>
      <c r="F3" s="7">
        <v>266</v>
      </c>
      <c r="G3" s="7">
        <v>2</v>
      </c>
      <c r="H3" s="7">
        <v>581</v>
      </c>
      <c r="I3" s="7">
        <v>0</v>
      </c>
      <c r="J3" s="7">
        <v>0</v>
      </c>
      <c r="K3" s="7">
        <v>2</v>
      </c>
      <c r="L3" s="37">
        <f t="shared" si="0"/>
        <v>0.44233687405159333</v>
      </c>
    </row>
    <row r="4" spans="1:12" s="34" customFormat="1" x14ac:dyDescent="0.25">
      <c r="A4" s="21" t="s">
        <v>3554</v>
      </c>
      <c r="B4" s="7">
        <v>1057</v>
      </c>
      <c r="C4" s="7">
        <v>168</v>
      </c>
      <c r="D4" s="7">
        <v>3</v>
      </c>
      <c r="E4" s="7">
        <v>49</v>
      </c>
      <c r="F4" s="7">
        <v>219</v>
      </c>
      <c r="G4" s="7">
        <v>1</v>
      </c>
      <c r="H4" s="7">
        <v>440</v>
      </c>
      <c r="I4" s="7">
        <v>0</v>
      </c>
      <c r="J4" s="7">
        <v>0</v>
      </c>
      <c r="K4" s="7">
        <v>0</v>
      </c>
      <c r="L4" s="37">
        <f t="shared" si="0"/>
        <v>0.4162724692526017</v>
      </c>
    </row>
    <row r="5" spans="1:12" s="34" customFormat="1" x14ac:dyDescent="0.25">
      <c r="A5" s="21" t="s">
        <v>3555</v>
      </c>
      <c r="B5" s="7">
        <v>533</v>
      </c>
      <c r="C5" s="7">
        <v>115</v>
      </c>
      <c r="D5" s="7">
        <v>5</v>
      </c>
      <c r="E5" s="7">
        <v>21</v>
      </c>
      <c r="F5" s="7">
        <v>108</v>
      </c>
      <c r="G5" s="7">
        <v>2</v>
      </c>
      <c r="H5" s="22">
        <v>251</v>
      </c>
      <c r="I5" s="7">
        <v>1</v>
      </c>
      <c r="J5" s="7">
        <v>0</v>
      </c>
      <c r="K5" s="7">
        <v>0</v>
      </c>
      <c r="L5" s="37">
        <f t="shared" si="0"/>
        <v>0.47091932457786118</v>
      </c>
    </row>
    <row r="6" spans="1:12" s="34" customFormat="1" x14ac:dyDescent="0.25">
      <c r="A6" s="21" t="s">
        <v>3556</v>
      </c>
      <c r="B6" s="7">
        <v>396</v>
      </c>
      <c r="C6" s="7">
        <v>89</v>
      </c>
      <c r="D6" s="7">
        <v>2</v>
      </c>
      <c r="E6" s="7">
        <v>21</v>
      </c>
      <c r="F6" s="7">
        <v>67</v>
      </c>
      <c r="G6" s="7">
        <v>2</v>
      </c>
      <c r="H6" s="22">
        <v>181</v>
      </c>
      <c r="I6" s="7">
        <v>0</v>
      </c>
      <c r="J6" s="7">
        <v>0</v>
      </c>
      <c r="K6" s="7">
        <v>0</v>
      </c>
      <c r="L6" s="37">
        <f t="shared" si="0"/>
        <v>0.45707070707070707</v>
      </c>
    </row>
    <row r="7" spans="1:12" s="34" customFormat="1" x14ac:dyDescent="0.25">
      <c r="A7" s="21" t="s">
        <v>3557</v>
      </c>
      <c r="B7" s="7">
        <v>754</v>
      </c>
      <c r="C7" s="7">
        <v>183</v>
      </c>
      <c r="D7" s="7">
        <v>2</v>
      </c>
      <c r="E7" s="7">
        <v>49</v>
      </c>
      <c r="F7" s="7">
        <v>151</v>
      </c>
      <c r="G7" s="7">
        <v>1</v>
      </c>
      <c r="H7" s="22">
        <v>386</v>
      </c>
      <c r="I7" s="7">
        <v>0</v>
      </c>
      <c r="J7" s="7">
        <v>0</v>
      </c>
      <c r="K7" s="7">
        <v>0</v>
      </c>
      <c r="L7" s="37">
        <f t="shared" si="0"/>
        <v>0.51193633952254647</v>
      </c>
    </row>
    <row r="8" spans="1:12" s="34" customFormat="1" x14ac:dyDescent="0.25">
      <c r="A8" s="21" t="s">
        <v>3558</v>
      </c>
      <c r="B8" s="7">
        <v>683</v>
      </c>
      <c r="C8" s="7">
        <v>102</v>
      </c>
      <c r="D8" s="7">
        <v>1</v>
      </c>
      <c r="E8" s="7">
        <v>19</v>
      </c>
      <c r="F8" s="7">
        <v>111</v>
      </c>
      <c r="G8" s="7">
        <v>0</v>
      </c>
      <c r="H8" s="22">
        <v>233</v>
      </c>
      <c r="I8" s="7">
        <v>0</v>
      </c>
      <c r="J8" s="7">
        <v>0</v>
      </c>
      <c r="K8" s="7">
        <v>0</v>
      </c>
      <c r="L8" s="37">
        <f t="shared" si="0"/>
        <v>0.34114202049780379</v>
      </c>
    </row>
    <row r="9" spans="1:12" s="34" customFormat="1" x14ac:dyDescent="0.25">
      <c r="A9" s="21" t="s">
        <v>3559</v>
      </c>
      <c r="B9" s="7">
        <v>499</v>
      </c>
      <c r="C9" s="7">
        <v>65</v>
      </c>
      <c r="D9" s="7">
        <v>0</v>
      </c>
      <c r="E9" s="7">
        <v>22</v>
      </c>
      <c r="F9" s="7">
        <v>97</v>
      </c>
      <c r="G9" s="7">
        <v>1</v>
      </c>
      <c r="H9" s="22">
        <v>185</v>
      </c>
      <c r="I9" s="7">
        <v>1</v>
      </c>
      <c r="J9" s="7">
        <v>0</v>
      </c>
      <c r="K9" s="7">
        <v>0</v>
      </c>
      <c r="L9" s="37">
        <f t="shared" si="0"/>
        <v>0.37074148296593185</v>
      </c>
    </row>
    <row r="10" spans="1:12" s="34" customFormat="1" x14ac:dyDescent="0.25">
      <c r="A10" s="21" t="s">
        <v>3560</v>
      </c>
      <c r="B10" s="7">
        <v>590</v>
      </c>
      <c r="C10" s="7">
        <v>113</v>
      </c>
      <c r="D10" s="7">
        <v>3</v>
      </c>
      <c r="E10" s="7">
        <v>26</v>
      </c>
      <c r="F10" s="7">
        <v>108</v>
      </c>
      <c r="G10" s="7">
        <v>2</v>
      </c>
      <c r="H10" s="22">
        <v>252</v>
      </c>
      <c r="I10" s="7">
        <v>0</v>
      </c>
      <c r="J10" s="7">
        <v>0</v>
      </c>
      <c r="K10" s="7">
        <v>0</v>
      </c>
      <c r="L10" s="37">
        <f t="shared" si="0"/>
        <v>0.42711864406779659</v>
      </c>
    </row>
    <row r="11" spans="1:12" s="34" customFormat="1" x14ac:dyDescent="0.25">
      <c r="A11" s="21" t="s">
        <v>3561</v>
      </c>
      <c r="B11" s="7">
        <v>397</v>
      </c>
      <c r="C11" s="7">
        <v>72</v>
      </c>
      <c r="D11" s="7">
        <v>0</v>
      </c>
      <c r="E11" s="7">
        <v>12</v>
      </c>
      <c r="F11" s="7">
        <v>66</v>
      </c>
      <c r="G11" s="7">
        <v>0</v>
      </c>
      <c r="H11" s="22">
        <v>150</v>
      </c>
      <c r="I11" s="7">
        <v>1</v>
      </c>
      <c r="J11" s="7">
        <v>1</v>
      </c>
      <c r="K11" s="7">
        <v>0</v>
      </c>
      <c r="L11" s="37">
        <f t="shared" si="0"/>
        <v>0.38035264483627201</v>
      </c>
    </row>
    <row r="12" spans="1:12" s="34" customFormat="1" x14ac:dyDescent="0.25">
      <c r="A12" s="21" t="s">
        <v>3562</v>
      </c>
      <c r="B12" s="7">
        <v>781</v>
      </c>
      <c r="C12" s="7">
        <v>133</v>
      </c>
      <c r="D12" s="7">
        <v>4</v>
      </c>
      <c r="E12" s="7">
        <v>46</v>
      </c>
      <c r="F12" s="7">
        <v>114</v>
      </c>
      <c r="G12" s="7">
        <v>1</v>
      </c>
      <c r="H12" s="22">
        <v>298</v>
      </c>
      <c r="I12" s="7">
        <v>0</v>
      </c>
      <c r="J12" s="7">
        <v>0</v>
      </c>
      <c r="K12" s="7">
        <v>1</v>
      </c>
      <c r="L12" s="37">
        <f t="shared" si="0"/>
        <v>0.38284250960307298</v>
      </c>
    </row>
    <row r="13" spans="1:12" s="34" customFormat="1" x14ac:dyDescent="0.25">
      <c r="A13" s="21" t="s">
        <v>3563</v>
      </c>
      <c r="B13" s="7">
        <v>511</v>
      </c>
      <c r="C13" s="7">
        <v>103</v>
      </c>
      <c r="D13" s="7">
        <v>0</v>
      </c>
      <c r="E13" s="7">
        <v>23</v>
      </c>
      <c r="F13" s="7">
        <v>92</v>
      </c>
      <c r="G13" s="7">
        <v>0</v>
      </c>
      <c r="H13" s="22">
        <v>218</v>
      </c>
      <c r="I13" s="7">
        <v>0</v>
      </c>
      <c r="J13" s="7">
        <v>0</v>
      </c>
      <c r="K13" s="7">
        <v>1</v>
      </c>
      <c r="L13" s="37">
        <f t="shared" si="0"/>
        <v>0.42857142857142855</v>
      </c>
    </row>
    <row r="14" spans="1:12" s="34" customFormat="1" x14ac:dyDescent="0.25">
      <c r="A14" s="21" t="s">
        <v>3564</v>
      </c>
      <c r="B14" s="7">
        <v>606</v>
      </c>
      <c r="C14" s="7">
        <v>67</v>
      </c>
      <c r="D14" s="7">
        <v>1</v>
      </c>
      <c r="E14" s="7">
        <v>22</v>
      </c>
      <c r="F14" s="7">
        <v>153</v>
      </c>
      <c r="G14" s="7">
        <v>1</v>
      </c>
      <c r="H14" s="22">
        <v>244</v>
      </c>
      <c r="I14" s="7">
        <v>0</v>
      </c>
      <c r="J14" s="7">
        <v>0</v>
      </c>
      <c r="K14" s="7">
        <v>0</v>
      </c>
      <c r="L14" s="37">
        <f t="shared" si="0"/>
        <v>0.40264026402640263</v>
      </c>
    </row>
    <row r="15" spans="1:12" s="34" customFormat="1" x14ac:dyDescent="0.25">
      <c r="A15" s="21" t="s">
        <v>3565</v>
      </c>
      <c r="B15" s="7">
        <v>800</v>
      </c>
      <c r="C15" s="7">
        <v>119</v>
      </c>
      <c r="D15" s="7">
        <v>3</v>
      </c>
      <c r="E15" s="7">
        <v>31</v>
      </c>
      <c r="F15" s="7">
        <v>184</v>
      </c>
      <c r="G15" s="7">
        <v>0</v>
      </c>
      <c r="H15" s="22">
        <v>337</v>
      </c>
      <c r="I15" s="7">
        <v>0</v>
      </c>
      <c r="J15" s="7">
        <v>0</v>
      </c>
      <c r="K15" s="7">
        <v>0</v>
      </c>
      <c r="L15" s="37">
        <f t="shared" si="0"/>
        <v>0.42125000000000001</v>
      </c>
    </row>
    <row r="16" spans="1:12" s="34" customFormat="1" x14ac:dyDescent="0.25">
      <c r="A16" s="21" t="s">
        <v>3566</v>
      </c>
      <c r="B16" s="7">
        <v>470</v>
      </c>
      <c r="C16" s="7">
        <v>80</v>
      </c>
      <c r="D16" s="7">
        <v>2</v>
      </c>
      <c r="E16" s="7">
        <v>17</v>
      </c>
      <c r="F16" s="7">
        <v>74</v>
      </c>
      <c r="G16" s="7">
        <v>1</v>
      </c>
      <c r="H16" s="22">
        <v>174</v>
      </c>
      <c r="I16" s="7">
        <v>1</v>
      </c>
      <c r="J16" s="7">
        <v>0</v>
      </c>
      <c r="K16" s="7">
        <v>0</v>
      </c>
      <c r="L16" s="37">
        <f t="shared" si="0"/>
        <v>0.37021276595744679</v>
      </c>
    </row>
    <row r="17" spans="1:12" s="34" customFormat="1" x14ac:dyDescent="0.25">
      <c r="A17" s="21" t="s">
        <v>3567</v>
      </c>
      <c r="B17" s="7">
        <v>514</v>
      </c>
      <c r="C17" s="7">
        <v>78</v>
      </c>
      <c r="D17" s="7">
        <v>5</v>
      </c>
      <c r="E17" s="7">
        <v>10</v>
      </c>
      <c r="F17" s="7">
        <v>127</v>
      </c>
      <c r="G17" s="7">
        <v>3</v>
      </c>
      <c r="H17" s="22">
        <v>223</v>
      </c>
      <c r="I17" s="7">
        <v>0</v>
      </c>
      <c r="J17" s="7">
        <v>0</v>
      </c>
      <c r="K17" s="7">
        <v>0</v>
      </c>
      <c r="L17" s="37">
        <f t="shared" si="0"/>
        <v>0.43385214007782102</v>
      </c>
    </row>
    <row r="18" spans="1:12" s="34" customFormat="1" x14ac:dyDescent="0.25">
      <c r="A18" s="21" t="s">
        <v>3568</v>
      </c>
      <c r="B18" s="7">
        <v>752</v>
      </c>
      <c r="C18" s="7">
        <v>177</v>
      </c>
      <c r="D18" s="7">
        <v>5</v>
      </c>
      <c r="E18" s="7">
        <v>35</v>
      </c>
      <c r="F18" s="7">
        <v>163</v>
      </c>
      <c r="G18" s="7">
        <v>1</v>
      </c>
      <c r="H18" s="22">
        <v>381</v>
      </c>
      <c r="I18" s="7">
        <v>2</v>
      </c>
      <c r="J18" s="7">
        <v>0</v>
      </c>
      <c r="K18" s="7">
        <v>2</v>
      </c>
      <c r="L18" s="37">
        <f t="shared" si="0"/>
        <v>0.50930851063829785</v>
      </c>
    </row>
    <row r="19" spans="1:12" s="34" customFormat="1" x14ac:dyDescent="0.25">
      <c r="A19" s="21" t="s">
        <v>3569</v>
      </c>
      <c r="B19" s="7">
        <v>430</v>
      </c>
      <c r="C19" s="7">
        <v>63</v>
      </c>
      <c r="D19" s="7">
        <v>0</v>
      </c>
      <c r="E19" s="7">
        <v>17</v>
      </c>
      <c r="F19" s="7">
        <v>116</v>
      </c>
      <c r="G19" s="7">
        <v>0</v>
      </c>
      <c r="H19" s="22">
        <v>196</v>
      </c>
      <c r="I19" s="7">
        <v>0</v>
      </c>
      <c r="J19" s="7">
        <v>0</v>
      </c>
      <c r="K19" s="7">
        <v>0</v>
      </c>
      <c r="L19" s="37">
        <f t="shared" si="0"/>
        <v>0.45581395348837211</v>
      </c>
    </row>
    <row r="20" spans="1:12" s="34" customFormat="1" x14ac:dyDescent="0.25">
      <c r="A20" s="21" t="s">
        <v>3570</v>
      </c>
      <c r="B20" s="7">
        <v>1137</v>
      </c>
      <c r="C20" s="7">
        <v>187</v>
      </c>
      <c r="D20" s="7">
        <v>4</v>
      </c>
      <c r="E20" s="7">
        <v>56</v>
      </c>
      <c r="F20" s="7">
        <v>255</v>
      </c>
      <c r="G20" s="7">
        <v>1</v>
      </c>
      <c r="H20" s="7">
        <v>503</v>
      </c>
      <c r="I20" s="7">
        <v>1</v>
      </c>
      <c r="J20" s="7">
        <v>0</v>
      </c>
      <c r="K20" s="7">
        <v>0</v>
      </c>
      <c r="L20" s="37">
        <f t="shared" si="0"/>
        <v>0.44239226033421286</v>
      </c>
    </row>
    <row r="21" spans="1:12" s="34" customFormat="1" x14ac:dyDescent="0.25">
      <c r="A21" s="21" t="s">
        <v>3571</v>
      </c>
      <c r="B21" s="7">
        <v>757</v>
      </c>
      <c r="C21" s="7">
        <v>114</v>
      </c>
      <c r="D21" s="7">
        <v>8</v>
      </c>
      <c r="E21" s="7">
        <v>57</v>
      </c>
      <c r="F21" s="7">
        <v>126</v>
      </c>
      <c r="G21" s="7">
        <v>0</v>
      </c>
      <c r="H21" s="22">
        <v>305</v>
      </c>
      <c r="I21" s="7">
        <v>0</v>
      </c>
      <c r="J21" s="7">
        <v>0</v>
      </c>
      <c r="K21" s="7">
        <v>0</v>
      </c>
      <c r="L21" s="37">
        <f t="shared" si="0"/>
        <v>0.40290620871862615</v>
      </c>
    </row>
    <row r="22" spans="1:12" s="34" customFormat="1" x14ac:dyDescent="0.25">
      <c r="A22" s="21" t="s">
        <v>3572</v>
      </c>
      <c r="B22" s="7">
        <v>554</v>
      </c>
      <c r="C22" s="7">
        <v>50</v>
      </c>
      <c r="D22" s="7">
        <v>1</v>
      </c>
      <c r="E22" s="7">
        <v>37</v>
      </c>
      <c r="F22" s="7">
        <v>123</v>
      </c>
      <c r="G22" s="7">
        <v>0</v>
      </c>
      <c r="H22" s="22">
        <v>211</v>
      </c>
      <c r="I22" s="7">
        <v>0</v>
      </c>
      <c r="J22" s="7">
        <v>0</v>
      </c>
      <c r="K22" s="7">
        <v>0</v>
      </c>
      <c r="L22" s="37">
        <f t="shared" si="0"/>
        <v>0.38086642599277976</v>
      </c>
    </row>
    <row r="23" spans="1:12" s="34" customFormat="1" x14ac:dyDescent="0.25">
      <c r="A23" s="21" t="s">
        <v>3573</v>
      </c>
      <c r="B23" s="7">
        <v>737</v>
      </c>
      <c r="C23" s="7">
        <v>100</v>
      </c>
      <c r="D23" s="7">
        <v>2</v>
      </c>
      <c r="E23" s="7">
        <v>50</v>
      </c>
      <c r="F23" s="7">
        <v>138</v>
      </c>
      <c r="G23" s="7">
        <v>0</v>
      </c>
      <c r="H23" s="22">
        <v>290</v>
      </c>
      <c r="I23" s="7">
        <v>2</v>
      </c>
      <c r="J23" s="7">
        <v>0</v>
      </c>
      <c r="K23" s="7">
        <v>0</v>
      </c>
      <c r="L23" s="37">
        <f t="shared" si="0"/>
        <v>0.39348710990502034</v>
      </c>
    </row>
    <row r="24" spans="1:12" s="34" customFormat="1" x14ac:dyDescent="0.25">
      <c r="A24" s="21" t="s">
        <v>3574</v>
      </c>
      <c r="B24" s="7">
        <v>402</v>
      </c>
      <c r="C24" s="7">
        <v>69</v>
      </c>
      <c r="D24" s="7">
        <v>0</v>
      </c>
      <c r="E24" s="7">
        <v>26</v>
      </c>
      <c r="F24" s="7">
        <v>68</v>
      </c>
      <c r="G24" s="7">
        <v>0</v>
      </c>
      <c r="H24" s="22">
        <v>163</v>
      </c>
      <c r="I24" s="7">
        <v>0</v>
      </c>
      <c r="J24" s="7">
        <v>0</v>
      </c>
      <c r="K24" s="7">
        <v>0</v>
      </c>
      <c r="L24" s="37">
        <f t="shared" si="0"/>
        <v>0.40547263681592038</v>
      </c>
    </row>
    <row r="25" spans="1:12" s="34" customFormat="1" x14ac:dyDescent="0.25">
      <c r="A25" s="21" t="s">
        <v>3575</v>
      </c>
      <c r="B25" s="7">
        <v>426</v>
      </c>
      <c r="C25" s="7">
        <v>35</v>
      </c>
      <c r="D25" s="7">
        <v>3</v>
      </c>
      <c r="E25" s="7">
        <v>26</v>
      </c>
      <c r="F25" s="7">
        <v>83</v>
      </c>
      <c r="G25" s="7">
        <v>1</v>
      </c>
      <c r="H25" s="22">
        <v>148</v>
      </c>
      <c r="I25" s="7">
        <v>0</v>
      </c>
      <c r="J25" s="7">
        <v>0</v>
      </c>
      <c r="K25" s="7">
        <v>1</v>
      </c>
      <c r="L25" s="37">
        <f t="shared" si="0"/>
        <v>0.34976525821596244</v>
      </c>
    </row>
    <row r="26" spans="1:12" s="34" customFormat="1" x14ac:dyDescent="0.25">
      <c r="A26" s="21" t="s">
        <v>3576</v>
      </c>
      <c r="B26" s="7">
        <v>433</v>
      </c>
      <c r="C26" s="7">
        <v>64</v>
      </c>
      <c r="D26" s="7">
        <v>2</v>
      </c>
      <c r="E26" s="7">
        <v>33</v>
      </c>
      <c r="F26" s="7">
        <v>64</v>
      </c>
      <c r="G26" s="7">
        <v>2</v>
      </c>
      <c r="H26" s="22">
        <v>165</v>
      </c>
      <c r="I26" s="7">
        <v>0</v>
      </c>
      <c r="J26" s="7">
        <v>0</v>
      </c>
      <c r="K26" s="7">
        <v>0</v>
      </c>
      <c r="L26" s="37">
        <f t="shared" si="0"/>
        <v>0.38106235565819863</v>
      </c>
    </row>
    <row r="27" spans="1:12" s="34" customFormat="1" x14ac:dyDescent="0.25">
      <c r="A27" s="21" t="s">
        <v>3577</v>
      </c>
      <c r="B27" s="7">
        <v>571</v>
      </c>
      <c r="C27" s="7">
        <v>85</v>
      </c>
      <c r="D27" s="7">
        <v>2</v>
      </c>
      <c r="E27" s="7">
        <v>28</v>
      </c>
      <c r="F27" s="7">
        <v>83</v>
      </c>
      <c r="G27" s="7">
        <v>1</v>
      </c>
      <c r="H27" s="22">
        <v>199</v>
      </c>
      <c r="I27" s="7">
        <v>0</v>
      </c>
      <c r="J27" s="7">
        <v>0</v>
      </c>
      <c r="K27" s="7">
        <v>2</v>
      </c>
      <c r="L27" s="37">
        <f t="shared" si="0"/>
        <v>0.35201401050788089</v>
      </c>
    </row>
    <row r="28" spans="1:12" s="34" customFormat="1" x14ac:dyDescent="0.25">
      <c r="A28" s="21" t="s">
        <v>3578</v>
      </c>
      <c r="B28" s="7">
        <v>470</v>
      </c>
      <c r="C28" s="7">
        <v>99</v>
      </c>
      <c r="D28" s="7">
        <v>2</v>
      </c>
      <c r="E28" s="7">
        <v>45</v>
      </c>
      <c r="F28" s="7">
        <v>80</v>
      </c>
      <c r="G28" s="7">
        <v>1</v>
      </c>
      <c r="H28" s="22">
        <v>227</v>
      </c>
      <c r="I28" s="7">
        <v>1</v>
      </c>
      <c r="J28" s="7">
        <v>0</v>
      </c>
      <c r="K28" s="7">
        <v>0</v>
      </c>
      <c r="L28" s="37">
        <f t="shared" si="0"/>
        <v>0.48297872340425529</v>
      </c>
    </row>
    <row r="29" spans="1:12" s="34" customFormat="1" x14ac:dyDescent="0.25">
      <c r="A29" s="21" t="s">
        <v>3579</v>
      </c>
      <c r="B29" s="7">
        <v>545</v>
      </c>
      <c r="C29" s="7">
        <v>119</v>
      </c>
      <c r="D29" s="7">
        <v>2</v>
      </c>
      <c r="E29" s="7">
        <v>41</v>
      </c>
      <c r="F29" s="7">
        <v>95</v>
      </c>
      <c r="G29" s="7">
        <v>6</v>
      </c>
      <c r="H29" s="22">
        <v>263</v>
      </c>
      <c r="I29" s="7">
        <v>0</v>
      </c>
      <c r="J29" s="7">
        <v>0</v>
      </c>
      <c r="K29" s="7">
        <v>0</v>
      </c>
      <c r="L29" s="37">
        <f t="shared" si="0"/>
        <v>0.48256880733944957</v>
      </c>
    </row>
    <row r="30" spans="1:12" s="34" customFormat="1" x14ac:dyDescent="0.25">
      <c r="A30" s="21" t="s">
        <v>3580</v>
      </c>
      <c r="B30" s="7">
        <v>467</v>
      </c>
      <c r="C30" s="7">
        <v>115</v>
      </c>
      <c r="D30" s="7">
        <v>3</v>
      </c>
      <c r="E30" s="7">
        <v>32</v>
      </c>
      <c r="F30" s="7">
        <v>63</v>
      </c>
      <c r="G30" s="7">
        <v>0</v>
      </c>
      <c r="H30" s="22">
        <v>213</v>
      </c>
      <c r="I30" s="7">
        <v>1</v>
      </c>
      <c r="J30" s="7">
        <v>0</v>
      </c>
      <c r="K30" s="7">
        <v>0</v>
      </c>
      <c r="L30" s="37">
        <f t="shared" si="0"/>
        <v>0.45610278372591007</v>
      </c>
    </row>
    <row r="31" spans="1:12" s="34" customFormat="1" x14ac:dyDescent="0.25">
      <c r="A31" s="21" t="s">
        <v>3581</v>
      </c>
      <c r="B31" s="7">
        <v>550</v>
      </c>
      <c r="C31" s="7">
        <v>124</v>
      </c>
      <c r="D31" s="7">
        <v>7</v>
      </c>
      <c r="E31" s="7">
        <v>38</v>
      </c>
      <c r="F31" s="7">
        <v>78</v>
      </c>
      <c r="G31" s="7">
        <v>2</v>
      </c>
      <c r="H31" s="22">
        <v>249</v>
      </c>
      <c r="I31" s="7">
        <v>0</v>
      </c>
      <c r="J31" s="7">
        <v>0</v>
      </c>
      <c r="K31" s="7">
        <v>1</v>
      </c>
      <c r="L31" s="37">
        <f t="shared" si="0"/>
        <v>0.45454545454545453</v>
      </c>
    </row>
    <row r="32" spans="1:12" s="34" customFormat="1" x14ac:dyDescent="0.25">
      <c r="A32" s="21" t="s">
        <v>3582</v>
      </c>
      <c r="B32" s="7">
        <v>410</v>
      </c>
      <c r="C32" s="7">
        <v>96</v>
      </c>
      <c r="D32" s="7">
        <v>2</v>
      </c>
      <c r="E32" s="7">
        <v>26</v>
      </c>
      <c r="F32" s="7">
        <v>56</v>
      </c>
      <c r="G32" s="7">
        <v>6</v>
      </c>
      <c r="H32" s="22">
        <v>186</v>
      </c>
      <c r="I32" s="7">
        <v>1</v>
      </c>
      <c r="J32" s="7">
        <v>0</v>
      </c>
      <c r="K32" s="7">
        <v>1</v>
      </c>
      <c r="L32" s="37">
        <f t="shared" si="0"/>
        <v>0.45609756097560977</v>
      </c>
    </row>
    <row r="33" spans="1:12" s="34" customFormat="1" x14ac:dyDescent="0.25">
      <c r="A33" s="21" t="s">
        <v>3583</v>
      </c>
      <c r="B33" s="7">
        <v>680</v>
      </c>
      <c r="C33" s="7">
        <v>88</v>
      </c>
      <c r="D33" s="7">
        <v>6</v>
      </c>
      <c r="E33" s="7">
        <v>21</v>
      </c>
      <c r="F33" s="7">
        <v>69</v>
      </c>
      <c r="G33" s="7">
        <v>2</v>
      </c>
      <c r="H33" s="22">
        <v>186</v>
      </c>
      <c r="I33" s="7">
        <v>0</v>
      </c>
      <c r="J33" s="7">
        <v>0</v>
      </c>
      <c r="K33" s="7">
        <v>0</v>
      </c>
      <c r="L33" s="37">
        <f t="shared" si="0"/>
        <v>0.27352941176470591</v>
      </c>
    </row>
    <row r="34" spans="1:12" s="34" customFormat="1" x14ac:dyDescent="0.25">
      <c r="A34" s="21" t="s">
        <v>3584</v>
      </c>
      <c r="B34" s="7">
        <v>389</v>
      </c>
      <c r="C34" s="7">
        <v>58</v>
      </c>
      <c r="D34" s="7">
        <v>1</v>
      </c>
      <c r="E34" s="7">
        <v>14</v>
      </c>
      <c r="F34" s="7">
        <v>52</v>
      </c>
      <c r="G34" s="7">
        <v>0</v>
      </c>
      <c r="H34" s="22">
        <v>125</v>
      </c>
      <c r="I34" s="7">
        <v>0</v>
      </c>
      <c r="J34" s="7">
        <v>0</v>
      </c>
      <c r="K34" s="7">
        <v>0</v>
      </c>
      <c r="L34" s="37">
        <f t="shared" si="0"/>
        <v>0.32133676092544988</v>
      </c>
    </row>
    <row r="35" spans="1:12" s="34" customFormat="1" x14ac:dyDescent="0.25">
      <c r="A35" s="21" t="s">
        <v>3585</v>
      </c>
      <c r="B35" s="7">
        <v>533</v>
      </c>
      <c r="C35" s="7">
        <v>72</v>
      </c>
      <c r="D35" s="7">
        <v>1</v>
      </c>
      <c r="E35" s="7">
        <v>23</v>
      </c>
      <c r="F35" s="7">
        <v>72</v>
      </c>
      <c r="G35" s="7">
        <v>1</v>
      </c>
      <c r="H35" s="22">
        <v>169</v>
      </c>
      <c r="I35" s="7">
        <v>2</v>
      </c>
      <c r="J35" s="7">
        <v>0</v>
      </c>
      <c r="K35" s="7">
        <v>2</v>
      </c>
      <c r="L35" s="37">
        <f t="shared" si="0"/>
        <v>0.32082551594746717</v>
      </c>
    </row>
    <row r="36" spans="1:12" s="34" customFormat="1" x14ac:dyDescent="0.25">
      <c r="A36" s="21" t="s">
        <v>3586</v>
      </c>
      <c r="B36" s="7">
        <v>699</v>
      </c>
      <c r="C36" s="7">
        <v>107</v>
      </c>
      <c r="D36" s="7">
        <v>1</v>
      </c>
      <c r="E36" s="7">
        <v>39</v>
      </c>
      <c r="F36" s="7">
        <v>107</v>
      </c>
      <c r="G36" s="7">
        <v>3</v>
      </c>
      <c r="H36" s="22">
        <v>257</v>
      </c>
      <c r="I36" s="7">
        <v>1</v>
      </c>
      <c r="J36" s="7">
        <v>0</v>
      </c>
      <c r="K36" s="7">
        <v>1</v>
      </c>
      <c r="L36" s="37">
        <f t="shared" si="0"/>
        <v>0.36909871244635195</v>
      </c>
    </row>
    <row r="37" spans="1:12" s="34" customFormat="1" x14ac:dyDescent="0.25">
      <c r="A37" s="21" t="s">
        <v>3587</v>
      </c>
      <c r="B37" s="7">
        <v>729</v>
      </c>
      <c r="C37" s="7">
        <v>114</v>
      </c>
      <c r="D37" s="7">
        <v>4</v>
      </c>
      <c r="E37" s="7">
        <v>45</v>
      </c>
      <c r="F37" s="7">
        <v>179</v>
      </c>
      <c r="G37" s="7">
        <v>5</v>
      </c>
      <c r="H37" s="22">
        <v>347</v>
      </c>
      <c r="I37" s="7">
        <v>0</v>
      </c>
      <c r="J37" s="7">
        <v>0</v>
      </c>
      <c r="K37" s="7">
        <v>1</v>
      </c>
      <c r="L37" s="37">
        <f t="shared" si="0"/>
        <v>0.47736625514403291</v>
      </c>
    </row>
    <row r="38" spans="1:12" s="34" customFormat="1" x14ac:dyDescent="0.25">
      <c r="A38" s="21" t="s">
        <v>3588</v>
      </c>
      <c r="B38" s="7">
        <v>463</v>
      </c>
      <c r="C38" s="7">
        <v>59</v>
      </c>
      <c r="D38" s="7">
        <v>0</v>
      </c>
      <c r="E38" s="7">
        <v>33</v>
      </c>
      <c r="F38" s="7">
        <v>54</v>
      </c>
      <c r="G38" s="7">
        <v>1</v>
      </c>
      <c r="H38" s="22">
        <v>147</v>
      </c>
      <c r="I38" s="7">
        <v>0</v>
      </c>
      <c r="J38" s="7">
        <v>0</v>
      </c>
      <c r="K38" s="7">
        <v>0</v>
      </c>
      <c r="L38" s="37">
        <f t="shared" si="0"/>
        <v>0.31749460043196542</v>
      </c>
    </row>
    <row r="39" spans="1:12" s="34" customFormat="1" x14ac:dyDescent="0.25">
      <c r="A39" s="21" t="s">
        <v>3589</v>
      </c>
      <c r="B39" s="7">
        <v>461</v>
      </c>
      <c r="C39" s="7">
        <v>64</v>
      </c>
      <c r="D39" s="7">
        <v>2</v>
      </c>
      <c r="E39" s="7">
        <v>12</v>
      </c>
      <c r="F39" s="7">
        <v>51</v>
      </c>
      <c r="G39" s="7">
        <v>0</v>
      </c>
      <c r="H39" s="22">
        <v>129</v>
      </c>
      <c r="I39" s="7">
        <v>1</v>
      </c>
      <c r="J39" s="7">
        <v>0</v>
      </c>
      <c r="K39" s="7">
        <v>0</v>
      </c>
      <c r="L39" s="37">
        <f t="shared" si="0"/>
        <v>0.27982646420824298</v>
      </c>
    </row>
    <row r="40" spans="1:12" s="34" customFormat="1" x14ac:dyDescent="0.25">
      <c r="A40" s="21" t="s">
        <v>3590</v>
      </c>
      <c r="B40" s="7">
        <v>543</v>
      </c>
      <c r="C40" s="7">
        <v>79</v>
      </c>
      <c r="D40" s="7">
        <v>0</v>
      </c>
      <c r="E40" s="7">
        <v>32</v>
      </c>
      <c r="F40" s="7">
        <v>108</v>
      </c>
      <c r="G40" s="7">
        <v>1</v>
      </c>
      <c r="H40" s="22">
        <v>220</v>
      </c>
      <c r="I40" s="7">
        <v>6</v>
      </c>
      <c r="J40" s="7">
        <v>0</v>
      </c>
      <c r="K40" s="7">
        <v>1</v>
      </c>
      <c r="L40" s="37">
        <f t="shared" si="0"/>
        <v>0.40699815837937386</v>
      </c>
    </row>
    <row r="41" spans="1:12" s="34" customFormat="1" x14ac:dyDescent="0.25">
      <c r="A41" s="21" t="s">
        <v>3591</v>
      </c>
      <c r="B41" s="7">
        <v>552</v>
      </c>
      <c r="C41" s="7">
        <v>95</v>
      </c>
      <c r="D41" s="7">
        <v>3</v>
      </c>
      <c r="E41" s="7">
        <v>42</v>
      </c>
      <c r="F41" s="7">
        <v>124</v>
      </c>
      <c r="G41" s="7">
        <v>0</v>
      </c>
      <c r="H41" s="22">
        <v>264</v>
      </c>
      <c r="I41" s="7">
        <v>0</v>
      </c>
      <c r="J41" s="7">
        <v>0</v>
      </c>
      <c r="K41" s="7">
        <v>0</v>
      </c>
      <c r="L41" s="37">
        <f t="shared" si="0"/>
        <v>0.47826086956521741</v>
      </c>
    </row>
    <row r="42" spans="1:12" s="34" customFormat="1" x14ac:dyDescent="0.25">
      <c r="A42" s="21" t="s">
        <v>3592</v>
      </c>
      <c r="B42" s="7">
        <v>531</v>
      </c>
      <c r="C42" s="7">
        <v>93</v>
      </c>
      <c r="D42" s="7">
        <v>3</v>
      </c>
      <c r="E42" s="7">
        <v>51</v>
      </c>
      <c r="F42" s="7">
        <v>75</v>
      </c>
      <c r="G42" s="7">
        <v>1</v>
      </c>
      <c r="H42" s="22">
        <v>223</v>
      </c>
      <c r="I42" s="7">
        <v>0</v>
      </c>
      <c r="J42" s="7">
        <v>0</v>
      </c>
      <c r="K42" s="7">
        <v>1</v>
      </c>
      <c r="L42" s="37">
        <f t="shared" si="0"/>
        <v>0.42184557438794729</v>
      </c>
    </row>
    <row r="43" spans="1:12" s="34" customFormat="1" x14ac:dyDescent="0.25">
      <c r="A43" s="21" t="s">
        <v>3593</v>
      </c>
      <c r="B43" s="7">
        <v>462</v>
      </c>
      <c r="C43" s="7">
        <v>75</v>
      </c>
      <c r="D43" s="7">
        <v>4</v>
      </c>
      <c r="E43" s="7">
        <v>18</v>
      </c>
      <c r="F43" s="7">
        <v>60</v>
      </c>
      <c r="G43" s="7">
        <v>2</v>
      </c>
      <c r="H43" s="22">
        <v>159</v>
      </c>
      <c r="I43" s="7">
        <v>1</v>
      </c>
      <c r="J43" s="7">
        <v>0</v>
      </c>
      <c r="K43" s="7">
        <v>0</v>
      </c>
      <c r="L43" s="37">
        <f t="shared" si="0"/>
        <v>0.34415584415584416</v>
      </c>
    </row>
    <row r="44" spans="1:12" s="34" customFormat="1" x14ac:dyDescent="0.25">
      <c r="A44" s="21" t="s">
        <v>3594</v>
      </c>
      <c r="B44" s="7">
        <v>340</v>
      </c>
      <c r="C44" s="7">
        <v>41</v>
      </c>
      <c r="D44" s="7">
        <v>1</v>
      </c>
      <c r="E44" s="7">
        <v>14</v>
      </c>
      <c r="F44" s="7">
        <v>51</v>
      </c>
      <c r="G44" s="7">
        <v>1</v>
      </c>
      <c r="H44" s="22">
        <v>108</v>
      </c>
      <c r="I44" s="7">
        <v>1</v>
      </c>
      <c r="J44" s="7">
        <v>0</v>
      </c>
      <c r="K44" s="7">
        <v>0</v>
      </c>
      <c r="L44" s="37">
        <f t="shared" si="0"/>
        <v>0.31764705882352939</v>
      </c>
    </row>
    <row r="45" spans="1:12" s="34" customFormat="1" x14ac:dyDescent="0.25">
      <c r="A45" s="21" t="s">
        <v>3595</v>
      </c>
      <c r="B45" s="7">
        <v>429</v>
      </c>
      <c r="C45" s="7">
        <v>63</v>
      </c>
      <c r="D45" s="7">
        <v>2</v>
      </c>
      <c r="E45" s="7">
        <v>22</v>
      </c>
      <c r="F45" s="7">
        <v>69</v>
      </c>
      <c r="G45" s="7">
        <v>3</v>
      </c>
      <c r="H45" s="22">
        <v>159</v>
      </c>
      <c r="I45" s="7">
        <v>1</v>
      </c>
      <c r="J45" s="7">
        <v>0</v>
      </c>
      <c r="K45" s="7">
        <v>0</v>
      </c>
      <c r="L45" s="37">
        <f t="shared" si="0"/>
        <v>0.37062937062937062</v>
      </c>
    </row>
    <row r="46" spans="1:12" s="34" customFormat="1" x14ac:dyDescent="0.25">
      <c r="A46" s="21" t="s">
        <v>3596</v>
      </c>
      <c r="B46" s="7">
        <v>347</v>
      </c>
      <c r="C46" s="7">
        <v>61</v>
      </c>
      <c r="D46" s="7">
        <v>0</v>
      </c>
      <c r="E46" s="7">
        <v>35</v>
      </c>
      <c r="F46" s="7">
        <v>77</v>
      </c>
      <c r="G46" s="7">
        <v>2</v>
      </c>
      <c r="H46" s="22">
        <v>175</v>
      </c>
      <c r="I46" s="7">
        <v>0</v>
      </c>
      <c r="J46" s="7">
        <v>0</v>
      </c>
      <c r="K46" s="7">
        <v>0</v>
      </c>
      <c r="L46" s="37">
        <f t="shared" si="0"/>
        <v>0.50432276657060515</v>
      </c>
    </row>
    <row r="47" spans="1:12" s="34" customFormat="1" x14ac:dyDescent="0.25">
      <c r="A47" s="21" t="s">
        <v>3597</v>
      </c>
      <c r="B47" s="7">
        <v>617</v>
      </c>
      <c r="C47" s="7">
        <v>120</v>
      </c>
      <c r="D47" s="7">
        <v>4</v>
      </c>
      <c r="E47" s="7">
        <v>31</v>
      </c>
      <c r="F47" s="7">
        <v>88</v>
      </c>
      <c r="G47" s="7">
        <v>2</v>
      </c>
      <c r="H47" s="22">
        <v>245</v>
      </c>
      <c r="I47" s="7">
        <v>1</v>
      </c>
      <c r="J47" s="7">
        <v>0</v>
      </c>
      <c r="K47" s="7">
        <v>0</v>
      </c>
      <c r="L47" s="37">
        <f t="shared" si="0"/>
        <v>0.39708265802269044</v>
      </c>
    </row>
    <row r="48" spans="1:12" s="34" customFormat="1" x14ac:dyDescent="0.25">
      <c r="A48" s="21" t="s">
        <v>3598</v>
      </c>
      <c r="B48" s="7">
        <v>733</v>
      </c>
      <c r="C48" s="7">
        <v>148</v>
      </c>
      <c r="D48" s="7">
        <v>5</v>
      </c>
      <c r="E48" s="7">
        <v>41</v>
      </c>
      <c r="F48" s="7">
        <v>113</v>
      </c>
      <c r="G48" s="7">
        <v>2</v>
      </c>
      <c r="H48" s="22">
        <v>309</v>
      </c>
      <c r="I48" s="7">
        <v>0</v>
      </c>
      <c r="J48" s="7">
        <v>0</v>
      </c>
      <c r="K48" s="7">
        <v>0</v>
      </c>
      <c r="L48" s="37">
        <f t="shared" si="0"/>
        <v>0.42155525238744884</v>
      </c>
    </row>
    <row r="49" spans="1:12" s="34" customFormat="1" x14ac:dyDescent="0.25">
      <c r="A49" s="21" t="s">
        <v>3599</v>
      </c>
      <c r="B49" s="7">
        <v>579</v>
      </c>
      <c r="C49" s="7">
        <v>104</v>
      </c>
      <c r="D49" s="7">
        <v>1</v>
      </c>
      <c r="E49" s="7">
        <v>41</v>
      </c>
      <c r="F49" s="7">
        <v>103</v>
      </c>
      <c r="G49" s="7">
        <v>2</v>
      </c>
      <c r="H49" s="22">
        <v>251</v>
      </c>
      <c r="I49" s="7">
        <v>0</v>
      </c>
      <c r="J49" s="7">
        <v>0</v>
      </c>
      <c r="K49" s="7">
        <v>2</v>
      </c>
      <c r="L49" s="37">
        <f t="shared" si="0"/>
        <v>0.4369602763385147</v>
      </c>
    </row>
    <row r="50" spans="1:12" s="34" customFormat="1" x14ac:dyDescent="0.25">
      <c r="A50" s="21" t="s">
        <v>3600</v>
      </c>
      <c r="B50" s="7">
        <v>585</v>
      </c>
      <c r="C50" s="7">
        <v>104</v>
      </c>
      <c r="D50" s="7">
        <v>4</v>
      </c>
      <c r="E50" s="7">
        <v>33</v>
      </c>
      <c r="F50" s="7">
        <v>99</v>
      </c>
      <c r="G50" s="7">
        <v>0</v>
      </c>
      <c r="H50" s="22">
        <v>240</v>
      </c>
      <c r="I50" s="7">
        <v>0</v>
      </c>
      <c r="J50" s="7">
        <v>1</v>
      </c>
      <c r="K50" s="7">
        <v>0</v>
      </c>
      <c r="L50" s="37">
        <f t="shared" si="0"/>
        <v>0.41196581196581195</v>
      </c>
    </row>
    <row r="51" spans="1:12" s="34" customFormat="1" x14ac:dyDescent="0.25">
      <c r="A51" s="21" t="s">
        <v>3601</v>
      </c>
      <c r="B51" s="7">
        <v>450</v>
      </c>
      <c r="C51" s="7">
        <v>72</v>
      </c>
      <c r="D51" s="7">
        <v>0</v>
      </c>
      <c r="E51" s="7">
        <v>21</v>
      </c>
      <c r="F51" s="7">
        <v>82</v>
      </c>
      <c r="G51" s="7">
        <v>2</v>
      </c>
      <c r="H51" s="22">
        <v>177</v>
      </c>
      <c r="I51" s="7">
        <v>0</v>
      </c>
      <c r="J51" s="7">
        <v>0</v>
      </c>
      <c r="K51" s="7">
        <v>0</v>
      </c>
      <c r="L51" s="37">
        <f t="shared" si="0"/>
        <v>0.39333333333333331</v>
      </c>
    </row>
    <row r="52" spans="1:12" s="34" customFormat="1" x14ac:dyDescent="0.25">
      <c r="A52" s="21" t="s">
        <v>3602</v>
      </c>
      <c r="B52" s="7">
        <v>552</v>
      </c>
      <c r="C52" s="7">
        <v>90</v>
      </c>
      <c r="D52" s="7">
        <v>6</v>
      </c>
      <c r="E52" s="7">
        <v>35</v>
      </c>
      <c r="F52" s="7">
        <v>103</v>
      </c>
      <c r="G52" s="7">
        <v>4</v>
      </c>
      <c r="H52" s="22">
        <v>238</v>
      </c>
      <c r="I52" s="7">
        <v>0</v>
      </c>
      <c r="J52" s="7">
        <v>1</v>
      </c>
      <c r="K52" s="7">
        <v>0</v>
      </c>
      <c r="L52" s="37">
        <f t="shared" si="0"/>
        <v>0.4329710144927536</v>
      </c>
    </row>
    <row r="53" spans="1:12" s="34" customFormat="1" x14ac:dyDescent="0.25">
      <c r="A53" s="21" t="s">
        <v>3603</v>
      </c>
      <c r="B53" s="7">
        <v>510</v>
      </c>
      <c r="C53" s="7">
        <v>96</v>
      </c>
      <c r="D53" s="7">
        <v>3</v>
      </c>
      <c r="E53" s="7">
        <v>22</v>
      </c>
      <c r="F53" s="7">
        <v>104</v>
      </c>
      <c r="G53" s="7">
        <v>3</v>
      </c>
      <c r="H53" s="22">
        <v>228</v>
      </c>
      <c r="I53" s="7">
        <v>0</v>
      </c>
      <c r="J53" s="7">
        <v>0</v>
      </c>
      <c r="K53" s="7">
        <v>0</v>
      </c>
      <c r="L53" s="37">
        <f t="shared" si="0"/>
        <v>0.44705882352941179</v>
      </c>
    </row>
    <row r="54" spans="1:12" s="34" customFormat="1" x14ac:dyDescent="0.25">
      <c r="A54" s="21" t="s">
        <v>3604</v>
      </c>
      <c r="B54" s="7">
        <v>564</v>
      </c>
      <c r="C54" s="7">
        <v>87</v>
      </c>
      <c r="D54" s="7">
        <v>4</v>
      </c>
      <c r="E54" s="7">
        <v>27</v>
      </c>
      <c r="F54" s="7">
        <v>100</v>
      </c>
      <c r="G54" s="7">
        <v>1</v>
      </c>
      <c r="H54" s="22">
        <v>219</v>
      </c>
      <c r="I54" s="7">
        <v>0</v>
      </c>
      <c r="J54" s="7">
        <v>1</v>
      </c>
      <c r="K54" s="7">
        <v>0</v>
      </c>
      <c r="L54" s="37">
        <f t="shared" si="0"/>
        <v>0.39007092198581561</v>
      </c>
    </row>
    <row r="55" spans="1:12" s="34" customFormat="1" x14ac:dyDescent="0.25">
      <c r="A55" s="21" t="s">
        <v>3605</v>
      </c>
      <c r="B55" s="7">
        <v>624</v>
      </c>
      <c r="C55" s="7">
        <v>120</v>
      </c>
      <c r="D55" s="7">
        <v>3</v>
      </c>
      <c r="E55" s="7">
        <v>33</v>
      </c>
      <c r="F55" s="7">
        <v>104</v>
      </c>
      <c r="G55" s="7">
        <v>7</v>
      </c>
      <c r="H55" s="22">
        <v>267</v>
      </c>
      <c r="I55" s="7">
        <v>0</v>
      </c>
      <c r="J55" s="7">
        <v>0</v>
      </c>
      <c r="K55" s="7">
        <v>0</v>
      </c>
      <c r="L55" s="37">
        <f t="shared" si="0"/>
        <v>0.42788461538461536</v>
      </c>
    </row>
    <row r="56" spans="1:12" s="34" customFormat="1" x14ac:dyDescent="0.25">
      <c r="A56" s="21" t="s">
        <v>3606</v>
      </c>
      <c r="B56" s="7">
        <v>487</v>
      </c>
      <c r="C56" s="7">
        <v>73</v>
      </c>
      <c r="D56" s="7">
        <v>4</v>
      </c>
      <c r="E56" s="7">
        <v>29</v>
      </c>
      <c r="F56" s="7">
        <v>73</v>
      </c>
      <c r="G56" s="7">
        <v>1</v>
      </c>
      <c r="H56" s="22">
        <v>180</v>
      </c>
      <c r="I56" s="7">
        <v>1</v>
      </c>
      <c r="J56" s="7">
        <v>0</v>
      </c>
      <c r="K56" s="7">
        <v>0</v>
      </c>
      <c r="L56" s="37">
        <f t="shared" si="0"/>
        <v>0.36960985626283366</v>
      </c>
    </row>
    <row r="57" spans="1:12" s="34" customFormat="1" x14ac:dyDescent="0.25">
      <c r="A57" s="21" t="s">
        <v>3607</v>
      </c>
      <c r="B57" s="7">
        <v>680</v>
      </c>
      <c r="C57" s="7">
        <v>99</v>
      </c>
      <c r="D57" s="7">
        <v>6</v>
      </c>
      <c r="E57" s="7">
        <v>59</v>
      </c>
      <c r="F57" s="7">
        <v>126</v>
      </c>
      <c r="G57" s="7">
        <v>1</v>
      </c>
      <c r="H57" s="22">
        <v>291</v>
      </c>
      <c r="I57" s="7">
        <v>2</v>
      </c>
      <c r="J57" s="7">
        <v>0</v>
      </c>
      <c r="K57" s="7">
        <v>0</v>
      </c>
      <c r="L57" s="37">
        <f t="shared" si="0"/>
        <v>0.42794117647058821</v>
      </c>
    </row>
    <row r="58" spans="1:12" s="34" customFormat="1" x14ac:dyDescent="0.25">
      <c r="A58" s="21" t="s">
        <v>3608</v>
      </c>
      <c r="B58" s="7">
        <v>0</v>
      </c>
      <c r="C58" s="7">
        <v>93</v>
      </c>
      <c r="D58" s="7">
        <v>2</v>
      </c>
      <c r="E58" s="7">
        <v>15</v>
      </c>
      <c r="F58" s="7">
        <v>119</v>
      </c>
      <c r="G58" s="7">
        <v>0</v>
      </c>
      <c r="H58" s="22">
        <v>229</v>
      </c>
      <c r="I58" s="7">
        <v>0</v>
      </c>
      <c r="J58" s="7">
        <v>0</v>
      </c>
      <c r="K58" s="7">
        <v>85</v>
      </c>
      <c r="L58" s="37" t="s">
        <v>99</v>
      </c>
    </row>
    <row r="59" spans="1:12" s="34" customFormat="1" x14ac:dyDescent="0.25">
      <c r="A59" s="21" t="s">
        <v>3609</v>
      </c>
      <c r="B59" s="7">
        <v>0</v>
      </c>
      <c r="C59" s="7">
        <v>45</v>
      </c>
      <c r="D59" s="7">
        <v>8</v>
      </c>
      <c r="E59" s="7">
        <v>22</v>
      </c>
      <c r="F59" s="7">
        <v>42</v>
      </c>
      <c r="G59" s="7">
        <v>0</v>
      </c>
      <c r="H59" s="22">
        <v>117</v>
      </c>
      <c r="I59" s="7">
        <v>1</v>
      </c>
      <c r="J59" s="7">
        <v>0</v>
      </c>
      <c r="K59" s="7">
        <v>0</v>
      </c>
      <c r="L59" s="37" t="s">
        <v>99</v>
      </c>
    </row>
    <row r="60" spans="1:12" s="34" customFormat="1" x14ac:dyDescent="0.25">
      <c r="A60" s="21" t="s">
        <v>3610</v>
      </c>
      <c r="B60" s="7">
        <v>0</v>
      </c>
      <c r="C60" s="7">
        <v>1314</v>
      </c>
      <c r="D60" s="7">
        <v>18</v>
      </c>
      <c r="E60" s="7">
        <v>313</v>
      </c>
      <c r="F60" s="7">
        <v>1693</v>
      </c>
      <c r="G60" s="7">
        <v>16</v>
      </c>
      <c r="H60" s="22">
        <v>3354</v>
      </c>
      <c r="I60" s="7">
        <v>1</v>
      </c>
      <c r="J60" s="7">
        <v>1</v>
      </c>
      <c r="K60" s="7">
        <v>7</v>
      </c>
      <c r="L60" s="37" t="s">
        <v>99</v>
      </c>
    </row>
    <row r="61" spans="1:12" s="34" customFormat="1" x14ac:dyDescent="0.25">
      <c r="A61" s="21" t="s">
        <v>102</v>
      </c>
      <c r="B61" s="7">
        <v>0</v>
      </c>
      <c r="C61" s="7">
        <v>1759</v>
      </c>
      <c r="D61" s="7">
        <v>18</v>
      </c>
      <c r="E61" s="7">
        <v>344</v>
      </c>
      <c r="F61" s="7">
        <v>1848</v>
      </c>
      <c r="G61" s="7">
        <v>16</v>
      </c>
      <c r="H61" s="22">
        <v>3985</v>
      </c>
      <c r="I61" s="7">
        <v>3</v>
      </c>
      <c r="J61" s="7">
        <v>0</v>
      </c>
      <c r="K61" s="7">
        <v>2</v>
      </c>
      <c r="L61" s="37" t="s">
        <v>99</v>
      </c>
    </row>
    <row r="62" spans="1:12" s="34" customFormat="1" x14ac:dyDescent="0.25">
      <c r="A62" s="21" t="s">
        <v>3611</v>
      </c>
      <c r="B62" s="7">
        <v>0</v>
      </c>
      <c r="C62" s="7">
        <v>796</v>
      </c>
      <c r="D62" s="7">
        <v>13</v>
      </c>
      <c r="E62" s="7">
        <v>211</v>
      </c>
      <c r="F62" s="7">
        <v>652</v>
      </c>
      <c r="G62" s="7">
        <v>6</v>
      </c>
      <c r="H62" s="22">
        <v>1678</v>
      </c>
      <c r="I62" s="7">
        <v>4</v>
      </c>
      <c r="J62" s="7">
        <v>1</v>
      </c>
      <c r="K62" s="7">
        <v>4</v>
      </c>
      <c r="L62" s="46" t="s">
        <v>99</v>
      </c>
    </row>
    <row r="63" spans="1:12" s="34" customFormat="1" x14ac:dyDescent="0.25">
      <c r="A63" s="21" t="s">
        <v>104</v>
      </c>
      <c r="B63" s="7"/>
      <c r="C63" s="7">
        <f>SUM(C2:C59)</f>
        <v>5670</v>
      </c>
      <c r="D63" s="7">
        <f t="shared" ref="D63:K63" si="1">SUM(D2:D59)</f>
        <v>159</v>
      </c>
      <c r="E63" s="7">
        <f t="shared" si="1"/>
        <v>1800</v>
      </c>
      <c r="F63" s="7">
        <f t="shared" si="1"/>
        <v>6061</v>
      </c>
      <c r="G63" s="7">
        <f t="shared" si="1"/>
        <v>87</v>
      </c>
      <c r="H63" s="7">
        <f t="shared" si="1"/>
        <v>13777</v>
      </c>
      <c r="I63" s="7">
        <f t="shared" si="1"/>
        <v>30</v>
      </c>
      <c r="J63" s="7">
        <f t="shared" si="1"/>
        <v>4</v>
      </c>
      <c r="K63" s="7">
        <f t="shared" si="1"/>
        <v>105</v>
      </c>
      <c r="L63" s="37"/>
    </row>
    <row r="64" spans="1:12" s="34" customFormat="1" x14ac:dyDescent="0.25">
      <c r="A64" s="21" t="s">
        <v>105</v>
      </c>
      <c r="B64" s="7"/>
      <c r="C64" s="7">
        <f>SUM(C60:C62)</f>
        <v>3869</v>
      </c>
      <c r="D64" s="7">
        <f t="shared" ref="D64:K64" si="2">SUM(D60:D62)</f>
        <v>49</v>
      </c>
      <c r="E64" s="7">
        <f t="shared" si="2"/>
        <v>868</v>
      </c>
      <c r="F64" s="7">
        <f t="shared" si="2"/>
        <v>4193</v>
      </c>
      <c r="G64" s="7">
        <f t="shared" si="2"/>
        <v>38</v>
      </c>
      <c r="H64" s="7">
        <f t="shared" si="2"/>
        <v>9017</v>
      </c>
      <c r="I64" s="7">
        <f t="shared" si="2"/>
        <v>8</v>
      </c>
      <c r="J64" s="7">
        <f t="shared" si="2"/>
        <v>2</v>
      </c>
      <c r="K64" s="7">
        <f t="shared" si="2"/>
        <v>13</v>
      </c>
      <c r="L64" s="37"/>
    </row>
    <row r="65" spans="1:12" s="34" customFormat="1" x14ac:dyDescent="0.25">
      <c r="A65" s="21" t="s">
        <v>106</v>
      </c>
      <c r="B65" s="7">
        <f>SUM(Table144[NAMES
ON LIST])</f>
        <v>32726</v>
      </c>
      <c r="C65" s="7">
        <f>SUM(C63:C64)</f>
        <v>9539</v>
      </c>
      <c r="D65" s="7">
        <f t="shared" ref="D65:K65" si="3">SUM(D63:D64)</f>
        <v>208</v>
      </c>
      <c r="E65" s="7">
        <f t="shared" si="3"/>
        <v>2668</v>
      </c>
      <c r="F65" s="7">
        <f t="shared" si="3"/>
        <v>10254</v>
      </c>
      <c r="G65" s="7">
        <f t="shared" si="3"/>
        <v>125</v>
      </c>
      <c r="H65" s="7">
        <f t="shared" si="3"/>
        <v>22794</v>
      </c>
      <c r="I65" s="7">
        <f t="shared" si="3"/>
        <v>38</v>
      </c>
      <c r="J65" s="7">
        <f t="shared" si="3"/>
        <v>6</v>
      </c>
      <c r="K65" s="7">
        <f t="shared" si="3"/>
        <v>118</v>
      </c>
      <c r="L65" s="37">
        <f>(K65+J65+H65)/B65</f>
        <v>0.70029945608995903</v>
      </c>
    </row>
    <row r="66" spans="1:12" s="34" customFormat="1" x14ac:dyDescent="0.25">
      <c r="A66" s="36" t="s">
        <v>107</v>
      </c>
      <c r="B66" s="7"/>
      <c r="C66" s="37">
        <f>C65/$H$65</f>
        <v>0.41848732122488375</v>
      </c>
      <c r="D66" s="37">
        <f t="shared" ref="D66:G66" si="4">D65/$H$65</f>
        <v>9.1252083881723269E-3</v>
      </c>
      <c r="E66" s="37">
        <f t="shared" si="4"/>
        <v>0.11704834605597965</v>
      </c>
      <c r="F66" s="37">
        <f t="shared" si="4"/>
        <v>0.44985522505922609</v>
      </c>
      <c r="G66" s="37">
        <f t="shared" si="4"/>
        <v>5.4838992717381766E-3</v>
      </c>
      <c r="H66" s="37"/>
      <c r="I66" s="37"/>
      <c r="J66" s="37"/>
      <c r="K66" s="37"/>
      <c r="L66" s="37"/>
    </row>
    <row r="68" spans="1:12" x14ac:dyDescent="0.25">
      <c r="A68" s="75" t="s">
        <v>3612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</row>
  </sheetData>
  <mergeCells count="1">
    <mergeCell ref="A68:L68"/>
  </mergeCells>
  <printOptions horizontalCentered="1"/>
  <pageMargins left="0.59055118110236227" right="0.23622047244094491" top="0.74803149606299213" bottom="0.74803149606299213" header="0.31496062992125984" footer="0.31496062992125984"/>
  <pageSetup scale="91" fitToHeight="0" orientation="landscape" r:id="rId1"/>
  <tableParts count="1">
    <tablePart r:id="rId2"/>
  </tablePart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A8F166-635C-4D68-A656-1F49CD5E69D1}">
  <sheetPr codeName="Sheet45">
    <pageSetUpPr fitToPage="1"/>
  </sheetPr>
  <dimension ref="A1:S90"/>
  <sheetViews>
    <sheetView workbookViewId="0">
      <pane xSplit="1" ySplit="1" topLeftCell="B62" activePane="bottomRight" state="frozen"/>
      <selection pane="topRight" activeCell="B1" sqref="B1"/>
      <selection pane="bottomLeft" activeCell="A2" sqref="A2"/>
      <selection pane="bottomRight" activeCell="B89" sqref="B89"/>
    </sheetView>
  </sheetViews>
  <sheetFormatPr defaultColWidth="0" defaultRowHeight="15" zeroHeight="1" x14ac:dyDescent="0.25"/>
  <cols>
    <col min="1" max="1" width="37.7109375" style="30" customWidth="1"/>
    <col min="2" max="2" width="8.7109375" style="40" customWidth="1"/>
    <col min="3" max="13" width="11.7109375" style="40" customWidth="1"/>
    <col min="14" max="14" width="8.7109375" style="40" customWidth="1"/>
    <col min="15" max="17" width="3.7109375" style="40" customWidth="1"/>
    <col min="18" max="18" width="8.7109375" style="47" customWidth="1"/>
    <col min="19" max="19" width="1.7109375" style="33" customWidth="1"/>
    <col min="20" max="16384" width="9.140625" style="33" hidden="1"/>
  </cols>
  <sheetData>
    <row r="1" spans="1:18" ht="60" customHeight="1" thickBot="1" x14ac:dyDescent="0.3">
      <c r="A1" s="49" t="s">
        <v>0</v>
      </c>
      <c r="B1" s="2" t="s">
        <v>1</v>
      </c>
      <c r="C1" s="2" t="s">
        <v>3613</v>
      </c>
      <c r="D1" s="2" t="s">
        <v>3614</v>
      </c>
      <c r="E1" s="2" t="s">
        <v>3615</v>
      </c>
      <c r="F1" s="2" t="s">
        <v>3616</v>
      </c>
      <c r="G1" s="2" t="s">
        <v>3617</v>
      </c>
      <c r="H1" s="2" t="s">
        <v>3618</v>
      </c>
      <c r="I1" s="2" t="s">
        <v>3619</v>
      </c>
      <c r="J1" s="2" t="s">
        <v>3620</v>
      </c>
      <c r="K1" s="2" t="s">
        <v>3621</v>
      </c>
      <c r="L1" s="2" t="s">
        <v>3622</v>
      </c>
      <c r="M1" s="2" t="s">
        <v>3623</v>
      </c>
      <c r="N1" s="2" t="s">
        <v>8</v>
      </c>
      <c r="O1" s="2" t="s">
        <v>9</v>
      </c>
      <c r="P1" s="2" t="s">
        <v>10</v>
      </c>
      <c r="Q1" s="2" t="s">
        <v>11</v>
      </c>
      <c r="R1" s="32" t="s">
        <v>12</v>
      </c>
    </row>
    <row r="2" spans="1:18" s="34" customFormat="1" ht="15.75" thickTop="1" x14ac:dyDescent="0.25">
      <c r="A2" s="21" t="s">
        <v>3624</v>
      </c>
      <c r="B2" s="7">
        <v>522</v>
      </c>
      <c r="C2" s="7">
        <v>6</v>
      </c>
      <c r="D2" s="7">
        <v>1</v>
      </c>
      <c r="E2" s="7">
        <v>37</v>
      </c>
      <c r="F2" s="7">
        <v>1</v>
      </c>
      <c r="G2" s="7">
        <v>3</v>
      </c>
      <c r="H2" s="7">
        <v>0</v>
      </c>
      <c r="I2" s="7">
        <v>0</v>
      </c>
      <c r="J2" s="7">
        <v>182</v>
      </c>
      <c r="K2" s="7">
        <v>20</v>
      </c>
      <c r="L2" s="7">
        <v>0</v>
      </c>
      <c r="M2" s="7">
        <v>1</v>
      </c>
      <c r="N2" s="22">
        <v>251</v>
      </c>
      <c r="O2" s="7">
        <v>4</v>
      </c>
      <c r="P2" s="7">
        <v>0</v>
      </c>
      <c r="Q2" s="7">
        <v>0</v>
      </c>
      <c r="R2" s="37">
        <f t="shared" ref="R2:R65" si="0">(Q2+P2+N2)/B2</f>
        <v>0.48084291187739464</v>
      </c>
    </row>
    <row r="3" spans="1:18" s="34" customFormat="1" ht="30" x14ac:dyDescent="0.25">
      <c r="A3" s="6" t="s">
        <v>3625</v>
      </c>
      <c r="B3" s="7">
        <v>576</v>
      </c>
      <c r="C3" s="7">
        <v>5</v>
      </c>
      <c r="D3" s="7">
        <v>0</v>
      </c>
      <c r="E3" s="7">
        <v>29</v>
      </c>
      <c r="F3" s="7">
        <v>4</v>
      </c>
      <c r="G3" s="7">
        <v>3</v>
      </c>
      <c r="H3" s="7">
        <v>0</v>
      </c>
      <c r="I3" s="7">
        <v>2</v>
      </c>
      <c r="J3" s="7">
        <v>160</v>
      </c>
      <c r="K3" s="7">
        <v>14</v>
      </c>
      <c r="L3" s="7">
        <v>1</v>
      </c>
      <c r="M3" s="7">
        <v>0</v>
      </c>
      <c r="N3" s="22">
        <v>218</v>
      </c>
      <c r="O3" s="7">
        <v>1</v>
      </c>
      <c r="P3" s="7">
        <v>0</v>
      </c>
      <c r="Q3" s="7">
        <v>2</v>
      </c>
      <c r="R3" s="37">
        <f t="shared" si="0"/>
        <v>0.38194444444444442</v>
      </c>
    </row>
    <row r="4" spans="1:18" s="34" customFormat="1" x14ac:dyDescent="0.25">
      <c r="A4" s="21" t="s">
        <v>3626</v>
      </c>
      <c r="B4" s="7">
        <v>400</v>
      </c>
      <c r="C4" s="7">
        <v>4</v>
      </c>
      <c r="D4" s="7">
        <v>1</v>
      </c>
      <c r="E4" s="7">
        <v>30</v>
      </c>
      <c r="F4" s="7">
        <v>0</v>
      </c>
      <c r="G4" s="7">
        <v>2</v>
      </c>
      <c r="H4" s="7">
        <v>1</v>
      </c>
      <c r="I4" s="7">
        <v>1</v>
      </c>
      <c r="J4" s="7">
        <v>106</v>
      </c>
      <c r="K4" s="7">
        <v>7</v>
      </c>
      <c r="L4" s="7">
        <v>1</v>
      </c>
      <c r="M4" s="7">
        <v>0</v>
      </c>
      <c r="N4" s="22">
        <v>153</v>
      </c>
      <c r="O4" s="7">
        <v>0</v>
      </c>
      <c r="P4" s="7">
        <v>0</v>
      </c>
      <c r="Q4" s="7">
        <v>1</v>
      </c>
      <c r="R4" s="37">
        <f t="shared" si="0"/>
        <v>0.38500000000000001</v>
      </c>
    </row>
    <row r="5" spans="1:18" s="34" customFormat="1" x14ac:dyDescent="0.25">
      <c r="A5" s="21" t="s">
        <v>3627</v>
      </c>
      <c r="B5" s="7">
        <v>365</v>
      </c>
      <c r="C5" s="7">
        <v>6</v>
      </c>
      <c r="D5" s="7">
        <v>0</v>
      </c>
      <c r="E5" s="7">
        <v>12</v>
      </c>
      <c r="F5" s="7">
        <v>3</v>
      </c>
      <c r="G5" s="7">
        <v>2</v>
      </c>
      <c r="H5" s="7">
        <v>1</v>
      </c>
      <c r="I5" s="7">
        <v>1</v>
      </c>
      <c r="J5" s="7">
        <v>119</v>
      </c>
      <c r="K5" s="7">
        <v>9</v>
      </c>
      <c r="L5" s="7">
        <v>0</v>
      </c>
      <c r="M5" s="7">
        <v>1</v>
      </c>
      <c r="N5" s="22">
        <v>154</v>
      </c>
      <c r="O5" s="7">
        <v>0</v>
      </c>
      <c r="P5" s="7">
        <v>0</v>
      </c>
      <c r="Q5" s="7">
        <v>1</v>
      </c>
      <c r="R5" s="37">
        <f t="shared" si="0"/>
        <v>0.42465753424657532</v>
      </c>
    </row>
    <row r="6" spans="1:18" s="34" customFormat="1" x14ac:dyDescent="0.25">
      <c r="A6" s="21" t="s">
        <v>3628</v>
      </c>
      <c r="B6" s="7">
        <v>424</v>
      </c>
      <c r="C6" s="7">
        <v>0</v>
      </c>
      <c r="D6" s="7">
        <v>0</v>
      </c>
      <c r="E6" s="7">
        <v>8</v>
      </c>
      <c r="F6" s="7">
        <v>2</v>
      </c>
      <c r="G6" s="7">
        <v>1</v>
      </c>
      <c r="H6" s="7">
        <v>0</v>
      </c>
      <c r="I6" s="7">
        <v>0</v>
      </c>
      <c r="J6" s="7">
        <v>63</v>
      </c>
      <c r="K6" s="7">
        <v>9</v>
      </c>
      <c r="L6" s="7">
        <v>0</v>
      </c>
      <c r="M6" s="7">
        <v>2</v>
      </c>
      <c r="N6" s="22">
        <v>85</v>
      </c>
      <c r="O6" s="7">
        <v>0</v>
      </c>
      <c r="P6" s="7">
        <v>0</v>
      </c>
      <c r="Q6" s="7">
        <v>0</v>
      </c>
      <c r="R6" s="37">
        <f t="shared" si="0"/>
        <v>0.20047169811320756</v>
      </c>
    </row>
    <row r="7" spans="1:18" s="34" customFormat="1" x14ac:dyDescent="0.25">
      <c r="A7" s="21" t="s">
        <v>3629</v>
      </c>
      <c r="B7" s="7">
        <v>352</v>
      </c>
      <c r="C7" s="7">
        <v>0</v>
      </c>
      <c r="D7" s="7">
        <v>0</v>
      </c>
      <c r="E7" s="7">
        <v>9</v>
      </c>
      <c r="F7" s="7">
        <v>2</v>
      </c>
      <c r="G7" s="7">
        <v>1</v>
      </c>
      <c r="H7" s="7">
        <v>0</v>
      </c>
      <c r="I7" s="7">
        <v>0</v>
      </c>
      <c r="J7" s="7">
        <v>41</v>
      </c>
      <c r="K7" s="7">
        <v>2</v>
      </c>
      <c r="L7" s="7">
        <v>2</v>
      </c>
      <c r="M7" s="7">
        <v>0</v>
      </c>
      <c r="N7" s="22">
        <v>57</v>
      </c>
      <c r="O7" s="7">
        <v>0</v>
      </c>
      <c r="P7" s="7">
        <v>0</v>
      </c>
      <c r="Q7" s="7">
        <v>0</v>
      </c>
      <c r="R7" s="37">
        <f t="shared" si="0"/>
        <v>0.16193181818181818</v>
      </c>
    </row>
    <row r="8" spans="1:18" s="34" customFormat="1" ht="30" x14ac:dyDescent="0.25">
      <c r="A8" s="6" t="s">
        <v>3630</v>
      </c>
      <c r="B8" s="7">
        <v>352</v>
      </c>
      <c r="C8" s="7">
        <v>0</v>
      </c>
      <c r="D8" s="7">
        <v>0</v>
      </c>
      <c r="E8" s="7">
        <v>15</v>
      </c>
      <c r="F8" s="7">
        <v>0</v>
      </c>
      <c r="G8" s="7">
        <v>1</v>
      </c>
      <c r="H8" s="7">
        <v>0</v>
      </c>
      <c r="I8" s="7">
        <v>0</v>
      </c>
      <c r="J8" s="7">
        <v>53</v>
      </c>
      <c r="K8" s="7">
        <v>8</v>
      </c>
      <c r="L8" s="7">
        <v>0</v>
      </c>
      <c r="M8" s="7">
        <v>0</v>
      </c>
      <c r="N8" s="22">
        <v>77</v>
      </c>
      <c r="O8" s="7">
        <v>0</v>
      </c>
      <c r="P8" s="7">
        <v>1</v>
      </c>
      <c r="Q8" s="7">
        <v>0</v>
      </c>
      <c r="R8" s="37">
        <f t="shared" si="0"/>
        <v>0.22159090909090909</v>
      </c>
    </row>
    <row r="9" spans="1:18" s="34" customFormat="1" x14ac:dyDescent="0.25">
      <c r="A9" s="21" t="s">
        <v>3631</v>
      </c>
      <c r="B9" s="7">
        <v>462</v>
      </c>
      <c r="C9" s="7">
        <v>0</v>
      </c>
      <c r="D9" s="7">
        <v>0</v>
      </c>
      <c r="E9" s="7">
        <v>29</v>
      </c>
      <c r="F9" s="7">
        <v>1</v>
      </c>
      <c r="G9" s="7">
        <v>2</v>
      </c>
      <c r="H9" s="7">
        <v>0</v>
      </c>
      <c r="I9" s="7">
        <v>0</v>
      </c>
      <c r="J9" s="7">
        <v>101</v>
      </c>
      <c r="K9" s="7">
        <v>8</v>
      </c>
      <c r="L9" s="7">
        <v>0</v>
      </c>
      <c r="M9" s="7">
        <v>1</v>
      </c>
      <c r="N9" s="22">
        <v>142</v>
      </c>
      <c r="O9" s="7">
        <v>0</v>
      </c>
      <c r="P9" s="7">
        <v>0</v>
      </c>
      <c r="Q9" s="7">
        <v>0</v>
      </c>
      <c r="R9" s="37">
        <f t="shared" si="0"/>
        <v>0.30735930735930733</v>
      </c>
    </row>
    <row r="10" spans="1:18" s="34" customFormat="1" x14ac:dyDescent="0.25">
      <c r="A10" s="21" t="s">
        <v>3632</v>
      </c>
      <c r="B10" s="7">
        <v>498</v>
      </c>
      <c r="C10" s="7">
        <v>3</v>
      </c>
      <c r="D10" s="7">
        <v>0</v>
      </c>
      <c r="E10" s="7">
        <v>25</v>
      </c>
      <c r="F10" s="7">
        <v>1</v>
      </c>
      <c r="G10" s="7">
        <v>3</v>
      </c>
      <c r="H10" s="7">
        <v>0</v>
      </c>
      <c r="I10" s="7">
        <v>0</v>
      </c>
      <c r="J10" s="7">
        <v>158</v>
      </c>
      <c r="K10" s="7">
        <v>14</v>
      </c>
      <c r="L10" s="7">
        <v>0</v>
      </c>
      <c r="M10" s="7">
        <v>0</v>
      </c>
      <c r="N10" s="22">
        <v>204</v>
      </c>
      <c r="O10" s="7">
        <v>0</v>
      </c>
      <c r="P10" s="7">
        <v>0</v>
      </c>
      <c r="Q10" s="7">
        <v>0</v>
      </c>
      <c r="R10" s="37">
        <f t="shared" si="0"/>
        <v>0.40963855421686746</v>
      </c>
    </row>
    <row r="11" spans="1:18" s="34" customFormat="1" x14ac:dyDescent="0.25">
      <c r="A11" s="21" t="s">
        <v>3633</v>
      </c>
      <c r="B11" s="7">
        <v>457</v>
      </c>
      <c r="C11" s="7">
        <v>3</v>
      </c>
      <c r="D11" s="7">
        <v>0</v>
      </c>
      <c r="E11" s="7">
        <v>21</v>
      </c>
      <c r="F11" s="7">
        <v>2</v>
      </c>
      <c r="G11" s="7">
        <v>3</v>
      </c>
      <c r="H11" s="7">
        <v>0</v>
      </c>
      <c r="I11" s="7">
        <v>0</v>
      </c>
      <c r="J11" s="7">
        <v>100</v>
      </c>
      <c r="K11" s="7">
        <v>7</v>
      </c>
      <c r="L11" s="7">
        <v>2</v>
      </c>
      <c r="M11" s="7">
        <v>0</v>
      </c>
      <c r="N11" s="22">
        <v>138</v>
      </c>
      <c r="O11" s="7">
        <v>0</v>
      </c>
      <c r="P11" s="7">
        <v>0</v>
      </c>
      <c r="Q11" s="7">
        <v>0</v>
      </c>
      <c r="R11" s="37">
        <f t="shared" si="0"/>
        <v>0.30196936542669583</v>
      </c>
    </row>
    <row r="12" spans="1:18" s="34" customFormat="1" x14ac:dyDescent="0.25">
      <c r="A12" s="21" t="s">
        <v>3634</v>
      </c>
      <c r="B12" s="7">
        <v>520</v>
      </c>
      <c r="C12" s="7">
        <v>7</v>
      </c>
      <c r="D12" s="7">
        <v>2</v>
      </c>
      <c r="E12" s="7">
        <v>13</v>
      </c>
      <c r="F12" s="7">
        <v>0</v>
      </c>
      <c r="G12" s="7">
        <v>1</v>
      </c>
      <c r="H12" s="7">
        <v>0</v>
      </c>
      <c r="I12" s="7">
        <v>1</v>
      </c>
      <c r="J12" s="7">
        <v>161</v>
      </c>
      <c r="K12" s="7">
        <v>11</v>
      </c>
      <c r="L12" s="7">
        <v>2</v>
      </c>
      <c r="M12" s="7">
        <v>0</v>
      </c>
      <c r="N12" s="22">
        <v>198</v>
      </c>
      <c r="O12" s="7">
        <v>0</v>
      </c>
      <c r="P12" s="7">
        <v>0</v>
      </c>
      <c r="Q12" s="7">
        <v>0</v>
      </c>
      <c r="R12" s="37">
        <f t="shared" si="0"/>
        <v>0.38076923076923075</v>
      </c>
    </row>
    <row r="13" spans="1:18" s="34" customFormat="1" x14ac:dyDescent="0.25">
      <c r="A13" s="21" t="s">
        <v>3635</v>
      </c>
      <c r="B13" s="7">
        <v>449</v>
      </c>
      <c r="C13" s="7">
        <v>6</v>
      </c>
      <c r="D13" s="7">
        <v>0</v>
      </c>
      <c r="E13" s="7">
        <v>23</v>
      </c>
      <c r="F13" s="7">
        <v>0</v>
      </c>
      <c r="G13" s="7">
        <v>0</v>
      </c>
      <c r="H13" s="7">
        <v>0</v>
      </c>
      <c r="I13" s="7">
        <v>2</v>
      </c>
      <c r="J13" s="7">
        <v>139</v>
      </c>
      <c r="K13" s="7">
        <v>4</v>
      </c>
      <c r="L13" s="7">
        <v>0</v>
      </c>
      <c r="M13" s="7">
        <v>1</v>
      </c>
      <c r="N13" s="22">
        <v>175</v>
      </c>
      <c r="O13" s="7">
        <v>0</v>
      </c>
      <c r="P13" s="7">
        <v>0</v>
      </c>
      <c r="Q13" s="7">
        <v>1</v>
      </c>
      <c r="R13" s="37">
        <f t="shared" si="0"/>
        <v>0.39198218262806234</v>
      </c>
    </row>
    <row r="14" spans="1:18" s="34" customFormat="1" x14ac:dyDescent="0.25">
      <c r="A14" s="21" t="s">
        <v>3636</v>
      </c>
      <c r="B14" s="7">
        <v>368</v>
      </c>
      <c r="C14" s="7">
        <v>3</v>
      </c>
      <c r="D14" s="7">
        <v>0</v>
      </c>
      <c r="E14" s="7">
        <v>13</v>
      </c>
      <c r="F14" s="7">
        <v>2</v>
      </c>
      <c r="G14" s="7">
        <v>2</v>
      </c>
      <c r="H14" s="7">
        <v>0</v>
      </c>
      <c r="I14" s="7">
        <v>1</v>
      </c>
      <c r="J14" s="7">
        <v>126</v>
      </c>
      <c r="K14" s="7">
        <v>3</v>
      </c>
      <c r="L14" s="7">
        <v>2</v>
      </c>
      <c r="M14" s="7">
        <v>0</v>
      </c>
      <c r="N14" s="22">
        <v>152</v>
      </c>
      <c r="O14" s="7">
        <v>1</v>
      </c>
      <c r="P14" s="7">
        <v>0</v>
      </c>
      <c r="Q14" s="7">
        <v>0</v>
      </c>
      <c r="R14" s="37">
        <f t="shared" si="0"/>
        <v>0.41304347826086957</v>
      </c>
    </row>
    <row r="15" spans="1:18" s="34" customFormat="1" x14ac:dyDescent="0.25">
      <c r="A15" s="21" t="s">
        <v>3637</v>
      </c>
      <c r="B15" s="7">
        <v>349</v>
      </c>
      <c r="C15" s="7">
        <v>2</v>
      </c>
      <c r="D15" s="7">
        <v>2</v>
      </c>
      <c r="E15" s="7">
        <v>15</v>
      </c>
      <c r="F15" s="7">
        <v>0</v>
      </c>
      <c r="G15" s="7">
        <v>1</v>
      </c>
      <c r="H15" s="7">
        <v>0</v>
      </c>
      <c r="I15" s="7">
        <v>1</v>
      </c>
      <c r="J15" s="7">
        <v>137</v>
      </c>
      <c r="K15" s="7">
        <v>7</v>
      </c>
      <c r="L15" s="7">
        <v>2</v>
      </c>
      <c r="M15" s="7">
        <v>0</v>
      </c>
      <c r="N15" s="22">
        <v>167</v>
      </c>
      <c r="O15" s="7">
        <v>1</v>
      </c>
      <c r="P15" s="7">
        <v>0</v>
      </c>
      <c r="Q15" s="7">
        <v>1</v>
      </c>
      <c r="R15" s="37">
        <f t="shared" si="0"/>
        <v>0.48137535816618909</v>
      </c>
    </row>
    <row r="16" spans="1:18" s="34" customFormat="1" ht="30" x14ac:dyDescent="0.25">
      <c r="A16" s="6" t="s">
        <v>3638</v>
      </c>
      <c r="B16" s="7">
        <v>522</v>
      </c>
      <c r="C16" s="7">
        <v>3</v>
      </c>
      <c r="D16" s="7">
        <v>1</v>
      </c>
      <c r="E16" s="7">
        <v>19</v>
      </c>
      <c r="F16" s="7">
        <v>2</v>
      </c>
      <c r="G16" s="7">
        <v>1</v>
      </c>
      <c r="H16" s="7">
        <v>0</v>
      </c>
      <c r="I16" s="7">
        <v>0</v>
      </c>
      <c r="J16" s="7">
        <v>154</v>
      </c>
      <c r="K16" s="7">
        <v>14</v>
      </c>
      <c r="L16" s="7">
        <v>0</v>
      </c>
      <c r="M16" s="7">
        <v>0</v>
      </c>
      <c r="N16" s="22">
        <v>194</v>
      </c>
      <c r="O16" s="7">
        <v>1</v>
      </c>
      <c r="P16" s="7">
        <v>0</v>
      </c>
      <c r="Q16" s="7">
        <v>0</v>
      </c>
      <c r="R16" s="37">
        <f t="shared" si="0"/>
        <v>0.37164750957854409</v>
      </c>
    </row>
    <row r="17" spans="1:18" s="34" customFormat="1" x14ac:dyDescent="0.25">
      <c r="A17" s="21" t="s">
        <v>3639</v>
      </c>
      <c r="B17" s="7">
        <v>319</v>
      </c>
      <c r="C17" s="7">
        <v>4</v>
      </c>
      <c r="D17" s="7">
        <v>1</v>
      </c>
      <c r="E17" s="7">
        <v>13</v>
      </c>
      <c r="F17" s="7">
        <v>2</v>
      </c>
      <c r="G17" s="7">
        <v>2</v>
      </c>
      <c r="H17" s="7">
        <v>0</v>
      </c>
      <c r="I17" s="7">
        <v>1</v>
      </c>
      <c r="J17" s="7">
        <v>85</v>
      </c>
      <c r="K17" s="7">
        <v>13</v>
      </c>
      <c r="L17" s="7">
        <v>2</v>
      </c>
      <c r="M17" s="7">
        <v>0</v>
      </c>
      <c r="N17" s="22">
        <v>123</v>
      </c>
      <c r="O17" s="7">
        <v>0</v>
      </c>
      <c r="P17" s="7">
        <v>0</v>
      </c>
      <c r="Q17" s="7">
        <v>0</v>
      </c>
      <c r="R17" s="37">
        <f t="shared" si="0"/>
        <v>0.38557993730407525</v>
      </c>
    </row>
    <row r="18" spans="1:18" s="34" customFormat="1" x14ac:dyDescent="0.25">
      <c r="A18" s="21" t="s">
        <v>3640</v>
      </c>
      <c r="B18" s="7">
        <v>367</v>
      </c>
      <c r="C18" s="7">
        <v>1</v>
      </c>
      <c r="D18" s="7">
        <v>1</v>
      </c>
      <c r="E18" s="7">
        <v>18</v>
      </c>
      <c r="F18" s="7">
        <v>2</v>
      </c>
      <c r="G18" s="7">
        <v>1</v>
      </c>
      <c r="H18" s="7">
        <v>0</v>
      </c>
      <c r="I18" s="7">
        <v>1</v>
      </c>
      <c r="J18" s="7">
        <v>134</v>
      </c>
      <c r="K18" s="7">
        <v>8</v>
      </c>
      <c r="L18" s="7">
        <v>1</v>
      </c>
      <c r="M18" s="7">
        <v>0</v>
      </c>
      <c r="N18" s="22">
        <v>167</v>
      </c>
      <c r="O18" s="7">
        <v>0</v>
      </c>
      <c r="P18" s="7">
        <v>0</v>
      </c>
      <c r="Q18" s="7">
        <v>0</v>
      </c>
      <c r="R18" s="37">
        <f t="shared" si="0"/>
        <v>0.45504087193460491</v>
      </c>
    </row>
    <row r="19" spans="1:18" s="34" customFormat="1" ht="30" x14ac:dyDescent="0.25">
      <c r="A19" s="6" t="s">
        <v>3641</v>
      </c>
      <c r="B19" s="7">
        <v>601</v>
      </c>
      <c r="C19" s="7">
        <v>1</v>
      </c>
      <c r="D19" s="7">
        <v>1</v>
      </c>
      <c r="E19" s="7">
        <v>40</v>
      </c>
      <c r="F19" s="7">
        <v>2</v>
      </c>
      <c r="G19" s="7">
        <v>6</v>
      </c>
      <c r="H19" s="7">
        <v>1</v>
      </c>
      <c r="I19" s="7">
        <v>1</v>
      </c>
      <c r="J19" s="7">
        <v>152</v>
      </c>
      <c r="K19" s="7">
        <v>8</v>
      </c>
      <c r="L19" s="7">
        <v>0</v>
      </c>
      <c r="M19" s="7">
        <v>1</v>
      </c>
      <c r="N19" s="22">
        <v>213</v>
      </c>
      <c r="O19" s="7">
        <v>1</v>
      </c>
      <c r="P19" s="7">
        <v>1</v>
      </c>
      <c r="Q19" s="7">
        <v>0</v>
      </c>
      <c r="R19" s="37">
        <f t="shared" si="0"/>
        <v>0.35607321131447589</v>
      </c>
    </row>
    <row r="20" spans="1:18" s="34" customFormat="1" x14ac:dyDescent="0.25">
      <c r="A20" s="21" t="s">
        <v>3642</v>
      </c>
      <c r="B20" s="7">
        <v>411</v>
      </c>
      <c r="C20" s="7">
        <v>0</v>
      </c>
      <c r="D20" s="7">
        <v>0</v>
      </c>
      <c r="E20" s="7">
        <v>15</v>
      </c>
      <c r="F20" s="7">
        <v>3</v>
      </c>
      <c r="G20" s="7">
        <v>0</v>
      </c>
      <c r="H20" s="7">
        <v>0</v>
      </c>
      <c r="I20" s="7">
        <v>0</v>
      </c>
      <c r="J20" s="7">
        <v>143</v>
      </c>
      <c r="K20" s="7">
        <v>6</v>
      </c>
      <c r="L20" s="7">
        <v>2</v>
      </c>
      <c r="M20" s="7">
        <v>0</v>
      </c>
      <c r="N20" s="22">
        <v>169</v>
      </c>
      <c r="O20" s="7">
        <v>2</v>
      </c>
      <c r="P20" s="7">
        <v>0</v>
      </c>
      <c r="Q20" s="7">
        <v>0</v>
      </c>
      <c r="R20" s="37">
        <f t="shared" si="0"/>
        <v>0.41119221411192214</v>
      </c>
    </row>
    <row r="21" spans="1:18" s="34" customFormat="1" x14ac:dyDescent="0.25">
      <c r="A21" s="21" t="s">
        <v>3643</v>
      </c>
      <c r="B21" s="7">
        <v>262</v>
      </c>
      <c r="C21" s="7">
        <v>5</v>
      </c>
      <c r="D21" s="7">
        <v>0</v>
      </c>
      <c r="E21" s="7">
        <v>18</v>
      </c>
      <c r="F21" s="7">
        <v>0</v>
      </c>
      <c r="G21" s="7">
        <v>2</v>
      </c>
      <c r="H21" s="7">
        <v>0</v>
      </c>
      <c r="I21" s="7">
        <v>0</v>
      </c>
      <c r="J21" s="7">
        <v>85</v>
      </c>
      <c r="K21" s="7">
        <v>8</v>
      </c>
      <c r="L21" s="7">
        <v>0</v>
      </c>
      <c r="M21" s="7">
        <v>0</v>
      </c>
      <c r="N21" s="22">
        <v>118</v>
      </c>
      <c r="O21" s="7">
        <v>1</v>
      </c>
      <c r="P21" s="7">
        <v>0</v>
      </c>
      <c r="Q21" s="7">
        <v>0</v>
      </c>
      <c r="R21" s="37">
        <f t="shared" si="0"/>
        <v>0.45038167938931295</v>
      </c>
    </row>
    <row r="22" spans="1:18" s="34" customFormat="1" x14ac:dyDescent="0.25">
      <c r="A22" s="21" t="s">
        <v>3644</v>
      </c>
      <c r="B22" s="7">
        <v>396</v>
      </c>
      <c r="C22" s="7">
        <v>4</v>
      </c>
      <c r="D22" s="7">
        <v>0</v>
      </c>
      <c r="E22" s="7">
        <v>31</v>
      </c>
      <c r="F22" s="7">
        <v>0</v>
      </c>
      <c r="G22" s="7">
        <v>2</v>
      </c>
      <c r="H22" s="7">
        <v>0</v>
      </c>
      <c r="I22" s="7">
        <v>0</v>
      </c>
      <c r="J22" s="7">
        <v>149</v>
      </c>
      <c r="K22" s="7">
        <v>9</v>
      </c>
      <c r="L22" s="7">
        <v>2</v>
      </c>
      <c r="M22" s="7">
        <v>0</v>
      </c>
      <c r="N22" s="22">
        <v>197</v>
      </c>
      <c r="O22" s="7">
        <v>0</v>
      </c>
      <c r="P22" s="7">
        <v>0</v>
      </c>
      <c r="Q22" s="7">
        <v>2</v>
      </c>
      <c r="R22" s="37">
        <f t="shared" si="0"/>
        <v>0.50252525252525249</v>
      </c>
    </row>
    <row r="23" spans="1:18" s="34" customFormat="1" x14ac:dyDescent="0.25">
      <c r="A23" s="21" t="s">
        <v>3645</v>
      </c>
      <c r="B23" s="7">
        <v>618</v>
      </c>
      <c r="C23" s="7">
        <v>1</v>
      </c>
      <c r="D23" s="7">
        <v>2</v>
      </c>
      <c r="E23" s="7">
        <v>39</v>
      </c>
      <c r="F23" s="7">
        <v>2</v>
      </c>
      <c r="G23" s="7">
        <v>7</v>
      </c>
      <c r="H23" s="7">
        <v>0</v>
      </c>
      <c r="I23" s="7">
        <v>1</v>
      </c>
      <c r="J23" s="7">
        <v>163</v>
      </c>
      <c r="K23" s="7">
        <v>16</v>
      </c>
      <c r="L23" s="7">
        <v>0</v>
      </c>
      <c r="M23" s="7">
        <v>0</v>
      </c>
      <c r="N23" s="22">
        <v>231</v>
      </c>
      <c r="O23" s="7">
        <v>2</v>
      </c>
      <c r="P23" s="7">
        <v>0</v>
      </c>
      <c r="Q23" s="7">
        <v>0</v>
      </c>
      <c r="R23" s="37">
        <f t="shared" si="0"/>
        <v>0.37378640776699029</v>
      </c>
    </row>
    <row r="24" spans="1:18" s="34" customFormat="1" x14ac:dyDescent="0.25">
      <c r="A24" s="21" t="s">
        <v>3646</v>
      </c>
      <c r="B24" s="7">
        <v>633</v>
      </c>
      <c r="C24" s="7">
        <v>3</v>
      </c>
      <c r="D24" s="7">
        <v>0</v>
      </c>
      <c r="E24" s="7">
        <v>27</v>
      </c>
      <c r="F24" s="7">
        <v>5</v>
      </c>
      <c r="G24" s="7">
        <v>2</v>
      </c>
      <c r="H24" s="7">
        <v>1</v>
      </c>
      <c r="I24" s="7">
        <v>0</v>
      </c>
      <c r="J24" s="7">
        <v>184</v>
      </c>
      <c r="K24" s="7">
        <v>11</v>
      </c>
      <c r="L24" s="7">
        <v>2</v>
      </c>
      <c r="M24" s="7">
        <v>1</v>
      </c>
      <c r="N24" s="22">
        <v>236</v>
      </c>
      <c r="O24" s="7">
        <v>3</v>
      </c>
      <c r="P24" s="7">
        <v>0</v>
      </c>
      <c r="Q24" s="7">
        <v>0</v>
      </c>
      <c r="R24" s="37">
        <f t="shared" si="0"/>
        <v>0.37282780410742494</v>
      </c>
    </row>
    <row r="25" spans="1:18" s="34" customFormat="1" x14ac:dyDescent="0.25">
      <c r="A25" s="21" t="s">
        <v>3647</v>
      </c>
      <c r="B25" s="7">
        <v>360</v>
      </c>
      <c r="C25" s="7">
        <v>5</v>
      </c>
      <c r="D25" s="7">
        <v>1</v>
      </c>
      <c r="E25" s="7">
        <v>17</v>
      </c>
      <c r="F25" s="7">
        <v>3</v>
      </c>
      <c r="G25" s="7">
        <v>1</v>
      </c>
      <c r="H25" s="7">
        <v>0</v>
      </c>
      <c r="I25" s="7">
        <v>1</v>
      </c>
      <c r="J25" s="7">
        <v>108</v>
      </c>
      <c r="K25" s="7">
        <v>1</v>
      </c>
      <c r="L25" s="7">
        <v>1</v>
      </c>
      <c r="M25" s="7">
        <v>0</v>
      </c>
      <c r="N25" s="22">
        <v>138</v>
      </c>
      <c r="O25" s="7">
        <v>0</v>
      </c>
      <c r="P25" s="7">
        <v>0</v>
      </c>
      <c r="Q25" s="7">
        <v>0</v>
      </c>
      <c r="R25" s="37">
        <f t="shared" si="0"/>
        <v>0.38333333333333336</v>
      </c>
    </row>
    <row r="26" spans="1:18" s="34" customFormat="1" x14ac:dyDescent="0.25">
      <c r="A26" s="21" t="s">
        <v>3648</v>
      </c>
      <c r="B26" s="7">
        <v>531</v>
      </c>
      <c r="C26" s="7">
        <v>0</v>
      </c>
      <c r="D26" s="7">
        <v>3</v>
      </c>
      <c r="E26" s="7">
        <v>36</v>
      </c>
      <c r="F26" s="7">
        <v>3</v>
      </c>
      <c r="G26" s="7">
        <v>3</v>
      </c>
      <c r="H26" s="7">
        <v>0</v>
      </c>
      <c r="I26" s="7">
        <v>0</v>
      </c>
      <c r="J26" s="7">
        <v>191</v>
      </c>
      <c r="K26" s="7">
        <v>7</v>
      </c>
      <c r="L26" s="7">
        <v>1</v>
      </c>
      <c r="M26" s="7">
        <v>1</v>
      </c>
      <c r="N26" s="22">
        <v>245</v>
      </c>
      <c r="O26" s="7">
        <v>0</v>
      </c>
      <c r="P26" s="7">
        <v>1</v>
      </c>
      <c r="Q26" s="7">
        <v>0</v>
      </c>
      <c r="R26" s="37">
        <f t="shared" si="0"/>
        <v>0.4632768361581921</v>
      </c>
    </row>
    <row r="27" spans="1:18" s="34" customFormat="1" x14ac:dyDescent="0.25">
      <c r="A27" s="21" t="s">
        <v>3649</v>
      </c>
      <c r="B27" s="7">
        <v>580</v>
      </c>
      <c r="C27" s="7">
        <v>4</v>
      </c>
      <c r="D27" s="7">
        <v>0</v>
      </c>
      <c r="E27" s="7">
        <v>45</v>
      </c>
      <c r="F27" s="7">
        <v>4</v>
      </c>
      <c r="G27" s="7">
        <v>4</v>
      </c>
      <c r="H27" s="7">
        <v>0</v>
      </c>
      <c r="I27" s="7">
        <v>1</v>
      </c>
      <c r="J27" s="7">
        <v>162</v>
      </c>
      <c r="K27" s="7">
        <v>14</v>
      </c>
      <c r="L27" s="7">
        <v>1</v>
      </c>
      <c r="M27" s="7">
        <v>1</v>
      </c>
      <c r="N27" s="22">
        <v>236</v>
      </c>
      <c r="O27" s="7">
        <v>0</v>
      </c>
      <c r="P27" s="7">
        <v>0</v>
      </c>
      <c r="Q27" s="7">
        <v>0</v>
      </c>
      <c r="R27" s="37">
        <f t="shared" si="0"/>
        <v>0.40689655172413791</v>
      </c>
    </row>
    <row r="28" spans="1:18" s="34" customFormat="1" x14ac:dyDescent="0.25">
      <c r="A28" s="21" t="s">
        <v>3650</v>
      </c>
      <c r="B28" s="7">
        <v>294</v>
      </c>
      <c r="C28" s="7">
        <v>4</v>
      </c>
      <c r="D28" s="7">
        <v>0</v>
      </c>
      <c r="E28" s="7">
        <v>21</v>
      </c>
      <c r="F28" s="7">
        <v>0</v>
      </c>
      <c r="G28" s="7">
        <v>1</v>
      </c>
      <c r="H28" s="7">
        <v>0</v>
      </c>
      <c r="I28" s="7">
        <v>1</v>
      </c>
      <c r="J28" s="7">
        <v>113</v>
      </c>
      <c r="K28" s="7">
        <v>8</v>
      </c>
      <c r="L28" s="7">
        <v>0</v>
      </c>
      <c r="M28" s="7">
        <v>3</v>
      </c>
      <c r="N28" s="22">
        <v>151</v>
      </c>
      <c r="O28" s="7">
        <v>0</v>
      </c>
      <c r="P28" s="7">
        <v>0</v>
      </c>
      <c r="Q28" s="7">
        <v>0</v>
      </c>
      <c r="R28" s="37">
        <f t="shared" si="0"/>
        <v>0.51360544217687076</v>
      </c>
    </row>
    <row r="29" spans="1:18" s="34" customFormat="1" x14ac:dyDescent="0.25">
      <c r="A29" s="21" t="s">
        <v>3651</v>
      </c>
      <c r="B29" s="7">
        <v>373</v>
      </c>
      <c r="C29" s="7">
        <v>2</v>
      </c>
      <c r="D29" s="7">
        <v>0</v>
      </c>
      <c r="E29" s="7">
        <v>31</v>
      </c>
      <c r="F29" s="7">
        <v>2</v>
      </c>
      <c r="G29" s="7">
        <v>4</v>
      </c>
      <c r="H29" s="7">
        <v>0</v>
      </c>
      <c r="I29" s="7">
        <v>4</v>
      </c>
      <c r="J29" s="7">
        <v>116</v>
      </c>
      <c r="K29" s="7">
        <v>13</v>
      </c>
      <c r="L29" s="7">
        <v>1</v>
      </c>
      <c r="M29" s="7">
        <v>0</v>
      </c>
      <c r="N29" s="22">
        <v>173</v>
      </c>
      <c r="O29" s="7">
        <v>0</v>
      </c>
      <c r="P29" s="7">
        <v>0</v>
      </c>
      <c r="Q29" s="7">
        <v>0</v>
      </c>
      <c r="R29" s="37">
        <f t="shared" si="0"/>
        <v>0.46380697050938335</v>
      </c>
    </row>
    <row r="30" spans="1:18" s="34" customFormat="1" x14ac:dyDescent="0.25">
      <c r="A30" s="21" t="s">
        <v>3652</v>
      </c>
      <c r="B30" s="7">
        <v>567</v>
      </c>
      <c r="C30" s="7">
        <v>3</v>
      </c>
      <c r="D30" s="7">
        <v>0</v>
      </c>
      <c r="E30" s="7">
        <v>25</v>
      </c>
      <c r="F30" s="7">
        <v>3</v>
      </c>
      <c r="G30" s="7">
        <v>5</v>
      </c>
      <c r="H30" s="7">
        <v>0</v>
      </c>
      <c r="I30" s="7">
        <v>0</v>
      </c>
      <c r="J30" s="7">
        <v>154</v>
      </c>
      <c r="K30" s="7">
        <v>11</v>
      </c>
      <c r="L30" s="7">
        <v>0</v>
      </c>
      <c r="M30" s="7">
        <v>4</v>
      </c>
      <c r="N30" s="22">
        <v>205</v>
      </c>
      <c r="O30" s="7">
        <v>0</v>
      </c>
      <c r="P30" s="7">
        <v>0</v>
      </c>
      <c r="Q30" s="7">
        <v>0</v>
      </c>
      <c r="R30" s="37">
        <f t="shared" si="0"/>
        <v>0.36155202821869487</v>
      </c>
    </row>
    <row r="31" spans="1:18" s="34" customFormat="1" x14ac:dyDescent="0.25">
      <c r="A31" s="21" t="s">
        <v>3653</v>
      </c>
      <c r="B31" s="7">
        <v>324</v>
      </c>
      <c r="C31" s="7">
        <v>3</v>
      </c>
      <c r="D31" s="7">
        <v>0</v>
      </c>
      <c r="E31" s="7">
        <v>10</v>
      </c>
      <c r="F31" s="7">
        <v>1</v>
      </c>
      <c r="G31" s="7">
        <v>1</v>
      </c>
      <c r="H31" s="7">
        <v>0</v>
      </c>
      <c r="I31" s="7">
        <v>0</v>
      </c>
      <c r="J31" s="7">
        <v>75</v>
      </c>
      <c r="K31" s="7">
        <v>9</v>
      </c>
      <c r="L31" s="7">
        <v>0</v>
      </c>
      <c r="M31" s="7">
        <v>0</v>
      </c>
      <c r="N31" s="22">
        <v>99</v>
      </c>
      <c r="O31" s="7">
        <v>0</v>
      </c>
      <c r="P31" s="7">
        <v>0</v>
      </c>
      <c r="Q31" s="7">
        <v>1</v>
      </c>
      <c r="R31" s="37">
        <f t="shared" si="0"/>
        <v>0.30864197530864196</v>
      </c>
    </row>
    <row r="32" spans="1:18" s="34" customFormat="1" x14ac:dyDescent="0.25">
      <c r="A32" s="21" t="s">
        <v>3654</v>
      </c>
      <c r="B32" s="7">
        <v>443</v>
      </c>
      <c r="C32" s="7">
        <v>0</v>
      </c>
      <c r="D32" s="7">
        <v>0</v>
      </c>
      <c r="E32" s="7">
        <v>14</v>
      </c>
      <c r="F32" s="7">
        <v>2</v>
      </c>
      <c r="G32" s="7">
        <v>1</v>
      </c>
      <c r="H32" s="7">
        <v>0</v>
      </c>
      <c r="I32" s="7">
        <v>0</v>
      </c>
      <c r="J32" s="7">
        <v>81</v>
      </c>
      <c r="K32" s="7">
        <v>2</v>
      </c>
      <c r="L32" s="7">
        <v>0</v>
      </c>
      <c r="M32" s="7">
        <v>0</v>
      </c>
      <c r="N32" s="22">
        <v>100</v>
      </c>
      <c r="O32" s="7">
        <v>2</v>
      </c>
      <c r="P32" s="7">
        <v>0</v>
      </c>
      <c r="Q32" s="7">
        <v>0</v>
      </c>
      <c r="R32" s="37">
        <f t="shared" si="0"/>
        <v>0.22573363431151242</v>
      </c>
    </row>
    <row r="33" spans="1:18" s="34" customFormat="1" x14ac:dyDescent="0.25">
      <c r="A33" s="21" t="s">
        <v>3655</v>
      </c>
      <c r="B33" s="7">
        <v>465</v>
      </c>
      <c r="C33" s="7">
        <v>3</v>
      </c>
      <c r="D33" s="7">
        <v>1</v>
      </c>
      <c r="E33" s="7">
        <v>30</v>
      </c>
      <c r="F33" s="7">
        <v>2</v>
      </c>
      <c r="G33" s="7">
        <v>0</v>
      </c>
      <c r="H33" s="7">
        <v>2</v>
      </c>
      <c r="I33" s="7">
        <v>0</v>
      </c>
      <c r="J33" s="7">
        <v>153</v>
      </c>
      <c r="K33" s="7">
        <v>12</v>
      </c>
      <c r="L33" s="7">
        <v>2</v>
      </c>
      <c r="M33" s="7">
        <v>3</v>
      </c>
      <c r="N33" s="22">
        <v>208</v>
      </c>
      <c r="O33" s="7">
        <v>2</v>
      </c>
      <c r="P33" s="7">
        <v>0</v>
      </c>
      <c r="Q33" s="7">
        <v>0</v>
      </c>
      <c r="R33" s="37">
        <f t="shared" si="0"/>
        <v>0.44731182795698926</v>
      </c>
    </row>
    <row r="34" spans="1:18" s="34" customFormat="1" x14ac:dyDescent="0.25">
      <c r="A34" s="21" t="s">
        <v>3656</v>
      </c>
      <c r="B34" s="7">
        <v>528</v>
      </c>
      <c r="C34" s="7">
        <v>4</v>
      </c>
      <c r="D34" s="7">
        <v>0</v>
      </c>
      <c r="E34" s="7">
        <v>42</v>
      </c>
      <c r="F34" s="7">
        <v>5</v>
      </c>
      <c r="G34" s="7">
        <v>2</v>
      </c>
      <c r="H34" s="7">
        <v>1</v>
      </c>
      <c r="I34" s="7">
        <v>1</v>
      </c>
      <c r="J34" s="7">
        <v>168</v>
      </c>
      <c r="K34" s="7">
        <v>17</v>
      </c>
      <c r="L34" s="7">
        <v>2</v>
      </c>
      <c r="M34" s="7">
        <v>3</v>
      </c>
      <c r="N34" s="22">
        <v>245</v>
      </c>
      <c r="O34" s="7">
        <v>1</v>
      </c>
      <c r="P34" s="7">
        <v>0</v>
      </c>
      <c r="Q34" s="7">
        <v>0</v>
      </c>
      <c r="R34" s="37">
        <f t="shared" si="0"/>
        <v>0.46401515151515149</v>
      </c>
    </row>
    <row r="35" spans="1:18" s="34" customFormat="1" x14ac:dyDescent="0.25">
      <c r="A35" s="21" t="s">
        <v>3657</v>
      </c>
      <c r="B35" s="7">
        <v>507</v>
      </c>
      <c r="C35" s="7">
        <v>6</v>
      </c>
      <c r="D35" s="7">
        <v>0</v>
      </c>
      <c r="E35" s="7">
        <v>41</v>
      </c>
      <c r="F35" s="7">
        <v>4</v>
      </c>
      <c r="G35" s="7">
        <v>5</v>
      </c>
      <c r="H35" s="7">
        <v>3</v>
      </c>
      <c r="I35" s="7">
        <v>0</v>
      </c>
      <c r="J35" s="7">
        <v>131</v>
      </c>
      <c r="K35" s="7">
        <v>17</v>
      </c>
      <c r="L35" s="7">
        <v>0</v>
      </c>
      <c r="M35" s="7">
        <v>2</v>
      </c>
      <c r="N35" s="22">
        <v>209</v>
      </c>
      <c r="O35" s="7">
        <v>0</v>
      </c>
      <c r="P35" s="7">
        <v>0</v>
      </c>
      <c r="Q35" s="7">
        <v>0</v>
      </c>
      <c r="R35" s="37">
        <f t="shared" si="0"/>
        <v>0.41222879684418146</v>
      </c>
    </row>
    <row r="36" spans="1:18" s="34" customFormat="1" x14ac:dyDescent="0.25">
      <c r="A36" s="21" t="s">
        <v>3658</v>
      </c>
      <c r="B36" s="7">
        <v>511</v>
      </c>
      <c r="C36" s="7">
        <v>3</v>
      </c>
      <c r="D36" s="7">
        <v>0</v>
      </c>
      <c r="E36" s="7">
        <v>43</v>
      </c>
      <c r="F36" s="7">
        <v>3</v>
      </c>
      <c r="G36" s="7">
        <v>0</v>
      </c>
      <c r="H36" s="7">
        <v>0</v>
      </c>
      <c r="I36" s="7">
        <v>1</v>
      </c>
      <c r="J36" s="7">
        <v>151</v>
      </c>
      <c r="K36" s="7">
        <v>4</v>
      </c>
      <c r="L36" s="7">
        <v>0</v>
      </c>
      <c r="M36" s="7">
        <v>1</v>
      </c>
      <c r="N36" s="22">
        <v>206</v>
      </c>
      <c r="O36" s="7">
        <v>0</v>
      </c>
      <c r="P36" s="7">
        <v>1</v>
      </c>
      <c r="Q36" s="7">
        <v>0</v>
      </c>
      <c r="R36" s="37">
        <f t="shared" si="0"/>
        <v>0.40508806262230918</v>
      </c>
    </row>
    <row r="37" spans="1:18" s="34" customFormat="1" x14ac:dyDescent="0.25">
      <c r="A37" s="21" t="s">
        <v>3659</v>
      </c>
      <c r="B37" s="7">
        <v>291</v>
      </c>
      <c r="C37" s="7">
        <v>2</v>
      </c>
      <c r="D37" s="7">
        <v>0</v>
      </c>
      <c r="E37" s="7">
        <v>14</v>
      </c>
      <c r="F37" s="7">
        <v>2</v>
      </c>
      <c r="G37" s="7">
        <v>3</v>
      </c>
      <c r="H37" s="7">
        <v>0</v>
      </c>
      <c r="I37" s="7">
        <v>0</v>
      </c>
      <c r="J37" s="7">
        <v>87</v>
      </c>
      <c r="K37" s="7">
        <v>8</v>
      </c>
      <c r="L37" s="7">
        <v>1</v>
      </c>
      <c r="M37" s="7">
        <v>1</v>
      </c>
      <c r="N37" s="22">
        <v>118</v>
      </c>
      <c r="O37" s="7">
        <v>0</v>
      </c>
      <c r="P37" s="7">
        <v>0</v>
      </c>
      <c r="Q37" s="7">
        <v>0</v>
      </c>
      <c r="R37" s="37">
        <f t="shared" si="0"/>
        <v>0.40549828178694158</v>
      </c>
    </row>
    <row r="38" spans="1:18" s="34" customFormat="1" x14ac:dyDescent="0.25">
      <c r="A38" s="21" t="s">
        <v>3660</v>
      </c>
      <c r="B38" s="7">
        <v>358</v>
      </c>
      <c r="C38" s="7">
        <v>0</v>
      </c>
      <c r="D38" s="7">
        <v>1</v>
      </c>
      <c r="E38" s="7">
        <v>23</v>
      </c>
      <c r="F38" s="7">
        <v>2</v>
      </c>
      <c r="G38" s="7">
        <v>0</v>
      </c>
      <c r="H38" s="7">
        <v>0</v>
      </c>
      <c r="I38" s="7">
        <v>0</v>
      </c>
      <c r="J38" s="7">
        <v>97</v>
      </c>
      <c r="K38" s="7">
        <v>3</v>
      </c>
      <c r="L38" s="7">
        <v>0</v>
      </c>
      <c r="M38" s="7">
        <v>0</v>
      </c>
      <c r="N38" s="22">
        <v>126</v>
      </c>
      <c r="O38" s="7">
        <v>0</v>
      </c>
      <c r="P38" s="7">
        <v>0</v>
      </c>
      <c r="Q38" s="7">
        <v>0</v>
      </c>
      <c r="R38" s="37">
        <f t="shared" si="0"/>
        <v>0.35195530726256985</v>
      </c>
    </row>
    <row r="39" spans="1:18" s="34" customFormat="1" x14ac:dyDescent="0.25">
      <c r="A39" s="21" t="s">
        <v>3661</v>
      </c>
      <c r="B39" s="7">
        <v>524</v>
      </c>
      <c r="C39" s="7">
        <v>5</v>
      </c>
      <c r="D39" s="7">
        <v>1</v>
      </c>
      <c r="E39" s="7">
        <v>42</v>
      </c>
      <c r="F39" s="7">
        <v>1</v>
      </c>
      <c r="G39" s="7">
        <v>3</v>
      </c>
      <c r="H39" s="7">
        <v>1</v>
      </c>
      <c r="I39" s="7">
        <v>0</v>
      </c>
      <c r="J39" s="7">
        <v>198</v>
      </c>
      <c r="K39" s="7">
        <v>10</v>
      </c>
      <c r="L39" s="7">
        <v>1</v>
      </c>
      <c r="M39" s="7">
        <v>0</v>
      </c>
      <c r="N39" s="22">
        <v>262</v>
      </c>
      <c r="O39" s="7">
        <v>1</v>
      </c>
      <c r="P39" s="7">
        <v>0</v>
      </c>
      <c r="Q39" s="7">
        <v>1</v>
      </c>
      <c r="R39" s="37">
        <f t="shared" si="0"/>
        <v>0.50190839694656486</v>
      </c>
    </row>
    <row r="40" spans="1:18" s="34" customFormat="1" x14ac:dyDescent="0.25">
      <c r="A40" s="21" t="s">
        <v>3662</v>
      </c>
      <c r="B40" s="7">
        <v>430</v>
      </c>
      <c r="C40" s="7">
        <v>1</v>
      </c>
      <c r="D40" s="7">
        <v>1</v>
      </c>
      <c r="E40" s="7">
        <v>33</v>
      </c>
      <c r="F40" s="7">
        <v>2</v>
      </c>
      <c r="G40" s="7">
        <v>2</v>
      </c>
      <c r="H40" s="7">
        <v>0</v>
      </c>
      <c r="I40" s="7">
        <v>0</v>
      </c>
      <c r="J40" s="7">
        <v>154</v>
      </c>
      <c r="K40" s="7">
        <v>17</v>
      </c>
      <c r="L40" s="7">
        <v>0</v>
      </c>
      <c r="M40" s="7">
        <v>1</v>
      </c>
      <c r="N40" s="22">
        <v>211</v>
      </c>
      <c r="O40" s="7">
        <v>1</v>
      </c>
      <c r="P40" s="7">
        <v>0</v>
      </c>
      <c r="Q40" s="7">
        <v>0</v>
      </c>
      <c r="R40" s="37">
        <f t="shared" si="0"/>
        <v>0.49069767441860462</v>
      </c>
    </row>
    <row r="41" spans="1:18" s="34" customFormat="1" x14ac:dyDescent="0.25">
      <c r="A41" s="21" t="s">
        <v>3663</v>
      </c>
      <c r="B41" s="7">
        <v>365</v>
      </c>
      <c r="C41" s="7">
        <v>1</v>
      </c>
      <c r="D41" s="7">
        <v>0</v>
      </c>
      <c r="E41" s="7">
        <v>24</v>
      </c>
      <c r="F41" s="7">
        <v>0</v>
      </c>
      <c r="G41" s="7">
        <v>0</v>
      </c>
      <c r="H41" s="7">
        <v>0</v>
      </c>
      <c r="I41" s="7">
        <v>0</v>
      </c>
      <c r="J41" s="7">
        <v>154</v>
      </c>
      <c r="K41" s="7">
        <v>8</v>
      </c>
      <c r="L41" s="7">
        <v>0</v>
      </c>
      <c r="M41" s="7">
        <v>0</v>
      </c>
      <c r="N41" s="22">
        <v>187</v>
      </c>
      <c r="O41" s="7">
        <v>0</v>
      </c>
      <c r="P41" s="7">
        <v>1</v>
      </c>
      <c r="Q41" s="7">
        <v>0</v>
      </c>
      <c r="R41" s="37">
        <f t="shared" si="0"/>
        <v>0.51506849315068493</v>
      </c>
    </row>
    <row r="42" spans="1:18" s="34" customFormat="1" x14ac:dyDescent="0.25">
      <c r="A42" s="21" t="s">
        <v>3664</v>
      </c>
      <c r="B42" s="7">
        <v>377</v>
      </c>
      <c r="C42" s="7">
        <v>0</v>
      </c>
      <c r="D42" s="7">
        <v>1</v>
      </c>
      <c r="E42" s="7">
        <v>25</v>
      </c>
      <c r="F42" s="7">
        <v>2</v>
      </c>
      <c r="G42" s="7">
        <v>4</v>
      </c>
      <c r="H42" s="7">
        <v>1</v>
      </c>
      <c r="I42" s="7">
        <v>0</v>
      </c>
      <c r="J42" s="7">
        <v>95</v>
      </c>
      <c r="K42" s="7">
        <v>7</v>
      </c>
      <c r="L42" s="7">
        <v>0</v>
      </c>
      <c r="M42" s="7">
        <v>0</v>
      </c>
      <c r="N42" s="22">
        <v>135</v>
      </c>
      <c r="O42" s="7">
        <v>0</v>
      </c>
      <c r="P42" s="7">
        <v>0</v>
      </c>
      <c r="Q42" s="7">
        <v>0</v>
      </c>
      <c r="R42" s="37">
        <f t="shared" si="0"/>
        <v>0.35809018567639256</v>
      </c>
    </row>
    <row r="43" spans="1:18" s="34" customFormat="1" x14ac:dyDescent="0.25">
      <c r="A43" s="21" t="s">
        <v>3665</v>
      </c>
      <c r="B43" s="7">
        <v>395</v>
      </c>
      <c r="C43" s="7">
        <v>0</v>
      </c>
      <c r="D43" s="7">
        <v>0</v>
      </c>
      <c r="E43" s="7">
        <v>28</v>
      </c>
      <c r="F43" s="7">
        <v>4</v>
      </c>
      <c r="G43" s="7">
        <v>3</v>
      </c>
      <c r="H43" s="7">
        <v>0</v>
      </c>
      <c r="I43" s="7">
        <v>2</v>
      </c>
      <c r="J43" s="7">
        <v>124</v>
      </c>
      <c r="K43" s="7">
        <v>15</v>
      </c>
      <c r="L43" s="7">
        <v>0</v>
      </c>
      <c r="M43" s="7">
        <v>1</v>
      </c>
      <c r="N43" s="22">
        <v>177</v>
      </c>
      <c r="O43" s="7">
        <v>0</v>
      </c>
      <c r="P43" s="7">
        <v>0</v>
      </c>
      <c r="Q43" s="7">
        <v>0</v>
      </c>
      <c r="R43" s="37">
        <f t="shared" si="0"/>
        <v>0.44810126582278481</v>
      </c>
    </row>
    <row r="44" spans="1:18" s="34" customFormat="1" x14ac:dyDescent="0.25">
      <c r="A44" s="21" t="s">
        <v>3666</v>
      </c>
      <c r="B44" s="7">
        <v>363</v>
      </c>
      <c r="C44" s="7">
        <v>6</v>
      </c>
      <c r="D44" s="7">
        <v>0</v>
      </c>
      <c r="E44" s="7">
        <v>38</v>
      </c>
      <c r="F44" s="7">
        <v>2</v>
      </c>
      <c r="G44" s="7">
        <v>1</v>
      </c>
      <c r="H44" s="7">
        <v>1</v>
      </c>
      <c r="I44" s="7">
        <v>2</v>
      </c>
      <c r="J44" s="7">
        <v>148</v>
      </c>
      <c r="K44" s="7">
        <v>8</v>
      </c>
      <c r="L44" s="7">
        <v>1</v>
      </c>
      <c r="M44" s="7">
        <v>0</v>
      </c>
      <c r="N44" s="22">
        <v>207</v>
      </c>
      <c r="O44" s="7">
        <v>1</v>
      </c>
      <c r="P44" s="7">
        <v>0</v>
      </c>
      <c r="Q44" s="7">
        <v>0</v>
      </c>
      <c r="R44" s="37">
        <f t="shared" si="0"/>
        <v>0.57024793388429751</v>
      </c>
    </row>
    <row r="45" spans="1:18" s="34" customFormat="1" x14ac:dyDescent="0.25">
      <c r="A45" s="21" t="s">
        <v>3667</v>
      </c>
      <c r="B45" s="7">
        <v>429</v>
      </c>
      <c r="C45" s="7">
        <v>1</v>
      </c>
      <c r="D45" s="7">
        <v>1</v>
      </c>
      <c r="E45" s="7">
        <v>38</v>
      </c>
      <c r="F45" s="7">
        <v>0</v>
      </c>
      <c r="G45" s="7">
        <v>2</v>
      </c>
      <c r="H45" s="7">
        <v>1</v>
      </c>
      <c r="I45" s="7">
        <v>0</v>
      </c>
      <c r="J45" s="7">
        <v>156</v>
      </c>
      <c r="K45" s="7">
        <v>15</v>
      </c>
      <c r="L45" s="7">
        <v>0</v>
      </c>
      <c r="M45" s="7">
        <v>0</v>
      </c>
      <c r="N45" s="22">
        <v>214</v>
      </c>
      <c r="O45" s="7">
        <v>1</v>
      </c>
      <c r="P45" s="7">
        <v>0</v>
      </c>
      <c r="Q45" s="7">
        <v>0</v>
      </c>
      <c r="R45" s="37">
        <f t="shared" si="0"/>
        <v>0.49883449883449882</v>
      </c>
    </row>
    <row r="46" spans="1:18" s="34" customFormat="1" x14ac:dyDescent="0.25">
      <c r="A46" s="21" t="s">
        <v>3668</v>
      </c>
      <c r="B46" s="7">
        <v>361</v>
      </c>
      <c r="C46" s="7">
        <v>5</v>
      </c>
      <c r="D46" s="7">
        <v>0</v>
      </c>
      <c r="E46" s="7">
        <v>33</v>
      </c>
      <c r="F46" s="7">
        <v>2</v>
      </c>
      <c r="G46" s="7">
        <v>4</v>
      </c>
      <c r="H46" s="7">
        <v>0</v>
      </c>
      <c r="I46" s="7">
        <v>1</v>
      </c>
      <c r="J46" s="7">
        <v>135</v>
      </c>
      <c r="K46" s="7">
        <v>20</v>
      </c>
      <c r="L46" s="7">
        <v>0</v>
      </c>
      <c r="M46" s="7">
        <v>1</v>
      </c>
      <c r="N46" s="22">
        <v>201</v>
      </c>
      <c r="O46" s="7">
        <v>1</v>
      </c>
      <c r="P46" s="7">
        <v>0</v>
      </c>
      <c r="Q46" s="7">
        <v>0</v>
      </c>
      <c r="R46" s="37">
        <f t="shared" si="0"/>
        <v>0.55678670360110805</v>
      </c>
    </row>
    <row r="47" spans="1:18" s="34" customFormat="1" x14ac:dyDescent="0.25">
      <c r="A47" s="21" t="s">
        <v>3669</v>
      </c>
      <c r="B47" s="7">
        <v>391</v>
      </c>
      <c r="C47" s="7">
        <v>1</v>
      </c>
      <c r="D47" s="7">
        <v>1</v>
      </c>
      <c r="E47" s="7">
        <v>60</v>
      </c>
      <c r="F47" s="7">
        <v>2</v>
      </c>
      <c r="G47" s="7">
        <v>5</v>
      </c>
      <c r="H47" s="7">
        <v>1</v>
      </c>
      <c r="I47" s="7">
        <v>0</v>
      </c>
      <c r="J47" s="7">
        <v>141</v>
      </c>
      <c r="K47" s="7">
        <v>12</v>
      </c>
      <c r="L47" s="7">
        <v>0</v>
      </c>
      <c r="M47" s="7">
        <v>1</v>
      </c>
      <c r="N47" s="22">
        <v>224</v>
      </c>
      <c r="O47" s="7">
        <v>0</v>
      </c>
      <c r="P47" s="7">
        <v>0</v>
      </c>
      <c r="Q47" s="7">
        <v>0</v>
      </c>
      <c r="R47" s="37">
        <f t="shared" si="0"/>
        <v>0.57289002557544755</v>
      </c>
    </row>
    <row r="48" spans="1:18" s="34" customFormat="1" x14ac:dyDescent="0.25">
      <c r="A48" s="21" t="s">
        <v>3670</v>
      </c>
      <c r="B48" s="7">
        <v>372</v>
      </c>
      <c r="C48" s="7">
        <v>0</v>
      </c>
      <c r="D48" s="7">
        <v>1</v>
      </c>
      <c r="E48" s="7">
        <v>51</v>
      </c>
      <c r="F48" s="7">
        <v>1</v>
      </c>
      <c r="G48" s="7">
        <v>3</v>
      </c>
      <c r="H48" s="7">
        <v>1</v>
      </c>
      <c r="I48" s="7">
        <v>1</v>
      </c>
      <c r="J48" s="7">
        <v>137</v>
      </c>
      <c r="K48" s="7">
        <v>8</v>
      </c>
      <c r="L48" s="7">
        <v>0</v>
      </c>
      <c r="M48" s="7">
        <v>1</v>
      </c>
      <c r="N48" s="22">
        <v>204</v>
      </c>
      <c r="O48" s="7">
        <v>1</v>
      </c>
      <c r="P48" s="7">
        <v>0</v>
      </c>
      <c r="Q48" s="7">
        <v>0</v>
      </c>
      <c r="R48" s="37">
        <f t="shared" si="0"/>
        <v>0.54838709677419351</v>
      </c>
    </row>
    <row r="49" spans="1:18" s="34" customFormat="1" x14ac:dyDescent="0.25">
      <c r="A49" s="21" t="s">
        <v>3671</v>
      </c>
      <c r="B49" s="7">
        <v>390</v>
      </c>
      <c r="C49" s="7">
        <v>2</v>
      </c>
      <c r="D49" s="7">
        <v>0</v>
      </c>
      <c r="E49" s="7">
        <v>48</v>
      </c>
      <c r="F49" s="7">
        <v>1</v>
      </c>
      <c r="G49" s="7">
        <v>4</v>
      </c>
      <c r="H49" s="7">
        <v>1</v>
      </c>
      <c r="I49" s="7">
        <v>0</v>
      </c>
      <c r="J49" s="7">
        <v>118</v>
      </c>
      <c r="K49" s="7">
        <v>8</v>
      </c>
      <c r="L49" s="7">
        <v>1</v>
      </c>
      <c r="M49" s="7">
        <v>0</v>
      </c>
      <c r="N49" s="22">
        <v>183</v>
      </c>
      <c r="O49" s="7">
        <v>0</v>
      </c>
      <c r="P49" s="7">
        <v>0</v>
      </c>
      <c r="Q49" s="7">
        <v>1</v>
      </c>
      <c r="R49" s="37">
        <f t="shared" si="0"/>
        <v>0.47179487179487178</v>
      </c>
    </row>
    <row r="50" spans="1:18" s="34" customFormat="1" x14ac:dyDescent="0.25">
      <c r="A50" s="21" t="s">
        <v>3672</v>
      </c>
      <c r="B50" s="7">
        <v>463</v>
      </c>
      <c r="C50" s="7">
        <v>1</v>
      </c>
      <c r="D50" s="7">
        <v>0</v>
      </c>
      <c r="E50" s="7">
        <v>29</v>
      </c>
      <c r="F50" s="7">
        <v>1</v>
      </c>
      <c r="G50" s="7">
        <v>2</v>
      </c>
      <c r="H50" s="7">
        <v>0</v>
      </c>
      <c r="I50" s="7">
        <v>0</v>
      </c>
      <c r="J50" s="7">
        <v>107</v>
      </c>
      <c r="K50" s="7">
        <v>9</v>
      </c>
      <c r="L50" s="7">
        <v>0</v>
      </c>
      <c r="M50" s="7">
        <v>0</v>
      </c>
      <c r="N50" s="22">
        <v>149</v>
      </c>
      <c r="O50" s="7">
        <v>0</v>
      </c>
      <c r="P50" s="7">
        <v>0</v>
      </c>
      <c r="Q50" s="7">
        <v>0</v>
      </c>
      <c r="R50" s="37">
        <f t="shared" si="0"/>
        <v>0.32181425485961124</v>
      </c>
    </row>
    <row r="51" spans="1:18" s="34" customFormat="1" x14ac:dyDescent="0.25">
      <c r="A51" s="21" t="s">
        <v>3673</v>
      </c>
      <c r="B51" s="7">
        <v>325</v>
      </c>
      <c r="C51" s="7">
        <v>0</v>
      </c>
      <c r="D51" s="7">
        <v>0</v>
      </c>
      <c r="E51" s="7">
        <v>42</v>
      </c>
      <c r="F51" s="7">
        <v>1</v>
      </c>
      <c r="G51" s="7">
        <v>0</v>
      </c>
      <c r="H51" s="7">
        <v>0</v>
      </c>
      <c r="I51" s="7">
        <v>2</v>
      </c>
      <c r="J51" s="7">
        <v>107</v>
      </c>
      <c r="K51" s="7">
        <v>3</v>
      </c>
      <c r="L51" s="7">
        <v>1</v>
      </c>
      <c r="M51" s="7">
        <v>1</v>
      </c>
      <c r="N51" s="22">
        <v>157</v>
      </c>
      <c r="O51" s="7">
        <v>0</v>
      </c>
      <c r="P51" s="7">
        <v>0</v>
      </c>
      <c r="Q51" s="7">
        <v>0</v>
      </c>
      <c r="R51" s="37">
        <f t="shared" si="0"/>
        <v>0.48307692307692307</v>
      </c>
    </row>
    <row r="52" spans="1:18" s="34" customFormat="1" x14ac:dyDescent="0.25">
      <c r="A52" s="21" t="s">
        <v>3674</v>
      </c>
      <c r="B52" s="7">
        <v>344</v>
      </c>
      <c r="C52" s="7">
        <v>3</v>
      </c>
      <c r="D52" s="7">
        <v>0</v>
      </c>
      <c r="E52" s="7">
        <v>41</v>
      </c>
      <c r="F52" s="7">
        <v>3</v>
      </c>
      <c r="G52" s="7">
        <v>4</v>
      </c>
      <c r="H52" s="7">
        <v>0</v>
      </c>
      <c r="I52" s="7">
        <v>0</v>
      </c>
      <c r="J52" s="7">
        <v>94</v>
      </c>
      <c r="K52" s="7">
        <v>10</v>
      </c>
      <c r="L52" s="7">
        <v>0</v>
      </c>
      <c r="M52" s="7">
        <v>0</v>
      </c>
      <c r="N52" s="22">
        <v>155</v>
      </c>
      <c r="O52" s="7">
        <v>0</v>
      </c>
      <c r="P52" s="7">
        <v>0</v>
      </c>
      <c r="Q52" s="7">
        <v>0</v>
      </c>
      <c r="R52" s="37">
        <f t="shared" si="0"/>
        <v>0.45058139534883723</v>
      </c>
    </row>
    <row r="53" spans="1:18" s="34" customFormat="1" x14ac:dyDescent="0.25">
      <c r="A53" s="21" t="s">
        <v>3675</v>
      </c>
      <c r="B53" s="7">
        <v>372</v>
      </c>
      <c r="C53" s="7">
        <v>1</v>
      </c>
      <c r="D53" s="7">
        <v>0</v>
      </c>
      <c r="E53" s="7">
        <v>47</v>
      </c>
      <c r="F53" s="7">
        <v>1</v>
      </c>
      <c r="G53" s="7">
        <v>3</v>
      </c>
      <c r="H53" s="7">
        <v>0</v>
      </c>
      <c r="I53" s="7">
        <v>0</v>
      </c>
      <c r="J53" s="7">
        <v>128</v>
      </c>
      <c r="K53" s="7">
        <v>16</v>
      </c>
      <c r="L53" s="7">
        <v>1</v>
      </c>
      <c r="M53" s="7">
        <v>3</v>
      </c>
      <c r="N53" s="22">
        <v>200</v>
      </c>
      <c r="O53" s="7">
        <v>1</v>
      </c>
      <c r="P53" s="7">
        <v>1</v>
      </c>
      <c r="Q53" s="7">
        <v>0</v>
      </c>
      <c r="R53" s="37">
        <f t="shared" si="0"/>
        <v>0.54032258064516125</v>
      </c>
    </row>
    <row r="54" spans="1:18" s="34" customFormat="1" x14ac:dyDescent="0.25">
      <c r="A54" s="21" t="s">
        <v>3676</v>
      </c>
      <c r="B54" s="7">
        <v>424</v>
      </c>
      <c r="C54" s="7">
        <v>0</v>
      </c>
      <c r="D54" s="7">
        <v>2</v>
      </c>
      <c r="E54" s="7">
        <v>30</v>
      </c>
      <c r="F54" s="7">
        <v>0</v>
      </c>
      <c r="G54" s="7">
        <v>2</v>
      </c>
      <c r="H54" s="7">
        <v>0</v>
      </c>
      <c r="I54" s="7">
        <v>3</v>
      </c>
      <c r="J54" s="7">
        <v>155</v>
      </c>
      <c r="K54" s="7">
        <v>13</v>
      </c>
      <c r="L54" s="7">
        <v>0</v>
      </c>
      <c r="M54" s="7">
        <v>1</v>
      </c>
      <c r="N54" s="22">
        <v>206</v>
      </c>
      <c r="O54" s="7">
        <v>1</v>
      </c>
      <c r="P54" s="7">
        <v>0</v>
      </c>
      <c r="Q54" s="7">
        <v>1</v>
      </c>
      <c r="R54" s="37">
        <f t="shared" si="0"/>
        <v>0.4882075471698113</v>
      </c>
    </row>
    <row r="55" spans="1:18" s="34" customFormat="1" x14ac:dyDescent="0.25">
      <c r="A55" s="21" t="s">
        <v>3677</v>
      </c>
      <c r="B55" s="7">
        <v>380</v>
      </c>
      <c r="C55" s="7">
        <v>3</v>
      </c>
      <c r="D55" s="7">
        <v>3</v>
      </c>
      <c r="E55" s="7">
        <v>40</v>
      </c>
      <c r="F55" s="7">
        <v>3</v>
      </c>
      <c r="G55" s="7">
        <v>3</v>
      </c>
      <c r="H55" s="7">
        <v>0</v>
      </c>
      <c r="I55" s="7">
        <v>0</v>
      </c>
      <c r="J55" s="7">
        <v>118</v>
      </c>
      <c r="K55" s="7">
        <v>12</v>
      </c>
      <c r="L55" s="7">
        <v>0</v>
      </c>
      <c r="M55" s="7">
        <v>2</v>
      </c>
      <c r="N55" s="22">
        <v>184</v>
      </c>
      <c r="O55" s="7">
        <v>0</v>
      </c>
      <c r="P55" s="7">
        <v>0</v>
      </c>
      <c r="Q55" s="7">
        <v>0</v>
      </c>
      <c r="R55" s="37">
        <f t="shared" si="0"/>
        <v>0.48421052631578948</v>
      </c>
    </row>
    <row r="56" spans="1:18" s="34" customFormat="1" x14ac:dyDescent="0.25">
      <c r="A56" s="21" t="s">
        <v>3678</v>
      </c>
      <c r="B56" s="7">
        <v>283</v>
      </c>
      <c r="C56" s="7">
        <v>0</v>
      </c>
      <c r="D56" s="7">
        <v>0</v>
      </c>
      <c r="E56" s="7">
        <v>28</v>
      </c>
      <c r="F56" s="7">
        <v>2</v>
      </c>
      <c r="G56" s="7">
        <v>0</v>
      </c>
      <c r="H56" s="7">
        <v>0</v>
      </c>
      <c r="I56" s="7">
        <v>2</v>
      </c>
      <c r="J56" s="7">
        <v>96</v>
      </c>
      <c r="K56" s="7">
        <v>3</v>
      </c>
      <c r="L56" s="7">
        <v>0</v>
      </c>
      <c r="M56" s="7">
        <v>0</v>
      </c>
      <c r="N56" s="22">
        <v>131</v>
      </c>
      <c r="O56" s="7">
        <v>0</v>
      </c>
      <c r="P56" s="7">
        <v>2</v>
      </c>
      <c r="Q56" s="7">
        <v>0</v>
      </c>
      <c r="R56" s="37">
        <f t="shared" si="0"/>
        <v>0.46996466431095407</v>
      </c>
    </row>
    <row r="57" spans="1:18" s="34" customFormat="1" x14ac:dyDescent="0.25">
      <c r="A57" s="21" t="s">
        <v>3679</v>
      </c>
      <c r="B57" s="7">
        <v>414</v>
      </c>
      <c r="C57" s="7">
        <v>2</v>
      </c>
      <c r="D57" s="7">
        <v>0</v>
      </c>
      <c r="E57" s="7">
        <v>43</v>
      </c>
      <c r="F57" s="7">
        <v>3</v>
      </c>
      <c r="G57" s="7">
        <v>7</v>
      </c>
      <c r="H57" s="7">
        <v>0</v>
      </c>
      <c r="I57" s="7">
        <v>1</v>
      </c>
      <c r="J57" s="7">
        <v>136</v>
      </c>
      <c r="K57" s="7">
        <v>29</v>
      </c>
      <c r="L57" s="7">
        <v>0</v>
      </c>
      <c r="M57" s="7">
        <v>0</v>
      </c>
      <c r="N57" s="22">
        <v>221</v>
      </c>
      <c r="O57" s="7">
        <v>0</v>
      </c>
      <c r="P57" s="7">
        <v>0</v>
      </c>
      <c r="Q57" s="7">
        <v>0</v>
      </c>
      <c r="R57" s="37">
        <f t="shared" si="0"/>
        <v>0.53381642512077299</v>
      </c>
    </row>
    <row r="58" spans="1:18" s="34" customFormat="1" x14ac:dyDescent="0.25">
      <c r="A58" s="21" t="s">
        <v>3680</v>
      </c>
      <c r="B58" s="7">
        <v>583</v>
      </c>
      <c r="C58" s="7">
        <v>3</v>
      </c>
      <c r="D58" s="7">
        <v>0</v>
      </c>
      <c r="E58" s="7">
        <v>53</v>
      </c>
      <c r="F58" s="7">
        <v>2</v>
      </c>
      <c r="G58" s="7">
        <v>5</v>
      </c>
      <c r="H58" s="7">
        <v>0</v>
      </c>
      <c r="I58" s="7">
        <v>0</v>
      </c>
      <c r="J58" s="7">
        <v>237</v>
      </c>
      <c r="K58" s="7">
        <v>25</v>
      </c>
      <c r="L58" s="7">
        <v>0</v>
      </c>
      <c r="M58" s="7">
        <v>1</v>
      </c>
      <c r="N58" s="22">
        <v>326</v>
      </c>
      <c r="O58" s="7">
        <v>0</v>
      </c>
      <c r="P58" s="7">
        <v>0</v>
      </c>
      <c r="Q58" s="7">
        <v>2</v>
      </c>
      <c r="R58" s="37">
        <f t="shared" si="0"/>
        <v>0.56260720411663812</v>
      </c>
    </row>
    <row r="59" spans="1:18" s="34" customFormat="1" x14ac:dyDescent="0.25">
      <c r="A59" s="21" t="s">
        <v>3681</v>
      </c>
      <c r="B59" s="7">
        <v>421</v>
      </c>
      <c r="C59" s="7">
        <v>2</v>
      </c>
      <c r="D59" s="7">
        <v>1</v>
      </c>
      <c r="E59" s="7">
        <v>58</v>
      </c>
      <c r="F59" s="7">
        <v>2</v>
      </c>
      <c r="G59" s="7">
        <v>3</v>
      </c>
      <c r="H59" s="7">
        <v>1</v>
      </c>
      <c r="I59" s="7">
        <v>0</v>
      </c>
      <c r="J59" s="7">
        <v>160</v>
      </c>
      <c r="K59" s="7">
        <v>24</v>
      </c>
      <c r="L59" s="7">
        <v>1</v>
      </c>
      <c r="M59" s="7">
        <v>0</v>
      </c>
      <c r="N59" s="22">
        <v>252</v>
      </c>
      <c r="O59" s="7">
        <v>0</v>
      </c>
      <c r="P59" s="7">
        <v>0</v>
      </c>
      <c r="Q59" s="7">
        <v>0</v>
      </c>
      <c r="R59" s="37">
        <f t="shared" si="0"/>
        <v>0.59857482185273159</v>
      </c>
    </row>
    <row r="60" spans="1:18" s="34" customFormat="1" x14ac:dyDescent="0.25">
      <c r="A60" s="21" t="s">
        <v>3682</v>
      </c>
      <c r="B60" s="7">
        <v>332</v>
      </c>
      <c r="C60" s="7">
        <v>0</v>
      </c>
      <c r="D60" s="7">
        <v>0</v>
      </c>
      <c r="E60" s="7">
        <v>32</v>
      </c>
      <c r="F60" s="7">
        <v>0</v>
      </c>
      <c r="G60" s="7">
        <v>1</v>
      </c>
      <c r="H60" s="7">
        <v>0</v>
      </c>
      <c r="I60" s="7">
        <v>1</v>
      </c>
      <c r="J60" s="7">
        <v>119</v>
      </c>
      <c r="K60" s="7">
        <v>10</v>
      </c>
      <c r="L60" s="7">
        <v>0</v>
      </c>
      <c r="M60" s="7">
        <v>0</v>
      </c>
      <c r="N60" s="22">
        <v>163</v>
      </c>
      <c r="O60" s="7">
        <v>2</v>
      </c>
      <c r="P60" s="7">
        <v>1</v>
      </c>
      <c r="Q60" s="7">
        <v>1</v>
      </c>
      <c r="R60" s="37">
        <f t="shared" si="0"/>
        <v>0.49698795180722893</v>
      </c>
    </row>
    <row r="61" spans="1:18" s="34" customFormat="1" x14ac:dyDescent="0.25">
      <c r="A61" s="21" t="s">
        <v>3683</v>
      </c>
      <c r="B61" s="7">
        <v>535</v>
      </c>
      <c r="C61" s="7">
        <v>2</v>
      </c>
      <c r="D61" s="7">
        <v>1</v>
      </c>
      <c r="E61" s="7">
        <v>29</v>
      </c>
      <c r="F61" s="7">
        <v>3</v>
      </c>
      <c r="G61" s="7">
        <v>2</v>
      </c>
      <c r="H61" s="7">
        <v>2</v>
      </c>
      <c r="I61" s="7">
        <v>1</v>
      </c>
      <c r="J61" s="7">
        <v>105</v>
      </c>
      <c r="K61" s="7">
        <v>10</v>
      </c>
      <c r="L61" s="7">
        <v>0</v>
      </c>
      <c r="M61" s="7">
        <v>1</v>
      </c>
      <c r="N61" s="22">
        <v>156</v>
      </c>
      <c r="O61" s="7">
        <v>2</v>
      </c>
      <c r="P61" s="7">
        <v>0</v>
      </c>
      <c r="Q61" s="7">
        <v>1</v>
      </c>
      <c r="R61" s="37">
        <f t="shared" si="0"/>
        <v>0.29345794392523367</v>
      </c>
    </row>
    <row r="62" spans="1:18" s="34" customFormat="1" x14ac:dyDescent="0.25">
      <c r="A62" s="21" t="s">
        <v>3684</v>
      </c>
      <c r="B62" s="7">
        <v>405</v>
      </c>
      <c r="C62" s="7">
        <v>2</v>
      </c>
      <c r="D62" s="7">
        <v>1</v>
      </c>
      <c r="E62" s="7">
        <v>31</v>
      </c>
      <c r="F62" s="7">
        <v>8</v>
      </c>
      <c r="G62" s="7">
        <v>6</v>
      </c>
      <c r="H62" s="7">
        <v>3</v>
      </c>
      <c r="I62" s="7">
        <v>0</v>
      </c>
      <c r="J62" s="7">
        <v>71</v>
      </c>
      <c r="K62" s="7">
        <v>6</v>
      </c>
      <c r="L62" s="7">
        <v>2</v>
      </c>
      <c r="M62" s="7">
        <v>1</v>
      </c>
      <c r="N62" s="22">
        <v>131</v>
      </c>
      <c r="O62" s="7">
        <v>0</v>
      </c>
      <c r="P62" s="7">
        <v>0</v>
      </c>
      <c r="Q62" s="7">
        <v>0</v>
      </c>
      <c r="R62" s="37">
        <f t="shared" si="0"/>
        <v>0.32345679012345679</v>
      </c>
    </row>
    <row r="63" spans="1:18" s="34" customFormat="1" ht="30" x14ac:dyDescent="0.25">
      <c r="A63" s="6" t="s">
        <v>3685</v>
      </c>
      <c r="B63" s="7">
        <v>652</v>
      </c>
      <c r="C63" s="7">
        <v>5</v>
      </c>
      <c r="D63" s="7">
        <v>3</v>
      </c>
      <c r="E63" s="7">
        <v>60</v>
      </c>
      <c r="F63" s="7">
        <v>4</v>
      </c>
      <c r="G63" s="7">
        <v>4</v>
      </c>
      <c r="H63" s="7">
        <v>1</v>
      </c>
      <c r="I63" s="7">
        <v>0</v>
      </c>
      <c r="J63" s="7">
        <v>184</v>
      </c>
      <c r="K63" s="7">
        <v>17</v>
      </c>
      <c r="L63" s="7">
        <v>0</v>
      </c>
      <c r="M63" s="7">
        <v>0</v>
      </c>
      <c r="N63" s="22">
        <v>278</v>
      </c>
      <c r="O63" s="7">
        <v>1</v>
      </c>
      <c r="P63" s="7">
        <v>0</v>
      </c>
      <c r="Q63" s="7">
        <v>2</v>
      </c>
      <c r="R63" s="37">
        <f t="shared" si="0"/>
        <v>0.42944785276073622</v>
      </c>
    </row>
    <row r="64" spans="1:18" s="34" customFormat="1" x14ac:dyDescent="0.25">
      <c r="A64" s="21" t="s">
        <v>3686</v>
      </c>
      <c r="B64" s="7">
        <v>439</v>
      </c>
      <c r="C64" s="7">
        <v>0</v>
      </c>
      <c r="D64" s="7">
        <v>0</v>
      </c>
      <c r="E64" s="7">
        <v>30</v>
      </c>
      <c r="F64" s="7">
        <v>5</v>
      </c>
      <c r="G64" s="7">
        <v>2</v>
      </c>
      <c r="H64" s="7">
        <v>0</v>
      </c>
      <c r="I64" s="7">
        <v>0</v>
      </c>
      <c r="J64" s="7">
        <v>114</v>
      </c>
      <c r="K64" s="7">
        <v>16</v>
      </c>
      <c r="L64" s="7">
        <v>2</v>
      </c>
      <c r="M64" s="7">
        <v>0</v>
      </c>
      <c r="N64" s="22">
        <v>169</v>
      </c>
      <c r="O64" s="7">
        <v>2</v>
      </c>
      <c r="P64" s="7">
        <v>0</v>
      </c>
      <c r="Q64" s="7">
        <v>1</v>
      </c>
      <c r="R64" s="37">
        <f t="shared" si="0"/>
        <v>0.38724373576309795</v>
      </c>
    </row>
    <row r="65" spans="1:18" s="34" customFormat="1" x14ac:dyDescent="0.25">
      <c r="A65" s="21" t="s">
        <v>3687</v>
      </c>
      <c r="B65" s="7">
        <v>461</v>
      </c>
      <c r="C65" s="7">
        <v>2</v>
      </c>
      <c r="D65" s="7">
        <v>0</v>
      </c>
      <c r="E65" s="7">
        <v>50</v>
      </c>
      <c r="F65" s="7">
        <v>2</v>
      </c>
      <c r="G65" s="7">
        <v>3</v>
      </c>
      <c r="H65" s="7">
        <v>0</v>
      </c>
      <c r="I65" s="7">
        <v>1</v>
      </c>
      <c r="J65" s="7">
        <v>125</v>
      </c>
      <c r="K65" s="7">
        <v>14</v>
      </c>
      <c r="L65" s="7">
        <v>0</v>
      </c>
      <c r="M65" s="7">
        <v>1</v>
      </c>
      <c r="N65" s="22">
        <v>198</v>
      </c>
      <c r="O65" s="7">
        <v>1</v>
      </c>
      <c r="P65" s="7">
        <v>1</v>
      </c>
      <c r="Q65" s="7">
        <v>0</v>
      </c>
      <c r="R65" s="37">
        <f t="shared" si="0"/>
        <v>0.4316702819956616</v>
      </c>
    </row>
    <row r="66" spans="1:18" s="34" customFormat="1" x14ac:dyDescent="0.25">
      <c r="A66" s="21" t="s">
        <v>3688</v>
      </c>
      <c r="B66" s="7">
        <v>530</v>
      </c>
      <c r="C66" s="7">
        <v>3</v>
      </c>
      <c r="D66" s="7">
        <v>0</v>
      </c>
      <c r="E66" s="7">
        <v>62</v>
      </c>
      <c r="F66" s="7">
        <v>3</v>
      </c>
      <c r="G66" s="7">
        <v>4</v>
      </c>
      <c r="H66" s="7">
        <v>1</v>
      </c>
      <c r="I66" s="7">
        <v>0</v>
      </c>
      <c r="J66" s="7">
        <v>141</v>
      </c>
      <c r="K66" s="7">
        <v>17</v>
      </c>
      <c r="L66" s="7">
        <v>0</v>
      </c>
      <c r="M66" s="7">
        <v>1</v>
      </c>
      <c r="N66" s="22">
        <v>232</v>
      </c>
      <c r="O66" s="7">
        <v>0</v>
      </c>
      <c r="P66" s="7">
        <v>0</v>
      </c>
      <c r="Q66" s="7">
        <v>1</v>
      </c>
      <c r="R66" s="37">
        <f t="shared" ref="R66:R74" si="1">(Q66+P66+N66)/B66</f>
        <v>0.43962264150943398</v>
      </c>
    </row>
    <row r="67" spans="1:18" s="34" customFormat="1" x14ac:dyDescent="0.25">
      <c r="A67" s="21" t="s">
        <v>3689</v>
      </c>
      <c r="B67" s="7">
        <v>513</v>
      </c>
      <c r="C67" s="7">
        <v>1</v>
      </c>
      <c r="D67" s="7">
        <v>1</v>
      </c>
      <c r="E67" s="7">
        <v>34</v>
      </c>
      <c r="F67" s="7">
        <v>4</v>
      </c>
      <c r="G67" s="7">
        <v>13</v>
      </c>
      <c r="H67" s="7">
        <v>1</v>
      </c>
      <c r="I67" s="7">
        <v>1</v>
      </c>
      <c r="J67" s="7">
        <v>112</v>
      </c>
      <c r="K67" s="7">
        <v>14</v>
      </c>
      <c r="L67" s="7">
        <v>0</v>
      </c>
      <c r="M67" s="7">
        <v>0</v>
      </c>
      <c r="N67" s="22">
        <v>181</v>
      </c>
      <c r="O67" s="7">
        <v>0</v>
      </c>
      <c r="P67" s="7">
        <v>1</v>
      </c>
      <c r="Q67" s="7">
        <v>0</v>
      </c>
      <c r="R67" s="37">
        <f t="shared" si="1"/>
        <v>0.35477582846003897</v>
      </c>
    </row>
    <row r="68" spans="1:18" s="34" customFormat="1" x14ac:dyDescent="0.25">
      <c r="A68" s="21" t="s">
        <v>3690</v>
      </c>
      <c r="B68" s="7">
        <v>382</v>
      </c>
      <c r="C68" s="7">
        <v>1</v>
      </c>
      <c r="D68" s="7">
        <v>1</v>
      </c>
      <c r="E68" s="7">
        <v>30</v>
      </c>
      <c r="F68" s="7">
        <v>1</v>
      </c>
      <c r="G68" s="7">
        <v>2</v>
      </c>
      <c r="H68" s="7">
        <v>1</v>
      </c>
      <c r="I68" s="7">
        <v>1</v>
      </c>
      <c r="J68" s="7">
        <v>89</v>
      </c>
      <c r="K68" s="7">
        <v>23</v>
      </c>
      <c r="L68" s="7">
        <v>2</v>
      </c>
      <c r="M68" s="7">
        <v>5</v>
      </c>
      <c r="N68" s="22">
        <v>156</v>
      </c>
      <c r="O68" s="7">
        <v>1</v>
      </c>
      <c r="P68" s="7">
        <v>0</v>
      </c>
      <c r="Q68" s="7">
        <v>0</v>
      </c>
      <c r="R68" s="37">
        <f t="shared" si="1"/>
        <v>0.40837696335078533</v>
      </c>
    </row>
    <row r="69" spans="1:18" s="34" customFormat="1" x14ac:dyDescent="0.25">
      <c r="A69" s="21" t="s">
        <v>3691</v>
      </c>
      <c r="B69" s="7">
        <v>535</v>
      </c>
      <c r="C69" s="7">
        <v>0</v>
      </c>
      <c r="D69" s="7">
        <v>0</v>
      </c>
      <c r="E69" s="7">
        <v>30</v>
      </c>
      <c r="F69" s="7">
        <v>6</v>
      </c>
      <c r="G69" s="7">
        <v>1</v>
      </c>
      <c r="H69" s="7">
        <v>1</v>
      </c>
      <c r="I69" s="7">
        <v>2</v>
      </c>
      <c r="J69" s="7">
        <v>140</v>
      </c>
      <c r="K69" s="7">
        <v>13</v>
      </c>
      <c r="L69" s="7">
        <v>1</v>
      </c>
      <c r="M69" s="7">
        <v>4</v>
      </c>
      <c r="N69" s="22">
        <v>198</v>
      </c>
      <c r="O69" s="7">
        <v>2</v>
      </c>
      <c r="P69" s="7">
        <v>0</v>
      </c>
      <c r="Q69" s="7">
        <v>0</v>
      </c>
      <c r="R69" s="37">
        <f t="shared" si="1"/>
        <v>0.37009345794392523</v>
      </c>
    </row>
    <row r="70" spans="1:18" s="34" customFormat="1" x14ac:dyDescent="0.25">
      <c r="A70" s="21" t="s">
        <v>3692</v>
      </c>
      <c r="B70" s="7">
        <v>469</v>
      </c>
      <c r="C70" s="7">
        <v>3</v>
      </c>
      <c r="D70" s="7">
        <v>0</v>
      </c>
      <c r="E70" s="7">
        <v>21</v>
      </c>
      <c r="F70" s="7">
        <v>0</v>
      </c>
      <c r="G70" s="7">
        <v>3</v>
      </c>
      <c r="H70" s="7">
        <v>0</v>
      </c>
      <c r="I70" s="7">
        <v>1</v>
      </c>
      <c r="J70" s="7">
        <v>80</v>
      </c>
      <c r="K70" s="7">
        <v>6</v>
      </c>
      <c r="L70" s="7">
        <v>0</v>
      </c>
      <c r="M70" s="7">
        <v>0</v>
      </c>
      <c r="N70" s="22">
        <v>114</v>
      </c>
      <c r="O70" s="7">
        <v>2</v>
      </c>
      <c r="P70" s="7">
        <v>0</v>
      </c>
      <c r="Q70" s="7">
        <v>1</v>
      </c>
      <c r="R70" s="37">
        <f t="shared" si="1"/>
        <v>0.24520255863539445</v>
      </c>
    </row>
    <row r="71" spans="1:18" s="34" customFormat="1" x14ac:dyDescent="0.25">
      <c r="A71" s="21" t="s">
        <v>3693</v>
      </c>
      <c r="B71" s="7">
        <v>407</v>
      </c>
      <c r="C71" s="7">
        <v>0</v>
      </c>
      <c r="D71" s="7">
        <v>0</v>
      </c>
      <c r="E71" s="7">
        <v>50</v>
      </c>
      <c r="F71" s="7">
        <v>4</v>
      </c>
      <c r="G71" s="7">
        <v>1</v>
      </c>
      <c r="H71" s="7">
        <v>0</v>
      </c>
      <c r="I71" s="7">
        <v>0</v>
      </c>
      <c r="J71" s="7">
        <v>149</v>
      </c>
      <c r="K71" s="7">
        <v>18</v>
      </c>
      <c r="L71" s="7">
        <v>0</v>
      </c>
      <c r="M71" s="7">
        <v>1</v>
      </c>
      <c r="N71" s="22">
        <v>223</v>
      </c>
      <c r="O71" s="7">
        <v>1</v>
      </c>
      <c r="P71" s="7">
        <v>0</v>
      </c>
      <c r="Q71" s="7">
        <v>0</v>
      </c>
      <c r="R71" s="37">
        <f t="shared" si="1"/>
        <v>0.54791154791154795</v>
      </c>
    </row>
    <row r="72" spans="1:18" s="34" customFormat="1" x14ac:dyDescent="0.25">
      <c r="A72" s="21" t="s">
        <v>3694</v>
      </c>
      <c r="B72" s="7">
        <v>452</v>
      </c>
      <c r="C72" s="7">
        <v>0</v>
      </c>
      <c r="D72" s="7">
        <v>0</v>
      </c>
      <c r="E72" s="7">
        <v>52</v>
      </c>
      <c r="F72" s="7">
        <v>4</v>
      </c>
      <c r="G72" s="7">
        <v>2</v>
      </c>
      <c r="H72" s="7">
        <v>0</v>
      </c>
      <c r="I72" s="7">
        <v>1</v>
      </c>
      <c r="J72" s="7">
        <v>168</v>
      </c>
      <c r="K72" s="7">
        <v>22</v>
      </c>
      <c r="L72" s="7">
        <v>0</v>
      </c>
      <c r="M72" s="7">
        <v>1</v>
      </c>
      <c r="N72" s="22">
        <v>250</v>
      </c>
      <c r="O72" s="7">
        <v>0</v>
      </c>
      <c r="P72" s="7">
        <v>0</v>
      </c>
      <c r="Q72" s="7">
        <v>1</v>
      </c>
      <c r="R72" s="37">
        <f t="shared" si="1"/>
        <v>0.55530973451327437</v>
      </c>
    </row>
    <row r="73" spans="1:18" s="34" customFormat="1" x14ac:dyDescent="0.25">
      <c r="A73" s="21" t="s">
        <v>3695</v>
      </c>
      <c r="B73" s="7">
        <v>384</v>
      </c>
      <c r="C73" s="7">
        <v>1</v>
      </c>
      <c r="D73" s="7">
        <v>0</v>
      </c>
      <c r="E73" s="7">
        <v>69</v>
      </c>
      <c r="F73" s="7">
        <v>1</v>
      </c>
      <c r="G73" s="7">
        <v>1</v>
      </c>
      <c r="H73" s="7">
        <v>0</v>
      </c>
      <c r="I73" s="7">
        <v>0</v>
      </c>
      <c r="J73" s="7">
        <v>152</v>
      </c>
      <c r="K73" s="7">
        <v>19</v>
      </c>
      <c r="L73" s="7">
        <v>0</v>
      </c>
      <c r="M73" s="7">
        <v>0</v>
      </c>
      <c r="N73" s="22">
        <v>243</v>
      </c>
      <c r="O73" s="7">
        <v>0</v>
      </c>
      <c r="P73" s="7">
        <v>0</v>
      </c>
      <c r="Q73" s="7">
        <v>0</v>
      </c>
      <c r="R73" s="37">
        <f t="shared" si="1"/>
        <v>0.6328125</v>
      </c>
    </row>
    <row r="74" spans="1:18" s="34" customFormat="1" x14ac:dyDescent="0.25">
      <c r="A74" s="21" t="s">
        <v>3696</v>
      </c>
      <c r="B74" s="7">
        <v>438</v>
      </c>
      <c r="C74" s="7">
        <v>0</v>
      </c>
      <c r="D74" s="7">
        <v>1</v>
      </c>
      <c r="E74" s="7">
        <v>20</v>
      </c>
      <c r="F74" s="7">
        <v>1</v>
      </c>
      <c r="G74" s="7">
        <v>0</v>
      </c>
      <c r="H74" s="7">
        <v>1</v>
      </c>
      <c r="I74" s="7">
        <v>0</v>
      </c>
      <c r="J74" s="7">
        <v>100</v>
      </c>
      <c r="K74" s="7">
        <v>8</v>
      </c>
      <c r="L74" s="7">
        <v>0</v>
      </c>
      <c r="M74" s="7">
        <v>1</v>
      </c>
      <c r="N74" s="22">
        <v>132</v>
      </c>
      <c r="O74" s="7">
        <v>0</v>
      </c>
      <c r="P74" s="7">
        <v>0</v>
      </c>
      <c r="Q74" s="7">
        <v>0</v>
      </c>
      <c r="R74" s="37">
        <f t="shared" si="1"/>
        <v>0.30136986301369861</v>
      </c>
    </row>
    <row r="75" spans="1:18" s="34" customFormat="1" x14ac:dyDescent="0.25">
      <c r="A75" s="21" t="s">
        <v>3697</v>
      </c>
      <c r="B75" s="7">
        <v>0</v>
      </c>
      <c r="C75" s="7">
        <v>3</v>
      </c>
      <c r="D75" s="7">
        <v>0</v>
      </c>
      <c r="E75" s="7">
        <v>48</v>
      </c>
      <c r="F75" s="7">
        <v>4</v>
      </c>
      <c r="G75" s="7">
        <v>5</v>
      </c>
      <c r="H75" s="7">
        <v>1</v>
      </c>
      <c r="I75" s="7">
        <v>1</v>
      </c>
      <c r="J75" s="7">
        <v>187</v>
      </c>
      <c r="K75" s="7">
        <v>8</v>
      </c>
      <c r="L75" s="7">
        <v>1</v>
      </c>
      <c r="M75" s="7">
        <v>1</v>
      </c>
      <c r="N75" s="22">
        <v>259</v>
      </c>
      <c r="O75" s="7">
        <v>2</v>
      </c>
      <c r="P75" s="7">
        <v>0</v>
      </c>
      <c r="Q75" s="7">
        <v>74</v>
      </c>
      <c r="R75" s="37" t="s">
        <v>99</v>
      </c>
    </row>
    <row r="76" spans="1:18" s="34" customFormat="1" ht="30" x14ac:dyDescent="0.25">
      <c r="A76" s="6" t="s">
        <v>3698</v>
      </c>
      <c r="B76" s="7">
        <v>0</v>
      </c>
      <c r="C76" s="7">
        <v>1</v>
      </c>
      <c r="D76" s="7">
        <v>0</v>
      </c>
      <c r="E76" s="7">
        <v>14</v>
      </c>
      <c r="F76" s="7">
        <v>1</v>
      </c>
      <c r="G76" s="7">
        <v>4</v>
      </c>
      <c r="H76" s="7">
        <v>1</v>
      </c>
      <c r="I76" s="7">
        <v>0</v>
      </c>
      <c r="J76" s="7">
        <v>65</v>
      </c>
      <c r="K76" s="7">
        <v>4</v>
      </c>
      <c r="L76" s="7">
        <v>0</v>
      </c>
      <c r="M76" s="7">
        <v>0</v>
      </c>
      <c r="N76" s="22">
        <v>90</v>
      </c>
      <c r="O76" s="7">
        <v>0</v>
      </c>
      <c r="P76" s="7">
        <v>0</v>
      </c>
      <c r="Q76" s="7">
        <v>1</v>
      </c>
      <c r="R76" s="37" t="s">
        <v>99</v>
      </c>
    </row>
    <row r="77" spans="1:18" s="34" customFormat="1" ht="30" x14ac:dyDescent="0.25">
      <c r="A77" s="6" t="s">
        <v>3699</v>
      </c>
      <c r="B77" s="7">
        <v>0</v>
      </c>
      <c r="C77" s="7">
        <v>1</v>
      </c>
      <c r="D77" s="7">
        <v>0</v>
      </c>
      <c r="E77" s="7">
        <v>15</v>
      </c>
      <c r="F77" s="7">
        <v>3</v>
      </c>
      <c r="G77" s="7">
        <v>3</v>
      </c>
      <c r="H77" s="7">
        <v>2</v>
      </c>
      <c r="I77" s="7">
        <v>1</v>
      </c>
      <c r="J77" s="7">
        <v>64</v>
      </c>
      <c r="K77" s="7">
        <v>0</v>
      </c>
      <c r="L77" s="7">
        <v>0</v>
      </c>
      <c r="M77" s="7">
        <v>2</v>
      </c>
      <c r="N77" s="22">
        <v>91</v>
      </c>
      <c r="O77" s="7">
        <v>0</v>
      </c>
      <c r="P77" s="7">
        <v>0</v>
      </c>
      <c r="Q77" s="7">
        <v>0</v>
      </c>
      <c r="R77" s="37" t="s">
        <v>99</v>
      </c>
    </row>
    <row r="78" spans="1:18" s="34" customFormat="1" ht="30" x14ac:dyDescent="0.25">
      <c r="A78" s="6" t="s">
        <v>3700</v>
      </c>
      <c r="B78" s="7">
        <v>0</v>
      </c>
      <c r="C78" s="7">
        <v>0</v>
      </c>
      <c r="D78" s="7">
        <v>0</v>
      </c>
      <c r="E78" s="7">
        <v>9</v>
      </c>
      <c r="F78" s="7">
        <v>0</v>
      </c>
      <c r="G78" s="7">
        <v>1</v>
      </c>
      <c r="H78" s="7">
        <v>0</v>
      </c>
      <c r="I78" s="7">
        <v>0</v>
      </c>
      <c r="J78" s="7">
        <v>32</v>
      </c>
      <c r="K78" s="7">
        <v>0</v>
      </c>
      <c r="L78" s="7">
        <v>0</v>
      </c>
      <c r="M78" s="7">
        <v>0</v>
      </c>
      <c r="N78" s="22">
        <v>42</v>
      </c>
      <c r="O78" s="7">
        <v>0</v>
      </c>
      <c r="P78" s="7">
        <v>0</v>
      </c>
      <c r="Q78" s="7">
        <v>1</v>
      </c>
      <c r="R78" s="37" t="s">
        <v>99</v>
      </c>
    </row>
    <row r="79" spans="1:18" s="34" customFormat="1" ht="30" x14ac:dyDescent="0.25">
      <c r="A79" s="6" t="s">
        <v>3701</v>
      </c>
      <c r="B79" s="7">
        <v>0</v>
      </c>
      <c r="C79" s="7">
        <v>1</v>
      </c>
      <c r="D79" s="7">
        <v>4</v>
      </c>
      <c r="E79" s="7">
        <v>17</v>
      </c>
      <c r="F79" s="7">
        <v>3</v>
      </c>
      <c r="G79" s="7">
        <v>12</v>
      </c>
      <c r="H79" s="7">
        <v>2</v>
      </c>
      <c r="I79" s="7">
        <v>0</v>
      </c>
      <c r="J79" s="7">
        <v>44</v>
      </c>
      <c r="K79" s="7">
        <v>1</v>
      </c>
      <c r="L79" s="7">
        <v>1</v>
      </c>
      <c r="M79" s="7">
        <v>0</v>
      </c>
      <c r="N79" s="22">
        <v>85</v>
      </c>
      <c r="O79" s="7">
        <v>1</v>
      </c>
      <c r="P79" s="7">
        <v>3</v>
      </c>
      <c r="Q79" s="7">
        <v>1</v>
      </c>
      <c r="R79" s="37" t="s">
        <v>99</v>
      </c>
    </row>
    <row r="80" spans="1:18" s="34" customFormat="1" ht="30" x14ac:dyDescent="0.25">
      <c r="A80" s="6" t="s">
        <v>3702</v>
      </c>
      <c r="B80" s="7">
        <v>0</v>
      </c>
      <c r="C80" s="7">
        <v>2</v>
      </c>
      <c r="D80" s="7">
        <v>0</v>
      </c>
      <c r="E80" s="7">
        <v>13</v>
      </c>
      <c r="F80" s="7">
        <v>1</v>
      </c>
      <c r="G80" s="7">
        <v>6</v>
      </c>
      <c r="H80" s="7">
        <v>1</v>
      </c>
      <c r="I80" s="7">
        <v>1</v>
      </c>
      <c r="J80" s="7">
        <v>54</v>
      </c>
      <c r="K80" s="7">
        <v>3</v>
      </c>
      <c r="L80" s="7">
        <v>0</v>
      </c>
      <c r="M80" s="7">
        <v>1</v>
      </c>
      <c r="N80" s="22">
        <v>82</v>
      </c>
      <c r="O80" s="7">
        <v>1</v>
      </c>
      <c r="P80" s="7">
        <v>2</v>
      </c>
      <c r="Q80" s="7">
        <v>0</v>
      </c>
      <c r="R80" s="37" t="s">
        <v>99</v>
      </c>
    </row>
    <row r="81" spans="1:18" s="34" customFormat="1" x14ac:dyDescent="0.25">
      <c r="A81" s="21" t="s">
        <v>3703</v>
      </c>
      <c r="B81" s="7">
        <v>0</v>
      </c>
      <c r="C81" s="7">
        <v>1</v>
      </c>
      <c r="D81" s="7">
        <v>1</v>
      </c>
      <c r="E81" s="7">
        <v>33</v>
      </c>
      <c r="F81" s="7">
        <v>4</v>
      </c>
      <c r="G81" s="7">
        <v>12</v>
      </c>
      <c r="H81" s="7">
        <v>2</v>
      </c>
      <c r="I81" s="7">
        <v>2</v>
      </c>
      <c r="J81" s="7">
        <v>62</v>
      </c>
      <c r="K81" s="7">
        <v>6</v>
      </c>
      <c r="L81" s="7">
        <v>0</v>
      </c>
      <c r="M81" s="7">
        <v>1</v>
      </c>
      <c r="N81" s="22">
        <v>124</v>
      </c>
      <c r="O81" s="7">
        <v>0</v>
      </c>
      <c r="P81" s="7">
        <v>0</v>
      </c>
      <c r="Q81" s="7">
        <v>1</v>
      </c>
      <c r="R81" s="37" t="s">
        <v>99</v>
      </c>
    </row>
    <row r="82" spans="1:18" s="34" customFormat="1" ht="30" x14ac:dyDescent="0.25">
      <c r="A82" s="6" t="s">
        <v>3704</v>
      </c>
      <c r="B82" s="7">
        <v>0</v>
      </c>
      <c r="C82" s="7">
        <v>0</v>
      </c>
      <c r="D82" s="7">
        <v>2</v>
      </c>
      <c r="E82" s="7">
        <v>14</v>
      </c>
      <c r="F82" s="7">
        <v>2</v>
      </c>
      <c r="G82" s="7">
        <v>3</v>
      </c>
      <c r="H82" s="7">
        <v>0</v>
      </c>
      <c r="I82" s="7">
        <v>0</v>
      </c>
      <c r="J82" s="7">
        <v>31</v>
      </c>
      <c r="K82" s="7">
        <v>1</v>
      </c>
      <c r="L82" s="7">
        <v>0</v>
      </c>
      <c r="M82" s="7">
        <v>2</v>
      </c>
      <c r="N82" s="22">
        <v>55</v>
      </c>
      <c r="O82" s="7">
        <v>0</v>
      </c>
      <c r="P82" s="7">
        <v>0</v>
      </c>
      <c r="Q82" s="7">
        <v>0</v>
      </c>
      <c r="R82" s="37" t="s">
        <v>99</v>
      </c>
    </row>
    <row r="83" spans="1:18" s="34" customFormat="1" x14ac:dyDescent="0.25">
      <c r="A83" s="21" t="s">
        <v>3705</v>
      </c>
      <c r="B83" s="7">
        <v>0</v>
      </c>
      <c r="C83" s="7">
        <v>14</v>
      </c>
      <c r="D83" s="7">
        <v>3</v>
      </c>
      <c r="E83" s="7">
        <v>466</v>
      </c>
      <c r="F83" s="7">
        <v>18</v>
      </c>
      <c r="G83" s="7">
        <v>34</v>
      </c>
      <c r="H83" s="7">
        <v>5</v>
      </c>
      <c r="I83" s="7">
        <v>2</v>
      </c>
      <c r="J83" s="7">
        <v>1539</v>
      </c>
      <c r="K83" s="7">
        <v>102</v>
      </c>
      <c r="L83" s="7">
        <v>4</v>
      </c>
      <c r="M83" s="7">
        <v>5</v>
      </c>
      <c r="N83" s="22">
        <v>2192</v>
      </c>
      <c r="O83" s="7">
        <v>5</v>
      </c>
      <c r="P83" s="7">
        <v>1</v>
      </c>
      <c r="Q83" s="7">
        <v>5</v>
      </c>
      <c r="R83" s="37" t="s">
        <v>99</v>
      </c>
    </row>
    <row r="84" spans="1:18" s="34" customFormat="1" x14ac:dyDescent="0.25">
      <c r="A84" s="21" t="s">
        <v>102</v>
      </c>
      <c r="B84" s="7">
        <v>0</v>
      </c>
      <c r="C84" s="7">
        <v>27</v>
      </c>
      <c r="D84" s="7">
        <v>4</v>
      </c>
      <c r="E84" s="7">
        <v>302</v>
      </c>
      <c r="F84" s="7">
        <v>30</v>
      </c>
      <c r="G84" s="7">
        <v>15</v>
      </c>
      <c r="H84" s="7">
        <v>1</v>
      </c>
      <c r="I84" s="7">
        <v>3</v>
      </c>
      <c r="J84" s="7">
        <v>1861</v>
      </c>
      <c r="K84" s="7">
        <v>113</v>
      </c>
      <c r="L84" s="7">
        <v>11</v>
      </c>
      <c r="M84" s="7">
        <v>10</v>
      </c>
      <c r="N84" s="22">
        <v>2377</v>
      </c>
      <c r="O84" s="7">
        <v>2</v>
      </c>
      <c r="P84" s="7">
        <v>0</v>
      </c>
      <c r="Q84" s="7">
        <v>3</v>
      </c>
      <c r="R84" s="37" t="s">
        <v>99</v>
      </c>
    </row>
    <row r="85" spans="1:18" s="34" customFormat="1" x14ac:dyDescent="0.25">
      <c r="A85" s="21" t="s">
        <v>103</v>
      </c>
      <c r="B85" s="7">
        <v>0</v>
      </c>
      <c r="C85" s="7">
        <v>14</v>
      </c>
      <c r="D85" s="7">
        <v>5</v>
      </c>
      <c r="E85" s="7">
        <v>228</v>
      </c>
      <c r="F85" s="7">
        <v>20</v>
      </c>
      <c r="G85" s="7">
        <v>19</v>
      </c>
      <c r="H85" s="7">
        <v>5</v>
      </c>
      <c r="I85" s="7">
        <v>7</v>
      </c>
      <c r="J85" s="7">
        <v>1356</v>
      </c>
      <c r="K85" s="7">
        <v>74</v>
      </c>
      <c r="L85" s="7">
        <v>1</v>
      </c>
      <c r="M85" s="7">
        <v>8</v>
      </c>
      <c r="N85" s="22">
        <v>1737</v>
      </c>
      <c r="O85" s="7">
        <v>5</v>
      </c>
      <c r="P85" s="7">
        <v>0</v>
      </c>
      <c r="Q85" s="7">
        <v>3</v>
      </c>
      <c r="R85" s="46" t="s">
        <v>99</v>
      </c>
    </row>
    <row r="86" spans="1:18" s="34" customFormat="1" x14ac:dyDescent="0.25">
      <c r="A86" s="21" t="s">
        <v>104</v>
      </c>
      <c r="B86" s="7"/>
      <c r="C86" s="7">
        <f>SUM(C2:C82)</f>
        <v>172</v>
      </c>
      <c r="D86" s="7">
        <f t="shared" ref="D86:Q86" si="2">SUM(D2:D82)</f>
        <v>45</v>
      </c>
      <c r="E86" s="7">
        <f t="shared" si="2"/>
        <v>2485</v>
      </c>
      <c r="F86" s="7">
        <f t="shared" si="2"/>
        <v>171</v>
      </c>
      <c r="G86" s="7">
        <f t="shared" si="2"/>
        <v>229</v>
      </c>
      <c r="H86" s="7">
        <f t="shared" si="2"/>
        <v>38</v>
      </c>
      <c r="I86" s="7">
        <f t="shared" si="2"/>
        <v>50</v>
      </c>
      <c r="J86" s="7">
        <f t="shared" si="2"/>
        <v>9968</v>
      </c>
      <c r="K86" s="7">
        <f t="shared" si="2"/>
        <v>850</v>
      </c>
      <c r="L86" s="7">
        <f t="shared" si="2"/>
        <v>45</v>
      </c>
      <c r="M86" s="7">
        <f t="shared" si="2"/>
        <v>63</v>
      </c>
      <c r="N86" s="7">
        <f t="shared" si="2"/>
        <v>14116</v>
      </c>
      <c r="O86" s="7">
        <f t="shared" si="2"/>
        <v>48</v>
      </c>
      <c r="P86" s="7">
        <f t="shared" si="2"/>
        <v>16</v>
      </c>
      <c r="Q86" s="7">
        <f t="shared" si="2"/>
        <v>100</v>
      </c>
      <c r="R86" s="7"/>
    </row>
    <row r="87" spans="1:18" s="34" customFormat="1" x14ac:dyDescent="0.25">
      <c r="A87" s="21" t="s">
        <v>105</v>
      </c>
      <c r="B87" s="7"/>
      <c r="C87" s="7">
        <f>SUM(C83:C85)</f>
        <v>55</v>
      </c>
      <c r="D87" s="7">
        <f t="shared" ref="D87:Q87" si="3">SUM(D83:D85)</f>
        <v>12</v>
      </c>
      <c r="E87" s="7">
        <f t="shared" si="3"/>
        <v>996</v>
      </c>
      <c r="F87" s="7">
        <f t="shared" si="3"/>
        <v>68</v>
      </c>
      <c r="G87" s="7">
        <f t="shared" si="3"/>
        <v>68</v>
      </c>
      <c r="H87" s="7">
        <f t="shared" si="3"/>
        <v>11</v>
      </c>
      <c r="I87" s="7">
        <f t="shared" si="3"/>
        <v>12</v>
      </c>
      <c r="J87" s="7">
        <f t="shared" si="3"/>
        <v>4756</v>
      </c>
      <c r="K87" s="7">
        <f t="shared" si="3"/>
        <v>289</v>
      </c>
      <c r="L87" s="7">
        <f t="shared" si="3"/>
        <v>16</v>
      </c>
      <c r="M87" s="7">
        <f t="shared" si="3"/>
        <v>23</v>
      </c>
      <c r="N87" s="7">
        <f t="shared" si="3"/>
        <v>6306</v>
      </c>
      <c r="O87" s="7">
        <f t="shared" si="3"/>
        <v>12</v>
      </c>
      <c r="P87" s="7">
        <f t="shared" si="3"/>
        <v>1</v>
      </c>
      <c r="Q87" s="7">
        <f t="shared" si="3"/>
        <v>11</v>
      </c>
      <c r="R87" s="7"/>
    </row>
    <row r="88" spans="1:18" s="34" customFormat="1" x14ac:dyDescent="0.25">
      <c r="A88" s="21" t="s">
        <v>106</v>
      </c>
      <c r="B88" s="7">
        <f>SUM(B2:B85)</f>
        <v>31695</v>
      </c>
      <c r="C88" s="7">
        <f>SUM(C86:C87)</f>
        <v>227</v>
      </c>
      <c r="D88" s="7">
        <f t="shared" ref="D88:Q88" si="4">SUM(D86:D87)</f>
        <v>57</v>
      </c>
      <c r="E88" s="7">
        <f t="shared" si="4"/>
        <v>3481</v>
      </c>
      <c r="F88" s="7">
        <f t="shared" si="4"/>
        <v>239</v>
      </c>
      <c r="G88" s="7">
        <f t="shared" si="4"/>
        <v>297</v>
      </c>
      <c r="H88" s="7">
        <f t="shared" si="4"/>
        <v>49</v>
      </c>
      <c r="I88" s="7">
        <f t="shared" si="4"/>
        <v>62</v>
      </c>
      <c r="J88" s="7">
        <f t="shared" si="4"/>
        <v>14724</v>
      </c>
      <c r="K88" s="7">
        <f t="shared" si="4"/>
        <v>1139</v>
      </c>
      <c r="L88" s="7">
        <f t="shared" si="4"/>
        <v>61</v>
      </c>
      <c r="M88" s="7">
        <f t="shared" si="4"/>
        <v>86</v>
      </c>
      <c r="N88" s="7">
        <f t="shared" si="4"/>
        <v>20422</v>
      </c>
      <c r="O88" s="7">
        <f t="shared" si="4"/>
        <v>60</v>
      </c>
      <c r="P88" s="7">
        <f t="shared" si="4"/>
        <v>17</v>
      </c>
      <c r="Q88" s="7">
        <f t="shared" si="4"/>
        <v>111</v>
      </c>
      <c r="R88" s="37">
        <f>(Q88+P88+N88)/B88</f>
        <v>0.64836725035494558</v>
      </c>
    </row>
    <row r="89" spans="1:18" s="34" customFormat="1" x14ac:dyDescent="0.25">
      <c r="A89" s="36" t="s">
        <v>107</v>
      </c>
      <c r="B89" s="7"/>
      <c r="C89" s="37">
        <f>C88/$N$88</f>
        <v>1.1115463715600822E-2</v>
      </c>
      <c r="D89" s="37">
        <f t="shared" ref="D89:M89" si="5">D88/$N$88</f>
        <v>2.7911076290275194E-3</v>
      </c>
      <c r="E89" s="37">
        <f t="shared" si="5"/>
        <v>0.1704534325727157</v>
      </c>
      <c r="F89" s="37">
        <f t="shared" si="5"/>
        <v>1.170306532171188E-2</v>
      </c>
      <c r="G89" s="37">
        <f t="shared" si="5"/>
        <v>1.4543139751248654E-2</v>
      </c>
      <c r="H89" s="37">
        <f t="shared" si="5"/>
        <v>2.3993732249534814E-3</v>
      </c>
      <c r="I89" s="37">
        <f t="shared" si="5"/>
        <v>3.0359416315737932E-3</v>
      </c>
      <c r="J89" s="37">
        <f t="shared" si="5"/>
        <v>0.72098717069826657</v>
      </c>
      <c r="K89" s="37">
        <f t="shared" si="5"/>
        <v>5.5773185780041132E-2</v>
      </c>
      <c r="L89" s="37">
        <f t="shared" si="5"/>
        <v>2.9869748310645382E-3</v>
      </c>
      <c r="M89" s="37">
        <f t="shared" si="5"/>
        <v>4.2111448437959064E-3</v>
      </c>
      <c r="N89" s="37"/>
      <c r="O89" s="37"/>
      <c r="P89" s="37"/>
      <c r="Q89" s="37"/>
      <c r="R89" s="37"/>
    </row>
    <row r="90" spans="1:18" x14ac:dyDescent="0.25"/>
  </sheetData>
  <printOptions horizontalCentered="1"/>
  <pageMargins left="0.59055118110236227" right="0.59055118110236227" top="0.74803149606299213" bottom="0.74803149606299213" header="0.31496062992125984" footer="0.31496062992125984"/>
  <pageSetup scale="87" fitToWidth="2" fitToHeight="0" orientation="portrait" r:id="rId1"/>
  <tableParts count="1">
    <tablePart r:id="rId2"/>
  </tablePart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FDFCE-3920-4120-89FC-3D1BD74FCD72}">
  <sheetPr codeName="Sheet46">
    <pageSetUpPr fitToPage="1"/>
  </sheetPr>
  <dimension ref="A1:M81"/>
  <sheetViews>
    <sheetView workbookViewId="0">
      <pane xSplit="1" ySplit="1" topLeftCell="B51" activePane="bottomRight" state="frozen"/>
      <selection pane="topRight" activeCell="B1" sqref="B1"/>
      <selection pane="bottomLeft" activeCell="A2" sqref="A2"/>
      <selection pane="bottomRight" activeCell="C75" sqref="C75"/>
    </sheetView>
  </sheetViews>
  <sheetFormatPr defaultColWidth="0" defaultRowHeight="15" customHeight="1" zeroHeight="1" x14ac:dyDescent="0.25"/>
  <cols>
    <col min="1" max="1" width="35.7109375" style="33" customWidth="1"/>
    <col min="2" max="2" width="8.7109375" style="40" customWidth="1"/>
    <col min="3" max="7" width="11.7109375" style="40" customWidth="1"/>
    <col min="8" max="8" width="8.7109375" style="40" customWidth="1"/>
    <col min="9" max="11" width="3.7109375" style="40" customWidth="1"/>
    <col min="12" max="12" width="8.7109375" style="47" customWidth="1"/>
    <col min="13" max="13" width="1.7109375" style="33" customWidth="1"/>
    <col min="14" max="16384" width="9.140625" style="33" hidden="1"/>
  </cols>
  <sheetData>
    <row r="1" spans="1:12" ht="50.1" customHeight="1" thickBot="1" x14ac:dyDescent="0.3">
      <c r="A1" s="49" t="s">
        <v>0</v>
      </c>
      <c r="B1" s="2" t="s">
        <v>1</v>
      </c>
      <c r="C1" s="2" t="s">
        <v>3706</v>
      </c>
      <c r="D1" s="2" t="s">
        <v>3707</v>
      </c>
      <c r="E1" s="2" t="s">
        <v>3708</v>
      </c>
      <c r="F1" s="2" t="s">
        <v>3709</v>
      </c>
      <c r="G1" s="2" t="s">
        <v>3710</v>
      </c>
      <c r="H1" s="2" t="s">
        <v>8</v>
      </c>
      <c r="I1" s="2" t="s">
        <v>9</v>
      </c>
      <c r="J1" s="2" t="s">
        <v>10</v>
      </c>
      <c r="K1" s="2" t="s">
        <v>11</v>
      </c>
      <c r="L1" s="32" t="s">
        <v>12</v>
      </c>
    </row>
    <row r="2" spans="1:12" s="34" customFormat="1" ht="15.75" thickTop="1" x14ac:dyDescent="0.25">
      <c r="A2" s="21" t="s">
        <v>3711</v>
      </c>
      <c r="B2" s="7">
        <v>374</v>
      </c>
      <c r="C2" s="7">
        <v>2</v>
      </c>
      <c r="D2" s="7">
        <v>78</v>
      </c>
      <c r="E2" s="7">
        <v>10</v>
      </c>
      <c r="F2" s="7">
        <v>9</v>
      </c>
      <c r="G2" s="7">
        <v>53</v>
      </c>
      <c r="H2" s="22">
        <v>152</v>
      </c>
      <c r="I2" s="7">
        <v>0</v>
      </c>
      <c r="J2" s="7">
        <v>1</v>
      </c>
      <c r="K2" s="7">
        <v>0</v>
      </c>
      <c r="L2" s="37">
        <f t="shared" ref="L2:L65" si="0">(K2+J2+H2)/B2</f>
        <v>0.40909090909090912</v>
      </c>
    </row>
    <row r="3" spans="1:12" s="34" customFormat="1" x14ac:dyDescent="0.25">
      <c r="A3" s="21" t="s">
        <v>3712</v>
      </c>
      <c r="B3" s="7">
        <v>372</v>
      </c>
      <c r="C3" s="7">
        <v>3</v>
      </c>
      <c r="D3" s="7">
        <v>93</v>
      </c>
      <c r="E3" s="7">
        <v>13</v>
      </c>
      <c r="F3" s="7">
        <v>3</v>
      </c>
      <c r="G3" s="7">
        <v>58</v>
      </c>
      <c r="H3" s="22">
        <v>170</v>
      </c>
      <c r="I3" s="7">
        <v>0</v>
      </c>
      <c r="J3" s="7">
        <v>2</v>
      </c>
      <c r="K3" s="7">
        <v>0</v>
      </c>
      <c r="L3" s="37">
        <f t="shared" si="0"/>
        <v>0.46236559139784944</v>
      </c>
    </row>
    <row r="4" spans="1:12" s="34" customFormat="1" x14ac:dyDescent="0.25">
      <c r="A4" s="21" t="s">
        <v>3713</v>
      </c>
      <c r="B4" s="7">
        <v>414</v>
      </c>
      <c r="C4" s="7">
        <v>6</v>
      </c>
      <c r="D4" s="7">
        <v>72</v>
      </c>
      <c r="E4" s="7">
        <v>15</v>
      </c>
      <c r="F4" s="7">
        <v>2</v>
      </c>
      <c r="G4" s="7">
        <v>63</v>
      </c>
      <c r="H4" s="22">
        <v>158</v>
      </c>
      <c r="I4" s="7">
        <v>0</v>
      </c>
      <c r="J4" s="7">
        <v>1</v>
      </c>
      <c r="K4" s="7">
        <v>0</v>
      </c>
      <c r="L4" s="37">
        <f t="shared" si="0"/>
        <v>0.38405797101449274</v>
      </c>
    </row>
    <row r="5" spans="1:12" s="34" customFormat="1" x14ac:dyDescent="0.25">
      <c r="A5" s="21" t="s">
        <v>3714</v>
      </c>
      <c r="B5" s="7">
        <v>431</v>
      </c>
      <c r="C5" s="7">
        <v>1</v>
      </c>
      <c r="D5" s="7">
        <v>88</v>
      </c>
      <c r="E5" s="7">
        <v>11</v>
      </c>
      <c r="F5" s="7">
        <v>4</v>
      </c>
      <c r="G5" s="7">
        <v>89</v>
      </c>
      <c r="H5" s="22">
        <v>193</v>
      </c>
      <c r="I5" s="7">
        <v>1</v>
      </c>
      <c r="J5" s="7">
        <v>0</v>
      </c>
      <c r="K5" s="7">
        <v>0</v>
      </c>
      <c r="L5" s="37">
        <f t="shared" si="0"/>
        <v>0.44779582366589327</v>
      </c>
    </row>
    <row r="6" spans="1:12" s="34" customFormat="1" x14ac:dyDescent="0.25">
      <c r="A6" s="21" t="s">
        <v>3715</v>
      </c>
      <c r="B6" s="7">
        <v>414</v>
      </c>
      <c r="C6" s="7">
        <v>1</v>
      </c>
      <c r="D6" s="7">
        <v>74</v>
      </c>
      <c r="E6" s="7">
        <v>16</v>
      </c>
      <c r="F6" s="7">
        <v>5</v>
      </c>
      <c r="G6" s="7">
        <v>64</v>
      </c>
      <c r="H6" s="22">
        <v>160</v>
      </c>
      <c r="I6" s="7">
        <v>0</v>
      </c>
      <c r="J6" s="7">
        <v>0</v>
      </c>
      <c r="K6" s="7">
        <v>0</v>
      </c>
      <c r="L6" s="37">
        <f t="shared" si="0"/>
        <v>0.38647342995169082</v>
      </c>
    </row>
    <row r="7" spans="1:12" s="34" customFormat="1" x14ac:dyDescent="0.25">
      <c r="A7" s="21" t="s">
        <v>3716</v>
      </c>
      <c r="B7" s="7">
        <v>392</v>
      </c>
      <c r="C7" s="7">
        <v>4</v>
      </c>
      <c r="D7" s="7">
        <v>63</v>
      </c>
      <c r="E7" s="7">
        <v>15</v>
      </c>
      <c r="F7" s="7">
        <v>4</v>
      </c>
      <c r="G7" s="7">
        <v>59</v>
      </c>
      <c r="H7" s="22">
        <v>145</v>
      </c>
      <c r="I7" s="7">
        <v>0</v>
      </c>
      <c r="J7" s="7">
        <v>0</v>
      </c>
      <c r="K7" s="7">
        <v>0</v>
      </c>
      <c r="L7" s="37">
        <f t="shared" si="0"/>
        <v>0.36989795918367346</v>
      </c>
    </row>
    <row r="8" spans="1:12" s="34" customFormat="1" x14ac:dyDescent="0.25">
      <c r="A8" s="21" t="s">
        <v>3717</v>
      </c>
      <c r="B8" s="7">
        <v>326</v>
      </c>
      <c r="C8" s="7">
        <v>2</v>
      </c>
      <c r="D8" s="7">
        <v>72</v>
      </c>
      <c r="E8" s="7">
        <v>11</v>
      </c>
      <c r="F8" s="7">
        <v>2</v>
      </c>
      <c r="G8" s="7">
        <v>27</v>
      </c>
      <c r="H8" s="22">
        <v>114</v>
      </c>
      <c r="I8" s="7">
        <v>0</v>
      </c>
      <c r="J8" s="7">
        <v>0</v>
      </c>
      <c r="K8" s="7">
        <v>0</v>
      </c>
      <c r="L8" s="37">
        <f t="shared" si="0"/>
        <v>0.34969325153374231</v>
      </c>
    </row>
    <row r="9" spans="1:12" s="34" customFormat="1" x14ac:dyDescent="0.25">
      <c r="A9" s="21" t="s">
        <v>3718</v>
      </c>
      <c r="B9" s="7">
        <v>330</v>
      </c>
      <c r="C9" s="7">
        <v>5</v>
      </c>
      <c r="D9" s="7">
        <v>51</v>
      </c>
      <c r="E9" s="7">
        <v>9</v>
      </c>
      <c r="F9" s="7">
        <v>5</v>
      </c>
      <c r="G9" s="7">
        <v>40</v>
      </c>
      <c r="H9" s="22">
        <v>110</v>
      </c>
      <c r="I9" s="7">
        <v>1</v>
      </c>
      <c r="J9" s="7">
        <v>0</v>
      </c>
      <c r="K9" s="7">
        <v>1</v>
      </c>
      <c r="L9" s="37">
        <f t="shared" si="0"/>
        <v>0.33636363636363636</v>
      </c>
    </row>
    <row r="10" spans="1:12" s="34" customFormat="1" x14ac:dyDescent="0.25">
      <c r="A10" s="21" t="s">
        <v>3719</v>
      </c>
      <c r="B10" s="7">
        <v>313</v>
      </c>
      <c r="C10" s="7">
        <v>2</v>
      </c>
      <c r="D10" s="7">
        <v>91</v>
      </c>
      <c r="E10" s="7">
        <v>15</v>
      </c>
      <c r="F10" s="7">
        <v>4</v>
      </c>
      <c r="G10" s="7">
        <v>63</v>
      </c>
      <c r="H10" s="22">
        <v>175</v>
      </c>
      <c r="I10" s="7">
        <v>0</v>
      </c>
      <c r="J10" s="7">
        <v>0</v>
      </c>
      <c r="K10" s="7">
        <v>0</v>
      </c>
      <c r="L10" s="37">
        <f t="shared" si="0"/>
        <v>0.5591054313099042</v>
      </c>
    </row>
    <row r="11" spans="1:12" s="34" customFormat="1" x14ac:dyDescent="0.25">
      <c r="A11" s="21" t="s">
        <v>3720</v>
      </c>
      <c r="B11" s="7">
        <v>330</v>
      </c>
      <c r="C11" s="7">
        <v>1</v>
      </c>
      <c r="D11" s="7">
        <v>76</v>
      </c>
      <c r="E11" s="7">
        <v>16</v>
      </c>
      <c r="F11" s="7">
        <v>2</v>
      </c>
      <c r="G11" s="7">
        <v>59</v>
      </c>
      <c r="H11" s="22">
        <v>154</v>
      </c>
      <c r="I11" s="7">
        <v>0</v>
      </c>
      <c r="J11" s="7">
        <v>0</v>
      </c>
      <c r="K11" s="7">
        <v>3</v>
      </c>
      <c r="L11" s="37">
        <f t="shared" si="0"/>
        <v>0.47575757575757577</v>
      </c>
    </row>
    <row r="12" spans="1:12" s="34" customFormat="1" x14ac:dyDescent="0.25">
      <c r="A12" s="21" t="s">
        <v>3721</v>
      </c>
      <c r="B12" s="7">
        <v>267</v>
      </c>
      <c r="C12" s="7">
        <v>6</v>
      </c>
      <c r="D12" s="7">
        <v>51</v>
      </c>
      <c r="E12" s="7">
        <v>9</v>
      </c>
      <c r="F12" s="7">
        <v>3</v>
      </c>
      <c r="G12" s="7">
        <v>20</v>
      </c>
      <c r="H12" s="22">
        <v>89</v>
      </c>
      <c r="I12" s="7">
        <v>0</v>
      </c>
      <c r="J12" s="7">
        <v>0</v>
      </c>
      <c r="K12" s="7">
        <v>0</v>
      </c>
      <c r="L12" s="37">
        <f t="shared" si="0"/>
        <v>0.33333333333333331</v>
      </c>
    </row>
    <row r="13" spans="1:12" s="34" customFormat="1" x14ac:dyDescent="0.25">
      <c r="A13" s="21" t="s">
        <v>3722</v>
      </c>
      <c r="B13" s="7">
        <v>453</v>
      </c>
      <c r="C13" s="7">
        <v>1</v>
      </c>
      <c r="D13" s="7">
        <v>100</v>
      </c>
      <c r="E13" s="7">
        <v>25</v>
      </c>
      <c r="F13" s="7">
        <v>4</v>
      </c>
      <c r="G13" s="7">
        <v>87</v>
      </c>
      <c r="H13" s="22">
        <v>217</v>
      </c>
      <c r="I13" s="7">
        <v>0</v>
      </c>
      <c r="J13" s="7">
        <v>0</v>
      </c>
      <c r="K13" s="7">
        <v>0</v>
      </c>
      <c r="L13" s="37">
        <f t="shared" si="0"/>
        <v>0.47902869757174393</v>
      </c>
    </row>
    <row r="14" spans="1:12" s="34" customFormat="1" x14ac:dyDescent="0.25">
      <c r="A14" s="21" t="s">
        <v>3723</v>
      </c>
      <c r="B14" s="7">
        <v>338</v>
      </c>
      <c r="C14" s="7">
        <v>2</v>
      </c>
      <c r="D14" s="7">
        <v>107</v>
      </c>
      <c r="E14" s="7">
        <v>13</v>
      </c>
      <c r="F14" s="7">
        <v>2</v>
      </c>
      <c r="G14" s="7">
        <v>64</v>
      </c>
      <c r="H14" s="22">
        <v>188</v>
      </c>
      <c r="I14" s="7">
        <v>0</v>
      </c>
      <c r="J14" s="7">
        <v>0</v>
      </c>
      <c r="K14" s="7">
        <v>0</v>
      </c>
      <c r="L14" s="37">
        <f t="shared" si="0"/>
        <v>0.55621301775147924</v>
      </c>
    </row>
    <row r="15" spans="1:12" s="34" customFormat="1" x14ac:dyDescent="0.25">
      <c r="A15" s="21" t="s">
        <v>3724</v>
      </c>
      <c r="B15" s="7">
        <v>306</v>
      </c>
      <c r="C15" s="7">
        <v>2</v>
      </c>
      <c r="D15" s="7">
        <v>83</v>
      </c>
      <c r="E15" s="7">
        <v>22</v>
      </c>
      <c r="F15" s="7">
        <v>2</v>
      </c>
      <c r="G15" s="7">
        <v>64</v>
      </c>
      <c r="H15" s="22">
        <v>173</v>
      </c>
      <c r="I15" s="7">
        <v>1</v>
      </c>
      <c r="J15" s="7">
        <v>0</v>
      </c>
      <c r="K15" s="7">
        <v>0</v>
      </c>
      <c r="L15" s="37">
        <f t="shared" si="0"/>
        <v>0.565359477124183</v>
      </c>
    </row>
    <row r="16" spans="1:12" s="34" customFormat="1" x14ac:dyDescent="0.25">
      <c r="A16" s="21" t="s">
        <v>3725</v>
      </c>
      <c r="B16" s="7">
        <v>352</v>
      </c>
      <c r="C16" s="7">
        <v>3</v>
      </c>
      <c r="D16" s="7">
        <v>95</v>
      </c>
      <c r="E16" s="7">
        <v>13</v>
      </c>
      <c r="F16" s="7">
        <v>0</v>
      </c>
      <c r="G16" s="7">
        <v>77</v>
      </c>
      <c r="H16" s="22">
        <v>188</v>
      </c>
      <c r="I16" s="7">
        <v>0</v>
      </c>
      <c r="J16" s="7">
        <v>1</v>
      </c>
      <c r="K16" s="7">
        <v>0</v>
      </c>
      <c r="L16" s="37">
        <f t="shared" si="0"/>
        <v>0.53693181818181823</v>
      </c>
    </row>
    <row r="17" spans="1:12" s="34" customFormat="1" x14ac:dyDescent="0.25">
      <c r="A17" s="21" t="s">
        <v>3726</v>
      </c>
      <c r="B17" s="7">
        <v>335</v>
      </c>
      <c r="C17" s="7">
        <v>2</v>
      </c>
      <c r="D17" s="7">
        <v>59</v>
      </c>
      <c r="E17" s="7">
        <v>21</v>
      </c>
      <c r="F17" s="7">
        <v>3</v>
      </c>
      <c r="G17" s="7">
        <v>36</v>
      </c>
      <c r="H17" s="22">
        <v>121</v>
      </c>
      <c r="I17" s="7">
        <v>0</v>
      </c>
      <c r="J17" s="7">
        <v>0</v>
      </c>
      <c r="K17" s="7">
        <v>3</v>
      </c>
      <c r="L17" s="37">
        <f t="shared" si="0"/>
        <v>0.37014925373134328</v>
      </c>
    </row>
    <row r="18" spans="1:12" s="34" customFormat="1" x14ac:dyDescent="0.25">
      <c r="A18" s="21" t="s">
        <v>3727</v>
      </c>
      <c r="B18" s="7">
        <v>357</v>
      </c>
      <c r="C18" s="7">
        <v>7</v>
      </c>
      <c r="D18" s="7">
        <v>88</v>
      </c>
      <c r="E18" s="7">
        <v>21</v>
      </c>
      <c r="F18" s="7">
        <v>4</v>
      </c>
      <c r="G18" s="7">
        <v>75</v>
      </c>
      <c r="H18" s="22">
        <v>195</v>
      </c>
      <c r="I18" s="7">
        <v>0</v>
      </c>
      <c r="J18" s="7">
        <v>0</v>
      </c>
      <c r="K18" s="7">
        <v>0</v>
      </c>
      <c r="L18" s="37">
        <f t="shared" si="0"/>
        <v>0.54621848739495793</v>
      </c>
    </row>
    <row r="19" spans="1:12" s="34" customFormat="1" x14ac:dyDescent="0.25">
      <c r="A19" s="21" t="s">
        <v>3728</v>
      </c>
      <c r="B19" s="7">
        <v>479</v>
      </c>
      <c r="C19" s="7">
        <v>3</v>
      </c>
      <c r="D19" s="7">
        <v>120</v>
      </c>
      <c r="E19" s="7">
        <v>22</v>
      </c>
      <c r="F19" s="7">
        <v>1</v>
      </c>
      <c r="G19" s="7">
        <v>77</v>
      </c>
      <c r="H19" s="22">
        <v>223</v>
      </c>
      <c r="I19" s="7">
        <v>1</v>
      </c>
      <c r="J19" s="7">
        <v>0</v>
      </c>
      <c r="K19" s="7">
        <v>0</v>
      </c>
      <c r="L19" s="37">
        <f t="shared" si="0"/>
        <v>0.46555323590814196</v>
      </c>
    </row>
    <row r="20" spans="1:12" s="34" customFormat="1" x14ac:dyDescent="0.25">
      <c r="A20" s="21" t="s">
        <v>3729</v>
      </c>
      <c r="B20" s="7">
        <v>581</v>
      </c>
      <c r="C20" s="7">
        <v>1</v>
      </c>
      <c r="D20" s="7">
        <v>132</v>
      </c>
      <c r="E20" s="7">
        <v>22</v>
      </c>
      <c r="F20" s="7">
        <v>12</v>
      </c>
      <c r="G20" s="7">
        <v>90</v>
      </c>
      <c r="H20" s="22">
        <v>257</v>
      </c>
      <c r="I20" s="7">
        <v>0</v>
      </c>
      <c r="J20" s="7">
        <v>0</v>
      </c>
      <c r="K20" s="7">
        <v>1</v>
      </c>
      <c r="L20" s="37">
        <f t="shared" si="0"/>
        <v>0.44406196213425131</v>
      </c>
    </row>
    <row r="21" spans="1:12" s="34" customFormat="1" ht="30" x14ac:dyDescent="0.25">
      <c r="A21" s="6" t="s">
        <v>3730</v>
      </c>
      <c r="B21" s="7">
        <v>667</v>
      </c>
      <c r="C21" s="7">
        <v>2</v>
      </c>
      <c r="D21" s="7">
        <v>131</v>
      </c>
      <c r="E21" s="7">
        <v>42</v>
      </c>
      <c r="F21" s="7">
        <v>3</v>
      </c>
      <c r="G21" s="7">
        <v>133</v>
      </c>
      <c r="H21" s="22">
        <v>311</v>
      </c>
      <c r="I21" s="7">
        <v>1</v>
      </c>
      <c r="J21" s="7">
        <v>0</v>
      </c>
      <c r="K21" s="7">
        <v>0</v>
      </c>
      <c r="L21" s="37">
        <f t="shared" si="0"/>
        <v>0.46626686656671662</v>
      </c>
    </row>
    <row r="22" spans="1:12" s="34" customFormat="1" x14ac:dyDescent="0.25">
      <c r="A22" s="21" t="s">
        <v>3731</v>
      </c>
      <c r="B22" s="7">
        <v>893</v>
      </c>
      <c r="C22" s="7">
        <v>4</v>
      </c>
      <c r="D22" s="7">
        <v>179</v>
      </c>
      <c r="E22" s="7">
        <v>77</v>
      </c>
      <c r="F22" s="7">
        <v>2</v>
      </c>
      <c r="G22" s="7">
        <v>218</v>
      </c>
      <c r="H22" s="7">
        <v>480</v>
      </c>
      <c r="I22" s="7">
        <v>1</v>
      </c>
      <c r="J22" s="7">
        <v>0</v>
      </c>
      <c r="K22" s="7">
        <v>0</v>
      </c>
      <c r="L22" s="37">
        <f t="shared" si="0"/>
        <v>0.53751399776035835</v>
      </c>
    </row>
    <row r="23" spans="1:12" s="34" customFormat="1" x14ac:dyDescent="0.25">
      <c r="A23" s="21" t="s">
        <v>3732</v>
      </c>
      <c r="B23" s="7">
        <v>1037</v>
      </c>
      <c r="C23" s="7">
        <v>4</v>
      </c>
      <c r="D23" s="7">
        <v>266</v>
      </c>
      <c r="E23" s="7">
        <v>63</v>
      </c>
      <c r="F23" s="7">
        <v>5</v>
      </c>
      <c r="G23" s="7">
        <v>266</v>
      </c>
      <c r="H23" s="7">
        <v>604</v>
      </c>
      <c r="I23" s="7">
        <v>0</v>
      </c>
      <c r="J23" s="7">
        <v>0</v>
      </c>
      <c r="K23" s="7">
        <v>1</v>
      </c>
      <c r="L23" s="37">
        <f t="shared" si="0"/>
        <v>0.58341369334619098</v>
      </c>
    </row>
    <row r="24" spans="1:12" s="34" customFormat="1" ht="30" x14ac:dyDescent="0.25">
      <c r="A24" s="6" t="s">
        <v>3733</v>
      </c>
      <c r="B24" s="7">
        <v>2000</v>
      </c>
      <c r="C24" s="7">
        <v>25</v>
      </c>
      <c r="D24" s="7">
        <v>297</v>
      </c>
      <c r="E24" s="7">
        <v>193</v>
      </c>
      <c r="F24" s="7">
        <v>9</v>
      </c>
      <c r="G24" s="7">
        <v>420</v>
      </c>
      <c r="H24" s="22">
        <v>944</v>
      </c>
      <c r="I24" s="7">
        <v>3</v>
      </c>
      <c r="J24" s="7">
        <v>0</v>
      </c>
      <c r="K24" s="7">
        <v>0</v>
      </c>
      <c r="L24" s="37">
        <f t="shared" si="0"/>
        <v>0.47199999999999998</v>
      </c>
    </row>
    <row r="25" spans="1:12" s="34" customFormat="1" x14ac:dyDescent="0.25">
      <c r="A25" s="21" t="s">
        <v>3734</v>
      </c>
      <c r="B25" s="7">
        <v>407</v>
      </c>
      <c r="C25" s="7">
        <v>1</v>
      </c>
      <c r="D25" s="7">
        <v>78</v>
      </c>
      <c r="E25" s="7">
        <v>35</v>
      </c>
      <c r="F25" s="7">
        <v>1</v>
      </c>
      <c r="G25" s="7">
        <v>91</v>
      </c>
      <c r="H25" s="22">
        <v>206</v>
      </c>
      <c r="I25" s="7">
        <v>3</v>
      </c>
      <c r="J25" s="7">
        <v>0</v>
      </c>
      <c r="K25" s="7">
        <v>4</v>
      </c>
      <c r="L25" s="37">
        <f t="shared" si="0"/>
        <v>0.51597051597051602</v>
      </c>
    </row>
    <row r="26" spans="1:12" s="34" customFormat="1" x14ac:dyDescent="0.25">
      <c r="A26" s="21" t="s">
        <v>3735</v>
      </c>
      <c r="B26" s="7">
        <v>760</v>
      </c>
      <c r="C26" s="7">
        <v>3</v>
      </c>
      <c r="D26" s="7">
        <v>189</v>
      </c>
      <c r="E26" s="7">
        <v>72</v>
      </c>
      <c r="F26" s="7">
        <v>3</v>
      </c>
      <c r="G26" s="7">
        <v>176</v>
      </c>
      <c r="H26" s="22">
        <v>443</v>
      </c>
      <c r="I26" s="7">
        <v>0</v>
      </c>
      <c r="J26" s="7">
        <v>0</v>
      </c>
      <c r="K26" s="7">
        <v>2</v>
      </c>
      <c r="L26" s="37">
        <f t="shared" si="0"/>
        <v>0.58552631578947367</v>
      </c>
    </row>
    <row r="27" spans="1:12" s="34" customFormat="1" x14ac:dyDescent="0.25">
      <c r="A27" s="21" t="s">
        <v>3736</v>
      </c>
      <c r="B27" s="7">
        <v>418</v>
      </c>
      <c r="C27" s="7">
        <v>1</v>
      </c>
      <c r="D27" s="7">
        <v>77</v>
      </c>
      <c r="E27" s="7">
        <v>27</v>
      </c>
      <c r="F27" s="7">
        <v>2</v>
      </c>
      <c r="G27" s="7">
        <v>92</v>
      </c>
      <c r="H27" s="22">
        <v>199</v>
      </c>
      <c r="I27" s="7">
        <v>0</v>
      </c>
      <c r="J27" s="7">
        <v>0</v>
      </c>
      <c r="K27" s="7">
        <v>0</v>
      </c>
      <c r="L27" s="37">
        <f t="shared" si="0"/>
        <v>0.47607655502392343</v>
      </c>
    </row>
    <row r="28" spans="1:12" s="34" customFormat="1" x14ac:dyDescent="0.25">
      <c r="A28" s="21" t="s">
        <v>3737</v>
      </c>
      <c r="B28" s="7">
        <v>348</v>
      </c>
      <c r="C28" s="7">
        <v>2</v>
      </c>
      <c r="D28" s="7">
        <v>90</v>
      </c>
      <c r="E28" s="7">
        <v>27</v>
      </c>
      <c r="F28" s="7">
        <v>2</v>
      </c>
      <c r="G28" s="7">
        <v>53</v>
      </c>
      <c r="H28" s="22">
        <v>174</v>
      </c>
      <c r="I28" s="7">
        <v>0</v>
      </c>
      <c r="J28" s="7">
        <v>0</v>
      </c>
      <c r="K28" s="7">
        <v>0</v>
      </c>
      <c r="L28" s="37">
        <f t="shared" si="0"/>
        <v>0.5</v>
      </c>
    </row>
    <row r="29" spans="1:12" s="34" customFormat="1" x14ac:dyDescent="0.25">
      <c r="A29" s="21" t="s">
        <v>3738</v>
      </c>
      <c r="B29" s="7">
        <v>569</v>
      </c>
      <c r="C29" s="7">
        <v>4</v>
      </c>
      <c r="D29" s="7">
        <v>116</v>
      </c>
      <c r="E29" s="7">
        <v>29</v>
      </c>
      <c r="F29" s="7">
        <v>6</v>
      </c>
      <c r="G29" s="7">
        <v>124</v>
      </c>
      <c r="H29" s="22">
        <v>279</v>
      </c>
      <c r="I29" s="7">
        <v>0</v>
      </c>
      <c r="J29" s="7">
        <v>0</v>
      </c>
      <c r="K29" s="7">
        <v>0</v>
      </c>
      <c r="L29" s="37">
        <f t="shared" si="0"/>
        <v>0.49033391915641478</v>
      </c>
    </row>
    <row r="30" spans="1:12" s="34" customFormat="1" x14ac:dyDescent="0.25">
      <c r="A30" s="21" t="s">
        <v>3739</v>
      </c>
      <c r="B30" s="7">
        <v>498</v>
      </c>
      <c r="C30" s="7">
        <v>6</v>
      </c>
      <c r="D30" s="7">
        <v>82</v>
      </c>
      <c r="E30" s="7">
        <v>28</v>
      </c>
      <c r="F30" s="7">
        <v>2</v>
      </c>
      <c r="G30" s="7">
        <v>81</v>
      </c>
      <c r="H30" s="22">
        <v>199</v>
      </c>
      <c r="I30" s="7">
        <v>0</v>
      </c>
      <c r="J30" s="7">
        <v>0</v>
      </c>
      <c r="K30" s="7">
        <v>0</v>
      </c>
      <c r="L30" s="37">
        <f t="shared" si="0"/>
        <v>0.39959839357429716</v>
      </c>
    </row>
    <row r="31" spans="1:12" s="34" customFormat="1" x14ac:dyDescent="0.25">
      <c r="A31" s="21" t="s">
        <v>3740</v>
      </c>
      <c r="B31" s="7">
        <v>494</v>
      </c>
      <c r="C31" s="7">
        <v>3</v>
      </c>
      <c r="D31" s="7">
        <v>97</v>
      </c>
      <c r="E31" s="7">
        <v>17</v>
      </c>
      <c r="F31" s="7">
        <v>2</v>
      </c>
      <c r="G31" s="7">
        <v>115</v>
      </c>
      <c r="H31" s="22">
        <v>234</v>
      </c>
      <c r="I31" s="7">
        <v>0</v>
      </c>
      <c r="J31" s="7">
        <v>0</v>
      </c>
      <c r="K31" s="7">
        <v>0</v>
      </c>
      <c r="L31" s="37">
        <f t="shared" si="0"/>
        <v>0.47368421052631576</v>
      </c>
    </row>
    <row r="32" spans="1:12" s="34" customFormat="1" x14ac:dyDescent="0.25">
      <c r="A32" s="21" t="s">
        <v>3741</v>
      </c>
      <c r="B32" s="7">
        <v>512</v>
      </c>
      <c r="C32" s="7">
        <v>2</v>
      </c>
      <c r="D32" s="7">
        <v>81</v>
      </c>
      <c r="E32" s="7">
        <v>29</v>
      </c>
      <c r="F32" s="7">
        <v>4</v>
      </c>
      <c r="G32" s="7">
        <v>90</v>
      </c>
      <c r="H32" s="22">
        <v>206</v>
      </c>
      <c r="I32" s="7">
        <v>0</v>
      </c>
      <c r="J32" s="7">
        <v>0</v>
      </c>
      <c r="K32" s="7">
        <v>1</v>
      </c>
      <c r="L32" s="37">
        <f t="shared" si="0"/>
        <v>0.404296875</v>
      </c>
    </row>
    <row r="33" spans="1:12" s="34" customFormat="1" x14ac:dyDescent="0.25">
      <c r="A33" s="21" t="s">
        <v>3742</v>
      </c>
      <c r="B33" s="7">
        <v>421</v>
      </c>
      <c r="C33" s="7">
        <v>3</v>
      </c>
      <c r="D33" s="7">
        <v>84</v>
      </c>
      <c r="E33" s="7">
        <v>15</v>
      </c>
      <c r="F33" s="7">
        <v>1</v>
      </c>
      <c r="G33" s="7">
        <v>95</v>
      </c>
      <c r="H33" s="22">
        <v>198</v>
      </c>
      <c r="I33" s="7">
        <v>0</v>
      </c>
      <c r="J33" s="7">
        <v>0</v>
      </c>
      <c r="K33" s="7">
        <v>0</v>
      </c>
      <c r="L33" s="37">
        <f t="shared" si="0"/>
        <v>0.47030878859857483</v>
      </c>
    </row>
    <row r="34" spans="1:12" s="34" customFormat="1" x14ac:dyDescent="0.25">
      <c r="A34" s="21" t="s">
        <v>3743</v>
      </c>
      <c r="B34" s="7">
        <v>574</v>
      </c>
      <c r="C34" s="7">
        <v>2</v>
      </c>
      <c r="D34" s="7">
        <v>108</v>
      </c>
      <c r="E34" s="7">
        <v>28</v>
      </c>
      <c r="F34" s="7">
        <v>3</v>
      </c>
      <c r="G34" s="7">
        <v>99</v>
      </c>
      <c r="H34" s="22">
        <v>240</v>
      </c>
      <c r="I34" s="7">
        <v>1</v>
      </c>
      <c r="J34" s="7">
        <v>0</v>
      </c>
      <c r="K34" s="7">
        <v>1</v>
      </c>
      <c r="L34" s="37">
        <f t="shared" si="0"/>
        <v>0.41986062717770034</v>
      </c>
    </row>
    <row r="35" spans="1:12" s="34" customFormat="1" x14ac:dyDescent="0.25">
      <c r="A35" s="21" t="s">
        <v>3744</v>
      </c>
      <c r="B35" s="7">
        <v>444</v>
      </c>
      <c r="C35" s="7">
        <v>2</v>
      </c>
      <c r="D35" s="7">
        <v>80</v>
      </c>
      <c r="E35" s="7">
        <v>32</v>
      </c>
      <c r="F35" s="7">
        <v>8</v>
      </c>
      <c r="G35" s="7">
        <v>83</v>
      </c>
      <c r="H35" s="22">
        <v>205</v>
      </c>
      <c r="I35" s="7">
        <v>0</v>
      </c>
      <c r="J35" s="7">
        <v>0</v>
      </c>
      <c r="K35" s="7">
        <v>0</v>
      </c>
      <c r="L35" s="37">
        <f t="shared" si="0"/>
        <v>0.46171171171171171</v>
      </c>
    </row>
    <row r="36" spans="1:12" s="34" customFormat="1" x14ac:dyDescent="0.25">
      <c r="A36" s="21" t="s">
        <v>3745</v>
      </c>
      <c r="B36" s="7">
        <v>515</v>
      </c>
      <c r="C36" s="7">
        <v>2</v>
      </c>
      <c r="D36" s="7">
        <v>95</v>
      </c>
      <c r="E36" s="7">
        <v>37</v>
      </c>
      <c r="F36" s="7">
        <v>2</v>
      </c>
      <c r="G36" s="7">
        <v>83</v>
      </c>
      <c r="H36" s="22">
        <v>219</v>
      </c>
      <c r="I36" s="7">
        <v>1</v>
      </c>
      <c r="J36" s="7">
        <v>0</v>
      </c>
      <c r="K36" s="7">
        <v>0</v>
      </c>
      <c r="L36" s="37">
        <f t="shared" si="0"/>
        <v>0.42524271844660194</v>
      </c>
    </row>
    <row r="37" spans="1:12" s="34" customFormat="1" x14ac:dyDescent="0.25">
      <c r="A37" s="21" t="s">
        <v>3746</v>
      </c>
      <c r="B37" s="7">
        <v>325</v>
      </c>
      <c r="C37" s="7">
        <v>1</v>
      </c>
      <c r="D37" s="7">
        <v>51</v>
      </c>
      <c r="E37" s="7">
        <v>16</v>
      </c>
      <c r="F37" s="7">
        <v>0</v>
      </c>
      <c r="G37" s="7">
        <v>95</v>
      </c>
      <c r="H37" s="22">
        <v>163</v>
      </c>
      <c r="I37" s="7">
        <v>0</v>
      </c>
      <c r="J37" s="7">
        <v>0</v>
      </c>
      <c r="K37" s="7">
        <v>0</v>
      </c>
      <c r="L37" s="37">
        <f t="shared" si="0"/>
        <v>0.50153846153846149</v>
      </c>
    </row>
    <row r="38" spans="1:12" s="34" customFormat="1" x14ac:dyDescent="0.25">
      <c r="A38" s="21" t="s">
        <v>3747</v>
      </c>
      <c r="B38" s="7">
        <v>399</v>
      </c>
      <c r="C38" s="7">
        <v>0</v>
      </c>
      <c r="D38" s="7">
        <v>67</v>
      </c>
      <c r="E38" s="7">
        <v>10</v>
      </c>
      <c r="F38" s="7">
        <v>1</v>
      </c>
      <c r="G38" s="7">
        <v>100</v>
      </c>
      <c r="H38" s="22">
        <v>178</v>
      </c>
      <c r="I38" s="7">
        <v>0</v>
      </c>
      <c r="J38" s="7">
        <v>1</v>
      </c>
      <c r="K38" s="7">
        <v>0</v>
      </c>
      <c r="L38" s="37">
        <f t="shared" si="0"/>
        <v>0.44862155388471175</v>
      </c>
    </row>
    <row r="39" spans="1:12" s="34" customFormat="1" x14ac:dyDescent="0.25">
      <c r="A39" s="21" t="s">
        <v>3748</v>
      </c>
      <c r="B39" s="7">
        <v>337</v>
      </c>
      <c r="C39" s="7">
        <v>0</v>
      </c>
      <c r="D39" s="7">
        <v>73</v>
      </c>
      <c r="E39" s="7">
        <v>26</v>
      </c>
      <c r="F39" s="7">
        <v>0</v>
      </c>
      <c r="G39" s="7">
        <v>59</v>
      </c>
      <c r="H39" s="22">
        <v>158</v>
      </c>
      <c r="I39" s="7">
        <v>0</v>
      </c>
      <c r="J39" s="7">
        <v>0</v>
      </c>
      <c r="K39" s="7">
        <v>0</v>
      </c>
      <c r="L39" s="37">
        <f t="shared" si="0"/>
        <v>0.46884272997032639</v>
      </c>
    </row>
    <row r="40" spans="1:12" s="34" customFormat="1" x14ac:dyDescent="0.25">
      <c r="A40" s="21" t="s">
        <v>3749</v>
      </c>
      <c r="B40" s="7">
        <v>313</v>
      </c>
      <c r="C40" s="7">
        <v>0</v>
      </c>
      <c r="D40" s="7">
        <v>38</v>
      </c>
      <c r="E40" s="7">
        <v>19</v>
      </c>
      <c r="F40" s="7">
        <v>1</v>
      </c>
      <c r="G40" s="7">
        <v>63</v>
      </c>
      <c r="H40" s="22">
        <v>121</v>
      </c>
      <c r="I40" s="7">
        <v>0</v>
      </c>
      <c r="J40" s="7">
        <v>0</v>
      </c>
      <c r="K40" s="7">
        <v>0</v>
      </c>
      <c r="L40" s="37">
        <f t="shared" si="0"/>
        <v>0.38658146964856233</v>
      </c>
    </row>
    <row r="41" spans="1:12" s="34" customFormat="1" x14ac:dyDescent="0.25">
      <c r="A41" s="21" t="s">
        <v>3750</v>
      </c>
      <c r="B41" s="7">
        <v>514</v>
      </c>
      <c r="C41" s="7">
        <v>3</v>
      </c>
      <c r="D41" s="7">
        <v>90</v>
      </c>
      <c r="E41" s="7">
        <v>32</v>
      </c>
      <c r="F41" s="7">
        <v>5</v>
      </c>
      <c r="G41" s="7">
        <v>93</v>
      </c>
      <c r="H41" s="22">
        <v>223</v>
      </c>
      <c r="I41" s="7">
        <v>0</v>
      </c>
      <c r="J41" s="7">
        <v>0</v>
      </c>
      <c r="K41" s="7">
        <v>0</v>
      </c>
      <c r="L41" s="37">
        <f t="shared" si="0"/>
        <v>0.43385214007782102</v>
      </c>
    </row>
    <row r="42" spans="1:12" s="34" customFormat="1" x14ac:dyDescent="0.25">
      <c r="A42" s="21" t="s">
        <v>3751</v>
      </c>
      <c r="B42" s="7">
        <v>519</v>
      </c>
      <c r="C42" s="7">
        <v>1</v>
      </c>
      <c r="D42" s="7">
        <v>96</v>
      </c>
      <c r="E42" s="7">
        <v>33</v>
      </c>
      <c r="F42" s="7">
        <v>6</v>
      </c>
      <c r="G42" s="7">
        <v>97</v>
      </c>
      <c r="H42" s="22">
        <v>233</v>
      </c>
      <c r="I42" s="7">
        <v>0</v>
      </c>
      <c r="J42" s="7">
        <v>0</v>
      </c>
      <c r="K42" s="7">
        <v>1</v>
      </c>
      <c r="L42" s="37">
        <f t="shared" si="0"/>
        <v>0.45086705202312138</v>
      </c>
    </row>
    <row r="43" spans="1:12" s="34" customFormat="1" x14ac:dyDescent="0.25">
      <c r="A43" s="21" t="s">
        <v>3752</v>
      </c>
      <c r="B43" s="7">
        <v>460</v>
      </c>
      <c r="C43" s="7">
        <v>0</v>
      </c>
      <c r="D43" s="7">
        <v>87</v>
      </c>
      <c r="E43" s="7">
        <v>21</v>
      </c>
      <c r="F43" s="7">
        <v>5</v>
      </c>
      <c r="G43" s="7">
        <v>79</v>
      </c>
      <c r="H43" s="22">
        <v>192</v>
      </c>
      <c r="I43" s="7">
        <v>0</v>
      </c>
      <c r="J43" s="7">
        <v>0</v>
      </c>
      <c r="K43" s="7">
        <v>0</v>
      </c>
      <c r="L43" s="37">
        <f t="shared" si="0"/>
        <v>0.41739130434782606</v>
      </c>
    </row>
    <row r="44" spans="1:12" s="34" customFormat="1" x14ac:dyDescent="0.25">
      <c r="A44" s="21" t="s">
        <v>3753</v>
      </c>
      <c r="B44" s="7">
        <v>526</v>
      </c>
      <c r="C44" s="7">
        <v>2</v>
      </c>
      <c r="D44" s="7">
        <v>93</v>
      </c>
      <c r="E44" s="7">
        <v>30</v>
      </c>
      <c r="F44" s="7">
        <v>2</v>
      </c>
      <c r="G44" s="7">
        <v>112</v>
      </c>
      <c r="H44" s="22">
        <v>239</v>
      </c>
      <c r="I44" s="7">
        <v>0</v>
      </c>
      <c r="J44" s="7">
        <v>0</v>
      </c>
      <c r="K44" s="7">
        <v>5</v>
      </c>
      <c r="L44" s="37">
        <f t="shared" si="0"/>
        <v>0.46387832699619774</v>
      </c>
    </row>
    <row r="45" spans="1:12" s="34" customFormat="1" x14ac:dyDescent="0.25">
      <c r="A45" s="21" t="s">
        <v>3754</v>
      </c>
      <c r="B45" s="7">
        <v>409</v>
      </c>
      <c r="C45" s="7">
        <v>1</v>
      </c>
      <c r="D45" s="7">
        <v>71</v>
      </c>
      <c r="E45" s="7">
        <v>44</v>
      </c>
      <c r="F45" s="7">
        <v>3</v>
      </c>
      <c r="G45" s="7">
        <v>78</v>
      </c>
      <c r="H45" s="22">
        <v>197</v>
      </c>
      <c r="I45" s="7">
        <v>0</v>
      </c>
      <c r="J45" s="7">
        <v>0</v>
      </c>
      <c r="K45" s="7">
        <v>0</v>
      </c>
      <c r="L45" s="37">
        <f t="shared" si="0"/>
        <v>0.48166259168704156</v>
      </c>
    </row>
    <row r="46" spans="1:12" s="34" customFormat="1" x14ac:dyDescent="0.25">
      <c r="A46" s="21" t="s">
        <v>3755</v>
      </c>
      <c r="B46" s="7">
        <v>432</v>
      </c>
      <c r="C46" s="7">
        <v>3</v>
      </c>
      <c r="D46" s="7">
        <v>58</v>
      </c>
      <c r="E46" s="7">
        <v>47</v>
      </c>
      <c r="F46" s="7">
        <v>1</v>
      </c>
      <c r="G46" s="7">
        <v>100</v>
      </c>
      <c r="H46" s="22">
        <v>209</v>
      </c>
      <c r="I46" s="7">
        <v>1</v>
      </c>
      <c r="J46" s="7">
        <v>0</v>
      </c>
      <c r="K46" s="7">
        <v>0</v>
      </c>
      <c r="L46" s="37">
        <f t="shared" si="0"/>
        <v>0.48379629629629628</v>
      </c>
    </row>
    <row r="47" spans="1:12" s="34" customFormat="1" x14ac:dyDescent="0.25">
      <c r="A47" s="21" t="s">
        <v>3756</v>
      </c>
      <c r="B47" s="7">
        <v>394</v>
      </c>
      <c r="C47" s="7">
        <v>2</v>
      </c>
      <c r="D47" s="7">
        <v>90</v>
      </c>
      <c r="E47" s="7">
        <v>36</v>
      </c>
      <c r="F47" s="7">
        <v>8</v>
      </c>
      <c r="G47" s="7">
        <v>76</v>
      </c>
      <c r="H47" s="22">
        <v>212</v>
      </c>
      <c r="I47" s="7">
        <v>0</v>
      </c>
      <c r="J47" s="7">
        <v>0</v>
      </c>
      <c r="K47" s="7">
        <v>1</v>
      </c>
      <c r="L47" s="37">
        <f t="shared" si="0"/>
        <v>0.54060913705583757</v>
      </c>
    </row>
    <row r="48" spans="1:12" s="34" customFormat="1" x14ac:dyDescent="0.25">
      <c r="A48" s="21" t="s">
        <v>3757</v>
      </c>
      <c r="B48" s="7">
        <v>355</v>
      </c>
      <c r="C48" s="7">
        <v>4</v>
      </c>
      <c r="D48" s="7">
        <v>90</v>
      </c>
      <c r="E48" s="7">
        <v>15</v>
      </c>
      <c r="F48" s="7">
        <v>2</v>
      </c>
      <c r="G48" s="7">
        <v>60</v>
      </c>
      <c r="H48" s="22">
        <v>171</v>
      </c>
      <c r="I48" s="7">
        <v>0</v>
      </c>
      <c r="J48" s="7">
        <v>0</v>
      </c>
      <c r="K48" s="7">
        <v>0</v>
      </c>
      <c r="L48" s="37">
        <f t="shared" si="0"/>
        <v>0.48169014084507045</v>
      </c>
    </row>
    <row r="49" spans="1:12" s="34" customFormat="1" x14ac:dyDescent="0.25">
      <c r="A49" s="21" t="s">
        <v>3758</v>
      </c>
      <c r="B49" s="7">
        <v>438</v>
      </c>
      <c r="C49" s="7">
        <v>4</v>
      </c>
      <c r="D49" s="7">
        <v>136</v>
      </c>
      <c r="E49" s="7">
        <v>31</v>
      </c>
      <c r="F49" s="7">
        <v>2</v>
      </c>
      <c r="G49" s="7">
        <v>105</v>
      </c>
      <c r="H49" s="22">
        <v>278</v>
      </c>
      <c r="I49" s="7">
        <v>1</v>
      </c>
      <c r="J49" s="7">
        <v>1</v>
      </c>
      <c r="K49" s="7">
        <v>1</v>
      </c>
      <c r="L49" s="37">
        <f t="shared" si="0"/>
        <v>0.63926940639269403</v>
      </c>
    </row>
    <row r="50" spans="1:12" s="34" customFormat="1" x14ac:dyDescent="0.25">
      <c r="A50" s="21" t="s">
        <v>3759</v>
      </c>
      <c r="B50" s="7">
        <v>408</v>
      </c>
      <c r="C50" s="7">
        <v>3</v>
      </c>
      <c r="D50" s="7">
        <v>105</v>
      </c>
      <c r="E50" s="7">
        <v>30</v>
      </c>
      <c r="F50" s="7">
        <v>2</v>
      </c>
      <c r="G50" s="7">
        <v>84</v>
      </c>
      <c r="H50" s="22">
        <v>224</v>
      </c>
      <c r="I50" s="7">
        <v>2</v>
      </c>
      <c r="J50" s="7">
        <v>0</v>
      </c>
      <c r="K50" s="7">
        <v>0</v>
      </c>
      <c r="L50" s="37">
        <f t="shared" si="0"/>
        <v>0.5490196078431373</v>
      </c>
    </row>
    <row r="51" spans="1:12" s="34" customFormat="1" x14ac:dyDescent="0.25">
      <c r="A51" s="21" t="s">
        <v>3760</v>
      </c>
      <c r="B51" s="7">
        <v>463</v>
      </c>
      <c r="C51" s="7">
        <v>3</v>
      </c>
      <c r="D51" s="7">
        <v>109</v>
      </c>
      <c r="E51" s="7">
        <v>40</v>
      </c>
      <c r="F51" s="7">
        <v>5</v>
      </c>
      <c r="G51" s="7">
        <v>113</v>
      </c>
      <c r="H51" s="22">
        <v>270</v>
      </c>
      <c r="I51" s="7">
        <v>0</v>
      </c>
      <c r="J51" s="7">
        <v>0</v>
      </c>
      <c r="K51" s="7">
        <v>1</v>
      </c>
      <c r="L51" s="37">
        <f t="shared" si="0"/>
        <v>0.58531317494600432</v>
      </c>
    </row>
    <row r="52" spans="1:12" s="34" customFormat="1" x14ac:dyDescent="0.25">
      <c r="A52" s="21" t="s">
        <v>3761</v>
      </c>
      <c r="B52" s="7">
        <v>423</v>
      </c>
      <c r="C52" s="7">
        <v>6</v>
      </c>
      <c r="D52" s="7">
        <v>108</v>
      </c>
      <c r="E52" s="7">
        <v>36</v>
      </c>
      <c r="F52" s="7">
        <v>5</v>
      </c>
      <c r="G52" s="7">
        <v>56</v>
      </c>
      <c r="H52" s="22">
        <v>211</v>
      </c>
      <c r="I52" s="7">
        <v>1</v>
      </c>
      <c r="J52" s="7">
        <v>0</v>
      </c>
      <c r="K52" s="7">
        <v>1</v>
      </c>
      <c r="L52" s="37">
        <f t="shared" si="0"/>
        <v>0.50118203309692666</v>
      </c>
    </row>
    <row r="53" spans="1:12" s="34" customFormat="1" x14ac:dyDescent="0.25">
      <c r="A53" s="21" t="s">
        <v>3762</v>
      </c>
      <c r="B53" s="7">
        <v>458</v>
      </c>
      <c r="C53" s="7">
        <v>2</v>
      </c>
      <c r="D53" s="7">
        <v>84</v>
      </c>
      <c r="E53" s="7">
        <v>26</v>
      </c>
      <c r="F53" s="7">
        <v>1</v>
      </c>
      <c r="G53" s="7">
        <v>76</v>
      </c>
      <c r="H53" s="22">
        <v>189</v>
      </c>
      <c r="I53" s="7">
        <v>0</v>
      </c>
      <c r="J53" s="7">
        <v>0</v>
      </c>
      <c r="K53" s="7">
        <v>0</v>
      </c>
      <c r="L53" s="37">
        <f t="shared" si="0"/>
        <v>0.4126637554585153</v>
      </c>
    </row>
    <row r="54" spans="1:12" s="34" customFormat="1" x14ac:dyDescent="0.25">
      <c r="A54" s="21" t="s">
        <v>3763</v>
      </c>
      <c r="B54" s="7">
        <v>476</v>
      </c>
      <c r="C54" s="7">
        <v>1</v>
      </c>
      <c r="D54" s="7">
        <v>102</v>
      </c>
      <c r="E54" s="7">
        <v>25</v>
      </c>
      <c r="F54" s="7">
        <v>5</v>
      </c>
      <c r="G54" s="7">
        <v>93</v>
      </c>
      <c r="H54" s="22">
        <v>226</v>
      </c>
      <c r="I54" s="7">
        <v>0</v>
      </c>
      <c r="J54" s="7">
        <v>0</v>
      </c>
      <c r="K54" s="7">
        <v>0</v>
      </c>
      <c r="L54" s="37">
        <f t="shared" si="0"/>
        <v>0.47478991596638653</v>
      </c>
    </row>
    <row r="55" spans="1:12" s="34" customFormat="1" x14ac:dyDescent="0.25">
      <c r="A55" s="21" t="s">
        <v>3764</v>
      </c>
      <c r="B55" s="7">
        <v>414</v>
      </c>
      <c r="C55" s="7">
        <v>2</v>
      </c>
      <c r="D55" s="7">
        <v>95</v>
      </c>
      <c r="E55" s="7">
        <v>24</v>
      </c>
      <c r="F55" s="7">
        <v>3</v>
      </c>
      <c r="G55" s="7">
        <v>65</v>
      </c>
      <c r="H55" s="22">
        <v>189</v>
      </c>
      <c r="I55" s="7">
        <v>0</v>
      </c>
      <c r="J55" s="7">
        <v>0</v>
      </c>
      <c r="K55" s="7">
        <v>0</v>
      </c>
      <c r="L55" s="37">
        <f t="shared" si="0"/>
        <v>0.45652173913043476</v>
      </c>
    </row>
    <row r="56" spans="1:12" s="34" customFormat="1" x14ac:dyDescent="0.25">
      <c r="A56" s="21" t="s">
        <v>3765</v>
      </c>
      <c r="B56" s="7">
        <v>316</v>
      </c>
      <c r="C56" s="7">
        <v>3</v>
      </c>
      <c r="D56" s="7">
        <v>69</v>
      </c>
      <c r="E56" s="7">
        <v>16</v>
      </c>
      <c r="F56" s="7">
        <v>8</v>
      </c>
      <c r="G56" s="7">
        <v>33</v>
      </c>
      <c r="H56" s="22">
        <v>129</v>
      </c>
      <c r="I56" s="7">
        <v>0</v>
      </c>
      <c r="J56" s="7">
        <v>0</v>
      </c>
      <c r="K56" s="7">
        <v>1</v>
      </c>
      <c r="L56" s="37">
        <f t="shared" si="0"/>
        <v>0.41139240506329117</v>
      </c>
    </row>
    <row r="57" spans="1:12" s="34" customFormat="1" x14ac:dyDescent="0.25">
      <c r="A57" s="21" t="s">
        <v>3766</v>
      </c>
      <c r="B57" s="7">
        <v>423</v>
      </c>
      <c r="C57" s="7">
        <v>3</v>
      </c>
      <c r="D57" s="7">
        <v>76</v>
      </c>
      <c r="E57" s="7">
        <v>21</v>
      </c>
      <c r="F57" s="7">
        <v>6</v>
      </c>
      <c r="G57" s="7">
        <v>78</v>
      </c>
      <c r="H57" s="22">
        <v>184</v>
      </c>
      <c r="I57" s="7">
        <v>0</v>
      </c>
      <c r="J57" s="7">
        <v>0</v>
      </c>
      <c r="K57" s="7">
        <v>0</v>
      </c>
      <c r="L57" s="37">
        <f t="shared" si="0"/>
        <v>0.43498817966903075</v>
      </c>
    </row>
    <row r="58" spans="1:12" s="34" customFormat="1" x14ac:dyDescent="0.25">
      <c r="A58" s="21" t="s">
        <v>3767</v>
      </c>
      <c r="B58" s="7">
        <v>445</v>
      </c>
      <c r="C58" s="7">
        <v>2</v>
      </c>
      <c r="D58" s="7">
        <v>104</v>
      </c>
      <c r="E58" s="7">
        <v>23</v>
      </c>
      <c r="F58" s="7">
        <v>3</v>
      </c>
      <c r="G58" s="7">
        <v>60</v>
      </c>
      <c r="H58" s="22">
        <v>192</v>
      </c>
      <c r="I58" s="7">
        <v>3</v>
      </c>
      <c r="J58" s="7">
        <v>0</v>
      </c>
      <c r="K58" s="7">
        <v>0</v>
      </c>
      <c r="L58" s="37">
        <f t="shared" si="0"/>
        <v>0.43146067415730338</v>
      </c>
    </row>
    <row r="59" spans="1:12" s="34" customFormat="1" x14ac:dyDescent="0.25">
      <c r="A59" s="21" t="s">
        <v>3768</v>
      </c>
      <c r="B59" s="7">
        <v>403</v>
      </c>
      <c r="C59" s="7">
        <v>3</v>
      </c>
      <c r="D59" s="7">
        <v>65</v>
      </c>
      <c r="E59" s="7">
        <v>19</v>
      </c>
      <c r="F59" s="7">
        <v>4</v>
      </c>
      <c r="G59" s="7">
        <v>83</v>
      </c>
      <c r="H59" s="22">
        <v>174</v>
      </c>
      <c r="I59" s="7">
        <v>0</v>
      </c>
      <c r="J59" s="7">
        <v>0</v>
      </c>
      <c r="K59" s="7">
        <v>1</v>
      </c>
      <c r="L59" s="37">
        <f t="shared" si="0"/>
        <v>0.43424317617866004</v>
      </c>
    </row>
    <row r="60" spans="1:12" s="34" customFormat="1" x14ac:dyDescent="0.25">
      <c r="A60" s="21" t="s">
        <v>3769</v>
      </c>
      <c r="B60" s="7">
        <v>588</v>
      </c>
      <c r="C60" s="7">
        <v>1</v>
      </c>
      <c r="D60" s="7">
        <v>113</v>
      </c>
      <c r="E60" s="7">
        <v>31</v>
      </c>
      <c r="F60" s="7">
        <v>6</v>
      </c>
      <c r="G60" s="7">
        <v>51</v>
      </c>
      <c r="H60" s="22">
        <v>202</v>
      </c>
      <c r="I60" s="7">
        <v>5</v>
      </c>
      <c r="J60" s="7">
        <v>0</v>
      </c>
      <c r="K60" s="7">
        <v>0</v>
      </c>
      <c r="L60" s="37">
        <f t="shared" si="0"/>
        <v>0.34353741496598639</v>
      </c>
    </row>
    <row r="61" spans="1:12" s="34" customFormat="1" x14ac:dyDescent="0.25">
      <c r="A61" s="21" t="s">
        <v>3770</v>
      </c>
      <c r="B61" s="7">
        <v>397</v>
      </c>
      <c r="C61" s="7">
        <v>0</v>
      </c>
      <c r="D61" s="7">
        <v>77</v>
      </c>
      <c r="E61" s="7">
        <v>13</v>
      </c>
      <c r="F61" s="7">
        <v>4</v>
      </c>
      <c r="G61" s="7">
        <v>66</v>
      </c>
      <c r="H61" s="22">
        <v>160</v>
      </c>
      <c r="I61" s="7">
        <v>1</v>
      </c>
      <c r="J61" s="7">
        <v>0</v>
      </c>
      <c r="K61" s="7">
        <v>1</v>
      </c>
      <c r="L61" s="37">
        <f t="shared" si="0"/>
        <v>0.40554156171284633</v>
      </c>
    </row>
    <row r="62" spans="1:12" s="34" customFormat="1" x14ac:dyDescent="0.25">
      <c r="A62" s="21" t="s">
        <v>3771</v>
      </c>
      <c r="B62" s="7">
        <v>417</v>
      </c>
      <c r="C62" s="7">
        <v>3</v>
      </c>
      <c r="D62" s="7">
        <v>80</v>
      </c>
      <c r="E62" s="7">
        <v>11</v>
      </c>
      <c r="F62" s="7">
        <v>5</v>
      </c>
      <c r="G62" s="7">
        <v>37</v>
      </c>
      <c r="H62" s="22">
        <v>136</v>
      </c>
      <c r="I62" s="7">
        <v>0</v>
      </c>
      <c r="J62" s="7">
        <v>0</v>
      </c>
      <c r="K62" s="7">
        <v>0</v>
      </c>
      <c r="L62" s="37">
        <f t="shared" si="0"/>
        <v>0.32613908872901681</v>
      </c>
    </row>
    <row r="63" spans="1:12" s="34" customFormat="1" x14ac:dyDescent="0.25">
      <c r="A63" s="21" t="s">
        <v>3772</v>
      </c>
      <c r="B63" s="7">
        <v>409</v>
      </c>
      <c r="C63" s="7">
        <v>1</v>
      </c>
      <c r="D63" s="7">
        <v>98</v>
      </c>
      <c r="E63" s="7">
        <v>23</v>
      </c>
      <c r="F63" s="7">
        <v>5</v>
      </c>
      <c r="G63" s="7">
        <v>76</v>
      </c>
      <c r="H63" s="22">
        <v>203</v>
      </c>
      <c r="I63" s="7">
        <v>0</v>
      </c>
      <c r="J63" s="7">
        <v>0</v>
      </c>
      <c r="K63" s="7">
        <v>2</v>
      </c>
      <c r="L63" s="37">
        <f t="shared" si="0"/>
        <v>0.5012224938875306</v>
      </c>
    </row>
    <row r="64" spans="1:12" s="34" customFormat="1" x14ac:dyDescent="0.25">
      <c r="A64" s="21" t="s">
        <v>3773</v>
      </c>
      <c r="B64" s="7">
        <v>362</v>
      </c>
      <c r="C64" s="7">
        <v>3</v>
      </c>
      <c r="D64" s="7">
        <v>89</v>
      </c>
      <c r="E64" s="7">
        <v>19</v>
      </c>
      <c r="F64" s="7">
        <v>3</v>
      </c>
      <c r="G64" s="7">
        <v>65</v>
      </c>
      <c r="H64" s="22">
        <v>179</v>
      </c>
      <c r="I64" s="7">
        <v>0</v>
      </c>
      <c r="J64" s="7">
        <v>0</v>
      </c>
      <c r="K64" s="7">
        <v>0</v>
      </c>
      <c r="L64" s="37">
        <f t="shared" si="0"/>
        <v>0.49447513812154698</v>
      </c>
    </row>
    <row r="65" spans="1:12" s="34" customFormat="1" x14ac:dyDescent="0.25">
      <c r="A65" s="21" t="s">
        <v>3774</v>
      </c>
      <c r="B65" s="7">
        <v>390</v>
      </c>
      <c r="C65" s="7">
        <v>1</v>
      </c>
      <c r="D65" s="7">
        <v>98</v>
      </c>
      <c r="E65" s="7">
        <v>17</v>
      </c>
      <c r="F65" s="7">
        <v>5</v>
      </c>
      <c r="G65" s="7">
        <v>98</v>
      </c>
      <c r="H65" s="22">
        <v>219</v>
      </c>
      <c r="I65" s="7">
        <v>0</v>
      </c>
      <c r="J65" s="7">
        <v>0</v>
      </c>
      <c r="K65" s="7">
        <v>1</v>
      </c>
      <c r="L65" s="37">
        <f t="shared" si="0"/>
        <v>0.5641025641025641</v>
      </c>
    </row>
    <row r="66" spans="1:12" s="34" customFormat="1" x14ac:dyDescent="0.25">
      <c r="A66" s="21" t="s">
        <v>3775</v>
      </c>
      <c r="B66" s="7">
        <v>604</v>
      </c>
      <c r="C66" s="7">
        <v>3</v>
      </c>
      <c r="D66" s="7">
        <v>84</v>
      </c>
      <c r="E66" s="7">
        <v>15</v>
      </c>
      <c r="F66" s="7">
        <v>2</v>
      </c>
      <c r="G66" s="7">
        <v>78</v>
      </c>
      <c r="H66" s="22">
        <v>182</v>
      </c>
      <c r="I66" s="7">
        <v>0</v>
      </c>
      <c r="J66" s="7">
        <v>0</v>
      </c>
      <c r="K66" s="7">
        <v>0</v>
      </c>
      <c r="L66" s="37">
        <f t="shared" ref="L66" si="1">(K66+J66+H66)/B66</f>
        <v>0.30132450331125826</v>
      </c>
    </row>
    <row r="67" spans="1:12" s="34" customFormat="1" x14ac:dyDescent="0.25">
      <c r="A67" s="21" t="s">
        <v>3776</v>
      </c>
      <c r="B67" s="7">
        <v>0</v>
      </c>
      <c r="C67" s="7">
        <v>0</v>
      </c>
      <c r="D67" s="7">
        <v>62</v>
      </c>
      <c r="E67" s="7">
        <v>11</v>
      </c>
      <c r="F67" s="7">
        <v>1</v>
      </c>
      <c r="G67" s="7">
        <v>64</v>
      </c>
      <c r="H67" s="22">
        <v>138</v>
      </c>
      <c r="I67" s="7">
        <v>0</v>
      </c>
      <c r="J67" s="7">
        <v>0</v>
      </c>
      <c r="K67" s="7">
        <v>47</v>
      </c>
      <c r="L67" s="37" t="s">
        <v>99</v>
      </c>
    </row>
    <row r="68" spans="1:12" s="34" customFormat="1" x14ac:dyDescent="0.25">
      <c r="A68" s="21" t="s">
        <v>3777</v>
      </c>
      <c r="B68" s="7">
        <v>0</v>
      </c>
      <c r="C68" s="7">
        <v>4</v>
      </c>
      <c r="D68" s="7">
        <v>65</v>
      </c>
      <c r="E68" s="7">
        <v>13</v>
      </c>
      <c r="F68" s="7">
        <v>10</v>
      </c>
      <c r="G68" s="7">
        <v>72</v>
      </c>
      <c r="H68" s="22">
        <v>164</v>
      </c>
      <c r="I68" s="7">
        <v>0</v>
      </c>
      <c r="J68" s="7">
        <v>0</v>
      </c>
      <c r="K68" s="7">
        <v>6</v>
      </c>
      <c r="L68" s="37" t="s">
        <v>99</v>
      </c>
    </row>
    <row r="69" spans="1:12" s="34" customFormat="1" x14ac:dyDescent="0.25">
      <c r="A69" s="21" t="s">
        <v>3778</v>
      </c>
      <c r="B69" s="7">
        <v>0</v>
      </c>
      <c r="C69" s="7">
        <v>11</v>
      </c>
      <c r="D69" s="7">
        <v>530</v>
      </c>
      <c r="E69" s="7">
        <v>118</v>
      </c>
      <c r="F69" s="7">
        <v>10</v>
      </c>
      <c r="G69" s="7">
        <v>905</v>
      </c>
      <c r="H69" s="22">
        <v>1574</v>
      </c>
      <c r="I69" s="7">
        <v>2</v>
      </c>
      <c r="J69" s="7">
        <v>0</v>
      </c>
      <c r="K69" s="7">
        <v>1</v>
      </c>
      <c r="L69" s="37" t="s">
        <v>99</v>
      </c>
    </row>
    <row r="70" spans="1:12" s="34" customFormat="1" x14ac:dyDescent="0.25">
      <c r="A70" s="21" t="s">
        <v>102</v>
      </c>
      <c r="B70" s="7">
        <v>0</v>
      </c>
      <c r="C70" s="7">
        <v>21</v>
      </c>
      <c r="D70" s="7">
        <v>790</v>
      </c>
      <c r="E70" s="7">
        <v>132</v>
      </c>
      <c r="F70" s="7">
        <v>20</v>
      </c>
      <c r="G70" s="7">
        <v>588</v>
      </c>
      <c r="H70" s="22">
        <v>1551</v>
      </c>
      <c r="I70" s="7">
        <v>13</v>
      </c>
      <c r="J70" s="7">
        <v>0</v>
      </c>
      <c r="K70" s="7">
        <v>1</v>
      </c>
      <c r="L70" s="37" t="s">
        <v>99</v>
      </c>
    </row>
    <row r="71" spans="1:12" s="34" customFormat="1" x14ac:dyDescent="0.25">
      <c r="A71" s="21" t="s">
        <v>103</v>
      </c>
      <c r="B71" s="7">
        <v>0</v>
      </c>
      <c r="C71" s="7">
        <v>22</v>
      </c>
      <c r="D71" s="7">
        <v>1134</v>
      </c>
      <c r="E71" s="7">
        <v>264</v>
      </c>
      <c r="F71" s="7">
        <v>36</v>
      </c>
      <c r="G71" s="7">
        <v>960</v>
      </c>
      <c r="H71" s="22">
        <v>2416</v>
      </c>
      <c r="I71" s="7">
        <v>5</v>
      </c>
      <c r="J71" s="7">
        <v>1</v>
      </c>
      <c r="K71" s="7">
        <v>2</v>
      </c>
      <c r="L71" s="46" t="s">
        <v>99</v>
      </c>
    </row>
    <row r="72" spans="1:12" s="34" customFormat="1" x14ac:dyDescent="0.25">
      <c r="A72" s="21" t="s">
        <v>104</v>
      </c>
      <c r="B72" s="7"/>
      <c r="C72" s="7">
        <f t="shared" ref="C72:K72" si="2">SUM(C2:C68)</f>
        <v>185</v>
      </c>
      <c r="D72" s="7">
        <f t="shared" si="2"/>
        <v>6366</v>
      </c>
      <c r="E72" s="7">
        <f t="shared" si="2"/>
        <v>1823</v>
      </c>
      <c r="F72" s="7">
        <f t="shared" si="2"/>
        <v>245</v>
      </c>
      <c r="G72" s="7">
        <f t="shared" si="2"/>
        <v>5849</v>
      </c>
      <c r="H72" s="7">
        <f t="shared" si="2"/>
        <v>14468</v>
      </c>
      <c r="I72" s="7">
        <f t="shared" si="2"/>
        <v>28</v>
      </c>
      <c r="J72" s="7">
        <f t="shared" si="2"/>
        <v>7</v>
      </c>
      <c r="K72" s="7">
        <f t="shared" si="2"/>
        <v>86</v>
      </c>
      <c r="L72" s="37"/>
    </row>
    <row r="73" spans="1:12" s="34" customFormat="1" x14ac:dyDescent="0.25">
      <c r="A73" s="21" t="s">
        <v>105</v>
      </c>
      <c r="B73" s="7"/>
      <c r="C73" s="7">
        <f>SUM(C69:C71)</f>
        <v>54</v>
      </c>
      <c r="D73" s="7">
        <f t="shared" ref="D73:K73" si="3">SUM(D69:D71)</f>
        <v>2454</v>
      </c>
      <c r="E73" s="7">
        <f t="shared" si="3"/>
        <v>514</v>
      </c>
      <c r="F73" s="7">
        <f t="shared" si="3"/>
        <v>66</v>
      </c>
      <c r="G73" s="7">
        <f t="shared" si="3"/>
        <v>2453</v>
      </c>
      <c r="H73" s="7">
        <f t="shared" si="3"/>
        <v>5541</v>
      </c>
      <c r="I73" s="7">
        <f t="shared" si="3"/>
        <v>20</v>
      </c>
      <c r="J73" s="7">
        <f t="shared" si="3"/>
        <v>1</v>
      </c>
      <c r="K73" s="7">
        <f t="shared" si="3"/>
        <v>4</v>
      </c>
      <c r="L73" s="37"/>
    </row>
    <row r="74" spans="1:12" s="34" customFormat="1" x14ac:dyDescent="0.25">
      <c r="A74" s="21" t="s">
        <v>106</v>
      </c>
      <c r="B74" s="7">
        <f>SUM(B2:B71)</f>
        <v>30538</v>
      </c>
      <c r="C74" s="7">
        <f>SUM(C72:C73)</f>
        <v>239</v>
      </c>
      <c r="D74" s="7">
        <f t="shared" ref="D74:K74" si="4">SUM(D72:D73)</f>
        <v>8820</v>
      </c>
      <c r="E74" s="7">
        <f t="shared" si="4"/>
        <v>2337</v>
      </c>
      <c r="F74" s="7">
        <f t="shared" si="4"/>
        <v>311</v>
      </c>
      <c r="G74" s="7">
        <f t="shared" si="4"/>
        <v>8302</v>
      </c>
      <c r="H74" s="7">
        <f t="shared" si="4"/>
        <v>20009</v>
      </c>
      <c r="I74" s="7">
        <f t="shared" si="4"/>
        <v>48</v>
      </c>
      <c r="J74" s="7">
        <f t="shared" si="4"/>
        <v>8</v>
      </c>
      <c r="K74" s="7">
        <f t="shared" si="4"/>
        <v>90</v>
      </c>
      <c r="L74" s="37">
        <f>(K74+J74+H74)/B74</f>
        <v>0.65842556814460673</v>
      </c>
    </row>
    <row r="75" spans="1:12" s="34" customFormat="1" x14ac:dyDescent="0.25">
      <c r="A75" s="36" t="s">
        <v>107</v>
      </c>
      <c r="B75" s="7"/>
      <c r="C75" s="37">
        <f>C74/$H$74</f>
        <v>1.1944624918786546E-2</v>
      </c>
      <c r="D75" s="37">
        <f t="shared" ref="D75:G75" si="5">D74/$H$74</f>
        <v>0.44080163926233196</v>
      </c>
      <c r="E75" s="37">
        <f t="shared" si="5"/>
        <v>0.11679744115148183</v>
      </c>
      <c r="F75" s="37">
        <f t="shared" si="5"/>
        <v>1.5543005647458644E-2</v>
      </c>
      <c r="G75" s="37">
        <f t="shared" si="5"/>
        <v>0.41491328901994101</v>
      </c>
      <c r="H75" s="37"/>
      <c r="I75" s="37"/>
      <c r="J75" s="37"/>
      <c r="K75" s="37"/>
      <c r="L75" s="37"/>
    </row>
    <row r="76" spans="1:12" x14ac:dyDescent="0.25"/>
    <row r="77" spans="1:12" x14ac:dyDescent="0.25"/>
    <row r="78" spans="1:12" x14ac:dyDescent="0.25"/>
    <row r="79" spans="1:12" x14ac:dyDescent="0.25"/>
    <row r="80" spans="1:12" x14ac:dyDescent="0.25"/>
    <row r="81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98" fitToHeight="0" orientation="landscape" r:id="rId1"/>
  <tableParts count="1">
    <tablePart r:id="rId2"/>
  </tablePart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8C17DF-8247-4D2B-BD93-20EEA25C235F}">
  <sheetPr codeName="Sheet47">
    <pageSetUpPr fitToPage="1"/>
  </sheetPr>
  <dimension ref="A1:M96"/>
  <sheetViews>
    <sheetView workbookViewId="0">
      <pane xSplit="1" ySplit="1" topLeftCell="B71" activePane="bottomRight" state="frozen"/>
      <selection pane="topRight" activeCell="B1" sqref="B1"/>
      <selection pane="bottomLeft" activeCell="A2" sqref="A2"/>
      <selection pane="bottomRight" activeCell="B93" sqref="B93"/>
    </sheetView>
  </sheetViews>
  <sheetFormatPr defaultColWidth="0" defaultRowHeight="15" customHeight="1" zeroHeight="1" x14ac:dyDescent="0.25"/>
  <cols>
    <col min="1" max="1" width="50.7109375" style="33" customWidth="1"/>
    <col min="2" max="2" width="8.7109375" style="40" customWidth="1"/>
    <col min="3" max="6" width="11.7109375" style="40" customWidth="1"/>
    <col min="7" max="7" width="8.7109375" style="40" customWidth="1"/>
    <col min="8" max="10" width="3.7109375" style="40" customWidth="1"/>
    <col min="11" max="11" width="8.7109375" style="47" customWidth="1"/>
    <col min="12" max="12" width="1.7109375" style="33" customWidth="1"/>
    <col min="13" max="13" width="0" style="33" hidden="1" customWidth="1"/>
    <col min="14" max="16384" width="1.7109375" style="33" hidden="1"/>
  </cols>
  <sheetData>
    <row r="1" spans="1:11" ht="50.1" customHeight="1" thickBot="1" x14ac:dyDescent="0.3">
      <c r="A1" s="49" t="s">
        <v>0</v>
      </c>
      <c r="B1" s="2" t="s">
        <v>1</v>
      </c>
      <c r="C1" s="2" t="s">
        <v>3779</v>
      </c>
      <c r="D1" s="2" t="s">
        <v>3780</v>
      </c>
      <c r="E1" s="2" t="s">
        <v>3781</v>
      </c>
      <c r="F1" s="2" t="s">
        <v>3782</v>
      </c>
      <c r="G1" s="2" t="s">
        <v>8</v>
      </c>
      <c r="H1" s="2" t="s">
        <v>9</v>
      </c>
      <c r="I1" s="2" t="s">
        <v>10</v>
      </c>
      <c r="J1" s="2" t="s">
        <v>11</v>
      </c>
      <c r="K1" s="32" t="s">
        <v>12</v>
      </c>
    </row>
    <row r="2" spans="1:11" s="34" customFormat="1" ht="15.75" thickTop="1" x14ac:dyDescent="0.25">
      <c r="A2" s="50" t="s">
        <v>3783</v>
      </c>
      <c r="B2" s="7">
        <v>370</v>
      </c>
      <c r="C2" s="7">
        <v>23</v>
      </c>
      <c r="D2" s="7">
        <v>82</v>
      </c>
      <c r="E2" s="7">
        <v>4</v>
      </c>
      <c r="F2" s="7">
        <v>128</v>
      </c>
      <c r="G2" s="22">
        <v>237</v>
      </c>
      <c r="H2" s="7">
        <v>1</v>
      </c>
      <c r="I2" s="7">
        <v>0</v>
      </c>
      <c r="J2" s="7">
        <v>0</v>
      </c>
      <c r="K2" s="37">
        <f t="shared" ref="K2:K65" si="0">(J2+I2+G2)/B2</f>
        <v>0.64054054054054055</v>
      </c>
    </row>
    <row r="3" spans="1:11" s="34" customFormat="1" x14ac:dyDescent="0.25">
      <c r="A3" s="50" t="s">
        <v>3784</v>
      </c>
      <c r="B3" s="7">
        <v>442</v>
      </c>
      <c r="C3" s="7">
        <v>26</v>
      </c>
      <c r="D3" s="7">
        <v>96</v>
      </c>
      <c r="E3" s="7">
        <v>7</v>
      </c>
      <c r="F3" s="7">
        <v>132</v>
      </c>
      <c r="G3" s="22">
        <v>261</v>
      </c>
      <c r="H3" s="7">
        <v>0</v>
      </c>
      <c r="I3" s="7">
        <v>0</v>
      </c>
      <c r="J3" s="7">
        <v>1</v>
      </c>
      <c r="K3" s="37">
        <f t="shared" si="0"/>
        <v>0.59276018099547512</v>
      </c>
    </row>
    <row r="4" spans="1:11" s="34" customFormat="1" x14ac:dyDescent="0.25">
      <c r="A4" s="50" t="s">
        <v>3785</v>
      </c>
      <c r="B4" s="7">
        <v>388</v>
      </c>
      <c r="C4" s="7">
        <v>11</v>
      </c>
      <c r="D4" s="7">
        <v>46</v>
      </c>
      <c r="E4" s="7">
        <v>4</v>
      </c>
      <c r="F4" s="7">
        <v>99</v>
      </c>
      <c r="G4" s="22">
        <v>160</v>
      </c>
      <c r="H4" s="7">
        <v>5</v>
      </c>
      <c r="I4" s="7">
        <v>0</v>
      </c>
      <c r="J4" s="7">
        <v>1</v>
      </c>
      <c r="K4" s="37">
        <f t="shared" si="0"/>
        <v>0.41494845360824745</v>
      </c>
    </row>
    <row r="5" spans="1:11" s="34" customFormat="1" x14ac:dyDescent="0.25">
      <c r="A5" s="50" t="s">
        <v>3786</v>
      </c>
      <c r="B5" s="7">
        <v>353</v>
      </c>
      <c r="C5" s="7">
        <v>21</v>
      </c>
      <c r="D5" s="7">
        <v>50</v>
      </c>
      <c r="E5" s="7">
        <v>3</v>
      </c>
      <c r="F5" s="7">
        <v>83</v>
      </c>
      <c r="G5" s="22">
        <v>157</v>
      </c>
      <c r="H5" s="7">
        <v>2</v>
      </c>
      <c r="I5" s="7">
        <v>0</v>
      </c>
      <c r="J5" s="7">
        <v>0</v>
      </c>
      <c r="K5" s="37">
        <f t="shared" si="0"/>
        <v>0.44475920679886688</v>
      </c>
    </row>
    <row r="6" spans="1:11" s="34" customFormat="1" x14ac:dyDescent="0.25">
      <c r="A6" s="50" t="s">
        <v>3787</v>
      </c>
      <c r="B6" s="7">
        <v>359</v>
      </c>
      <c r="C6" s="7">
        <v>19</v>
      </c>
      <c r="D6" s="7">
        <v>56</v>
      </c>
      <c r="E6" s="7">
        <v>7</v>
      </c>
      <c r="F6" s="7">
        <v>102</v>
      </c>
      <c r="G6" s="22">
        <v>184</v>
      </c>
      <c r="H6" s="7">
        <v>0</v>
      </c>
      <c r="I6" s="7">
        <v>0</v>
      </c>
      <c r="J6" s="7">
        <v>0</v>
      </c>
      <c r="K6" s="37">
        <f t="shared" si="0"/>
        <v>0.51253481894150421</v>
      </c>
    </row>
    <row r="7" spans="1:11" s="34" customFormat="1" x14ac:dyDescent="0.25">
      <c r="A7" s="50" t="s">
        <v>3788</v>
      </c>
      <c r="B7" s="7">
        <v>373</v>
      </c>
      <c r="C7" s="7">
        <v>21</v>
      </c>
      <c r="D7" s="7">
        <v>92</v>
      </c>
      <c r="E7" s="7">
        <v>0</v>
      </c>
      <c r="F7" s="7">
        <v>118</v>
      </c>
      <c r="G7" s="22">
        <v>231</v>
      </c>
      <c r="H7" s="7">
        <v>1</v>
      </c>
      <c r="I7" s="7">
        <v>0</v>
      </c>
      <c r="J7" s="7">
        <v>0</v>
      </c>
      <c r="K7" s="37">
        <f t="shared" si="0"/>
        <v>0.61930294906166217</v>
      </c>
    </row>
    <row r="8" spans="1:11" s="34" customFormat="1" x14ac:dyDescent="0.25">
      <c r="A8" s="50" t="s">
        <v>3789</v>
      </c>
      <c r="B8" s="7">
        <v>351</v>
      </c>
      <c r="C8" s="7">
        <v>18</v>
      </c>
      <c r="D8" s="7">
        <v>63</v>
      </c>
      <c r="E8" s="7">
        <v>4</v>
      </c>
      <c r="F8" s="7">
        <v>139</v>
      </c>
      <c r="G8" s="22">
        <v>224</v>
      </c>
      <c r="H8" s="7">
        <v>0</v>
      </c>
      <c r="I8" s="7">
        <v>1</v>
      </c>
      <c r="J8" s="7">
        <v>0</v>
      </c>
      <c r="K8" s="37">
        <f t="shared" si="0"/>
        <v>0.64102564102564108</v>
      </c>
    </row>
    <row r="9" spans="1:11" s="34" customFormat="1" x14ac:dyDescent="0.25">
      <c r="A9" s="50" t="s">
        <v>3790</v>
      </c>
      <c r="B9" s="7">
        <v>338</v>
      </c>
      <c r="C9" s="7">
        <v>10</v>
      </c>
      <c r="D9" s="7">
        <v>45</v>
      </c>
      <c r="E9" s="7">
        <v>3</v>
      </c>
      <c r="F9" s="7">
        <v>87</v>
      </c>
      <c r="G9" s="22">
        <v>145</v>
      </c>
      <c r="H9" s="7">
        <v>0</v>
      </c>
      <c r="I9" s="7">
        <v>0</v>
      </c>
      <c r="J9" s="7">
        <v>0</v>
      </c>
      <c r="K9" s="37">
        <f t="shared" si="0"/>
        <v>0.42899408284023671</v>
      </c>
    </row>
    <row r="10" spans="1:11" s="34" customFormat="1" x14ac:dyDescent="0.25">
      <c r="A10" s="50" t="s">
        <v>3791</v>
      </c>
      <c r="B10" s="7">
        <v>380</v>
      </c>
      <c r="C10" s="7">
        <v>11</v>
      </c>
      <c r="D10" s="7">
        <v>32</v>
      </c>
      <c r="E10" s="7">
        <v>5</v>
      </c>
      <c r="F10" s="7">
        <v>96</v>
      </c>
      <c r="G10" s="22">
        <v>144</v>
      </c>
      <c r="H10" s="7">
        <v>1</v>
      </c>
      <c r="I10" s="7">
        <v>0</v>
      </c>
      <c r="J10" s="7">
        <v>0</v>
      </c>
      <c r="K10" s="37">
        <f t="shared" si="0"/>
        <v>0.37894736842105264</v>
      </c>
    </row>
    <row r="11" spans="1:11" s="34" customFormat="1" x14ac:dyDescent="0.25">
      <c r="A11" s="50" t="s">
        <v>3792</v>
      </c>
      <c r="B11" s="7">
        <v>334</v>
      </c>
      <c r="C11" s="7">
        <v>18</v>
      </c>
      <c r="D11" s="7">
        <v>67</v>
      </c>
      <c r="E11" s="7">
        <v>4</v>
      </c>
      <c r="F11" s="7">
        <v>76</v>
      </c>
      <c r="G11" s="22">
        <v>165</v>
      </c>
      <c r="H11" s="7">
        <v>0</v>
      </c>
      <c r="I11" s="7">
        <v>0</v>
      </c>
      <c r="J11" s="7">
        <v>0</v>
      </c>
      <c r="K11" s="37">
        <f t="shared" si="0"/>
        <v>0.4940119760479042</v>
      </c>
    </row>
    <row r="12" spans="1:11" s="34" customFormat="1" x14ac:dyDescent="0.25">
      <c r="A12" s="50" t="s">
        <v>3793</v>
      </c>
      <c r="B12" s="7">
        <v>300</v>
      </c>
      <c r="C12" s="7">
        <v>15</v>
      </c>
      <c r="D12" s="7">
        <v>48</v>
      </c>
      <c r="E12" s="7">
        <v>0</v>
      </c>
      <c r="F12" s="7">
        <v>65</v>
      </c>
      <c r="G12" s="22">
        <v>128</v>
      </c>
      <c r="H12" s="7">
        <v>2</v>
      </c>
      <c r="I12" s="7">
        <v>0</v>
      </c>
      <c r="J12" s="7">
        <v>0</v>
      </c>
      <c r="K12" s="37">
        <f t="shared" si="0"/>
        <v>0.42666666666666669</v>
      </c>
    </row>
    <row r="13" spans="1:11" s="34" customFormat="1" x14ac:dyDescent="0.25">
      <c r="A13" s="50" t="s">
        <v>3794</v>
      </c>
      <c r="B13" s="7">
        <v>427</v>
      </c>
      <c r="C13" s="7">
        <v>23</v>
      </c>
      <c r="D13" s="7">
        <v>54</v>
      </c>
      <c r="E13" s="7">
        <v>4</v>
      </c>
      <c r="F13" s="7">
        <v>129</v>
      </c>
      <c r="G13" s="22">
        <v>210</v>
      </c>
      <c r="H13" s="7">
        <v>0</v>
      </c>
      <c r="I13" s="7">
        <v>0</v>
      </c>
      <c r="J13" s="7">
        <v>0</v>
      </c>
      <c r="K13" s="37">
        <f t="shared" si="0"/>
        <v>0.49180327868852458</v>
      </c>
    </row>
    <row r="14" spans="1:11" s="34" customFormat="1" x14ac:dyDescent="0.25">
      <c r="A14" s="50" t="s">
        <v>3795</v>
      </c>
      <c r="B14" s="7">
        <v>415</v>
      </c>
      <c r="C14" s="7">
        <v>22</v>
      </c>
      <c r="D14" s="7">
        <v>77</v>
      </c>
      <c r="E14" s="7">
        <v>6</v>
      </c>
      <c r="F14" s="7">
        <v>109</v>
      </c>
      <c r="G14" s="22">
        <v>214</v>
      </c>
      <c r="H14" s="7">
        <v>1</v>
      </c>
      <c r="I14" s="7">
        <v>1</v>
      </c>
      <c r="J14" s="7">
        <v>0</v>
      </c>
      <c r="K14" s="37">
        <f t="shared" si="0"/>
        <v>0.51807228915662651</v>
      </c>
    </row>
    <row r="15" spans="1:11" s="34" customFormat="1" x14ac:dyDescent="0.25">
      <c r="A15" s="50" t="s">
        <v>3796</v>
      </c>
      <c r="B15" s="7">
        <v>369</v>
      </c>
      <c r="C15" s="7">
        <v>18</v>
      </c>
      <c r="D15" s="7">
        <v>58</v>
      </c>
      <c r="E15" s="7">
        <v>0</v>
      </c>
      <c r="F15" s="7">
        <v>90</v>
      </c>
      <c r="G15" s="22">
        <v>166</v>
      </c>
      <c r="H15" s="7">
        <v>0</v>
      </c>
      <c r="I15" s="7">
        <v>0</v>
      </c>
      <c r="J15" s="7">
        <v>0</v>
      </c>
      <c r="K15" s="37">
        <f t="shared" si="0"/>
        <v>0.44986449864498645</v>
      </c>
    </row>
    <row r="16" spans="1:11" s="34" customFormat="1" x14ac:dyDescent="0.25">
      <c r="A16" s="50" t="s">
        <v>3797</v>
      </c>
      <c r="B16" s="7">
        <v>319</v>
      </c>
      <c r="C16" s="7">
        <v>20</v>
      </c>
      <c r="D16" s="7">
        <v>47</v>
      </c>
      <c r="E16" s="7">
        <v>3</v>
      </c>
      <c r="F16" s="7">
        <v>85</v>
      </c>
      <c r="G16" s="22">
        <v>155</v>
      </c>
      <c r="H16" s="7">
        <v>2</v>
      </c>
      <c r="I16" s="7">
        <v>0</v>
      </c>
      <c r="J16" s="7">
        <v>1</v>
      </c>
      <c r="K16" s="37">
        <f t="shared" si="0"/>
        <v>0.4890282131661442</v>
      </c>
    </row>
    <row r="17" spans="1:11" s="34" customFormat="1" x14ac:dyDescent="0.25">
      <c r="A17" s="50" t="s">
        <v>3798</v>
      </c>
      <c r="B17" s="7">
        <v>418</v>
      </c>
      <c r="C17" s="7">
        <v>25</v>
      </c>
      <c r="D17" s="7">
        <v>67</v>
      </c>
      <c r="E17" s="7">
        <v>1</v>
      </c>
      <c r="F17" s="7">
        <v>86</v>
      </c>
      <c r="G17" s="22">
        <v>179</v>
      </c>
      <c r="H17" s="7">
        <v>0</v>
      </c>
      <c r="I17" s="7">
        <v>0</v>
      </c>
      <c r="J17" s="7">
        <v>0</v>
      </c>
      <c r="K17" s="37">
        <f t="shared" si="0"/>
        <v>0.42822966507177035</v>
      </c>
    </row>
    <row r="18" spans="1:11" s="34" customFormat="1" x14ac:dyDescent="0.25">
      <c r="A18" s="50" t="s">
        <v>3799</v>
      </c>
      <c r="B18" s="7">
        <v>415</v>
      </c>
      <c r="C18" s="7">
        <v>16</v>
      </c>
      <c r="D18" s="7">
        <v>104</v>
      </c>
      <c r="E18" s="7">
        <v>5</v>
      </c>
      <c r="F18" s="7">
        <v>91</v>
      </c>
      <c r="G18" s="22">
        <v>216</v>
      </c>
      <c r="H18" s="7">
        <v>0</v>
      </c>
      <c r="I18" s="7">
        <v>0</v>
      </c>
      <c r="J18" s="7">
        <v>0</v>
      </c>
      <c r="K18" s="37">
        <f t="shared" si="0"/>
        <v>0.52048192771084334</v>
      </c>
    </row>
    <row r="19" spans="1:11" s="34" customFormat="1" x14ac:dyDescent="0.25">
      <c r="A19" s="50" t="s">
        <v>3800</v>
      </c>
      <c r="B19" s="7">
        <v>431</v>
      </c>
      <c r="C19" s="7">
        <v>16</v>
      </c>
      <c r="D19" s="7">
        <v>94</v>
      </c>
      <c r="E19" s="7">
        <v>0</v>
      </c>
      <c r="F19" s="7">
        <v>96</v>
      </c>
      <c r="G19" s="22">
        <v>206</v>
      </c>
      <c r="H19" s="7">
        <v>0</v>
      </c>
      <c r="I19" s="7">
        <v>0</v>
      </c>
      <c r="J19" s="7">
        <v>0</v>
      </c>
      <c r="K19" s="37">
        <f t="shared" si="0"/>
        <v>0.47795823665893272</v>
      </c>
    </row>
    <row r="20" spans="1:11" s="34" customFormat="1" x14ac:dyDescent="0.25">
      <c r="A20" s="50" t="s">
        <v>3801</v>
      </c>
      <c r="B20" s="7">
        <v>484</v>
      </c>
      <c r="C20" s="7">
        <v>19</v>
      </c>
      <c r="D20" s="7">
        <v>117</v>
      </c>
      <c r="E20" s="7">
        <v>3</v>
      </c>
      <c r="F20" s="7">
        <v>116</v>
      </c>
      <c r="G20" s="22">
        <v>255</v>
      </c>
      <c r="H20" s="7">
        <v>1</v>
      </c>
      <c r="I20" s="7">
        <v>0</v>
      </c>
      <c r="J20" s="7">
        <v>1</v>
      </c>
      <c r="K20" s="37">
        <f t="shared" si="0"/>
        <v>0.52892561983471076</v>
      </c>
    </row>
    <row r="21" spans="1:11" s="34" customFormat="1" x14ac:dyDescent="0.25">
      <c r="A21" s="50" t="s">
        <v>3802</v>
      </c>
      <c r="B21" s="7">
        <v>465</v>
      </c>
      <c r="C21" s="7">
        <v>17</v>
      </c>
      <c r="D21" s="7">
        <v>89</v>
      </c>
      <c r="E21" s="7">
        <v>1</v>
      </c>
      <c r="F21" s="7">
        <v>133</v>
      </c>
      <c r="G21" s="22">
        <v>240</v>
      </c>
      <c r="H21" s="7">
        <v>0</v>
      </c>
      <c r="I21" s="7">
        <v>1</v>
      </c>
      <c r="J21" s="7">
        <v>1</v>
      </c>
      <c r="K21" s="37">
        <f t="shared" si="0"/>
        <v>0.52043010752688168</v>
      </c>
    </row>
    <row r="22" spans="1:11" s="34" customFormat="1" x14ac:dyDescent="0.25">
      <c r="A22" s="50" t="s">
        <v>3803</v>
      </c>
      <c r="B22" s="7">
        <v>435</v>
      </c>
      <c r="C22" s="7">
        <v>35</v>
      </c>
      <c r="D22" s="7">
        <v>88</v>
      </c>
      <c r="E22" s="7">
        <v>1</v>
      </c>
      <c r="F22" s="7">
        <v>118</v>
      </c>
      <c r="G22" s="22">
        <v>242</v>
      </c>
      <c r="H22" s="7">
        <v>0</v>
      </c>
      <c r="I22" s="7">
        <v>0</v>
      </c>
      <c r="J22" s="7">
        <v>0</v>
      </c>
      <c r="K22" s="37">
        <f t="shared" si="0"/>
        <v>0.55632183908045973</v>
      </c>
    </row>
    <row r="23" spans="1:11" s="34" customFormat="1" x14ac:dyDescent="0.25">
      <c r="A23" s="50" t="s">
        <v>3804</v>
      </c>
      <c r="B23" s="7">
        <v>393</v>
      </c>
      <c r="C23" s="7">
        <v>23</v>
      </c>
      <c r="D23" s="7">
        <v>102</v>
      </c>
      <c r="E23" s="7">
        <v>5</v>
      </c>
      <c r="F23" s="7">
        <v>112</v>
      </c>
      <c r="G23" s="22">
        <v>242</v>
      </c>
      <c r="H23" s="7">
        <v>3</v>
      </c>
      <c r="I23" s="7">
        <v>0</v>
      </c>
      <c r="J23" s="7">
        <v>0</v>
      </c>
      <c r="K23" s="37">
        <f t="shared" si="0"/>
        <v>0.61577608142493634</v>
      </c>
    </row>
    <row r="24" spans="1:11" s="34" customFormat="1" x14ac:dyDescent="0.25">
      <c r="A24" s="50" t="s">
        <v>3805</v>
      </c>
      <c r="B24" s="7">
        <v>434</v>
      </c>
      <c r="C24" s="7">
        <v>28</v>
      </c>
      <c r="D24" s="7">
        <v>105</v>
      </c>
      <c r="E24" s="7">
        <v>1</v>
      </c>
      <c r="F24" s="7">
        <v>83</v>
      </c>
      <c r="G24" s="22">
        <v>217</v>
      </c>
      <c r="H24" s="7">
        <v>0</v>
      </c>
      <c r="I24" s="7">
        <v>0</v>
      </c>
      <c r="J24" s="7">
        <v>0</v>
      </c>
      <c r="K24" s="37">
        <f t="shared" si="0"/>
        <v>0.5</v>
      </c>
    </row>
    <row r="25" spans="1:11" s="34" customFormat="1" x14ac:dyDescent="0.25">
      <c r="A25" s="50" t="s">
        <v>3806</v>
      </c>
      <c r="B25" s="7">
        <v>431</v>
      </c>
      <c r="C25" s="7">
        <v>27</v>
      </c>
      <c r="D25" s="7">
        <v>67</v>
      </c>
      <c r="E25" s="7">
        <v>1</v>
      </c>
      <c r="F25" s="7">
        <v>111</v>
      </c>
      <c r="G25" s="22">
        <v>206</v>
      </c>
      <c r="H25" s="7">
        <v>0</v>
      </c>
      <c r="I25" s="7">
        <v>0</v>
      </c>
      <c r="J25" s="7">
        <v>0</v>
      </c>
      <c r="K25" s="37">
        <f t="shared" si="0"/>
        <v>0.47795823665893272</v>
      </c>
    </row>
    <row r="26" spans="1:11" s="34" customFormat="1" x14ac:dyDescent="0.25">
      <c r="A26" s="50" t="s">
        <v>3807</v>
      </c>
      <c r="B26" s="7">
        <v>397</v>
      </c>
      <c r="C26" s="7">
        <v>18</v>
      </c>
      <c r="D26" s="7">
        <v>87</v>
      </c>
      <c r="E26" s="7">
        <v>0</v>
      </c>
      <c r="F26" s="7">
        <v>82</v>
      </c>
      <c r="G26" s="22">
        <v>187</v>
      </c>
      <c r="H26" s="7">
        <v>0</v>
      </c>
      <c r="I26" s="7">
        <v>0</v>
      </c>
      <c r="J26" s="7">
        <v>0</v>
      </c>
      <c r="K26" s="37">
        <f t="shared" si="0"/>
        <v>0.47103274559193953</v>
      </c>
    </row>
    <row r="27" spans="1:11" s="34" customFormat="1" x14ac:dyDescent="0.25">
      <c r="A27" s="50" t="s">
        <v>3808</v>
      </c>
      <c r="B27" s="7">
        <v>464</v>
      </c>
      <c r="C27" s="7">
        <v>18</v>
      </c>
      <c r="D27" s="7">
        <v>96</v>
      </c>
      <c r="E27" s="7">
        <v>2</v>
      </c>
      <c r="F27" s="7">
        <v>89</v>
      </c>
      <c r="G27" s="22">
        <v>205</v>
      </c>
      <c r="H27" s="7">
        <v>0</v>
      </c>
      <c r="I27" s="7">
        <v>1</v>
      </c>
      <c r="J27" s="7">
        <v>0</v>
      </c>
      <c r="K27" s="37">
        <f t="shared" si="0"/>
        <v>0.44396551724137934</v>
      </c>
    </row>
    <row r="28" spans="1:11" s="34" customFormat="1" x14ac:dyDescent="0.25">
      <c r="A28" s="50" t="s">
        <v>3809</v>
      </c>
      <c r="B28" s="7">
        <v>595</v>
      </c>
      <c r="C28" s="7">
        <v>25</v>
      </c>
      <c r="D28" s="7">
        <v>126</v>
      </c>
      <c r="E28" s="7">
        <v>4</v>
      </c>
      <c r="F28" s="7">
        <v>89</v>
      </c>
      <c r="G28" s="22">
        <v>244</v>
      </c>
      <c r="H28" s="7">
        <v>0</v>
      </c>
      <c r="I28" s="7">
        <v>0</v>
      </c>
      <c r="J28" s="7">
        <v>1</v>
      </c>
      <c r="K28" s="37">
        <f t="shared" si="0"/>
        <v>0.41176470588235292</v>
      </c>
    </row>
    <row r="29" spans="1:11" s="34" customFormat="1" x14ac:dyDescent="0.25">
      <c r="A29" s="50" t="s">
        <v>3810</v>
      </c>
      <c r="B29" s="7">
        <v>433</v>
      </c>
      <c r="C29" s="7">
        <v>28</v>
      </c>
      <c r="D29" s="7">
        <v>86</v>
      </c>
      <c r="E29" s="7">
        <v>2</v>
      </c>
      <c r="F29" s="7">
        <v>84</v>
      </c>
      <c r="G29" s="22">
        <v>200</v>
      </c>
      <c r="H29" s="7">
        <v>2</v>
      </c>
      <c r="I29" s="7">
        <v>0</v>
      </c>
      <c r="J29" s="7">
        <v>0</v>
      </c>
      <c r="K29" s="37">
        <f t="shared" si="0"/>
        <v>0.46189376443418012</v>
      </c>
    </row>
    <row r="30" spans="1:11" s="34" customFormat="1" x14ac:dyDescent="0.25">
      <c r="A30" s="50" t="s">
        <v>3811</v>
      </c>
      <c r="B30" s="7">
        <v>480</v>
      </c>
      <c r="C30" s="7">
        <v>21</v>
      </c>
      <c r="D30" s="7">
        <v>85</v>
      </c>
      <c r="E30" s="7">
        <v>2</v>
      </c>
      <c r="F30" s="7">
        <v>89</v>
      </c>
      <c r="G30" s="22">
        <v>197</v>
      </c>
      <c r="H30" s="7">
        <v>1</v>
      </c>
      <c r="I30" s="7">
        <v>0</v>
      </c>
      <c r="J30" s="7">
        <v>0</v>
      </c>
      <c r="K30" s="37">
        <f t="shared" si="0"/>
        <v>0.41041666666666665</v>
      </c>
    </row>
    <row r="31" spans="1:11" s="34" customFormat="1" x14ac:dyDescent="0.25">
      <c r="A31" s="50" t="s">
        <v>3812</v>
      </c>
      <c r="B31" s="7">
        <v>659</v>
      </c>
      <c r="C31" s="7">
        <v>24</v>
      </c>
      <c r="D31" s="7">
        <v>60</v>
      </c>
      <c r="E31" s="7">
        <v>7</v>
      </c>
      <c r="F31" s="7">
        <v>89</v>
      </c>
      <c r="G31" s="22">
        <v>180</v>
      </c>
      <c r="H31" s="7">
        <v>0</v>
      </c>
      <c r="I31" s="7">
        <v>0</v>
      </c>
      <c r="J31" s="7">
        <v>0</v>
      </c>
      <c r="K31" s="37">
        <f t="shared" si="0"/>
        <v>0.27314112291350529</v>
      </c>
    </row>
    <row r="32" spans="1:11" s="34" customFormat="1" x14ac:dyDescent="0.25">
      <c r="A32" s="50" t="s">
        <v>3813</v>
      </c>
      <c r="B32" s="7">
        <v>524</v>
      </c>
      <c r="C32" s="7">
        <v>24</v>
      </c>
      <c r="D32" s="7">
        <v>77</v>
      </c>
      <c r="E32" s="7">
        <v>2</v>
      </c>
      <c r="F32" s="7">
        <v>69</v>
      </c>
      <c r="G32" s="22">
        <v>172</v>
      </c>
      <c r="H32" s="7">
        <v>0</v>
      </c>
      <c r="I32" s="7">
        <v>0</v>
      </c>
      <c r="J32" s="7">
        <v>0</v>
      </c>
      <c r="K32" s="37">
        <f t="shared" si="0"/>
        <v>0.3282442748091603</v>
      </c>
    </row>
    <row r="33" spans="1:11" s="34" customFormat="1" x14ac:dyDescent="0.25">
      <c r="A33" s="50" t="s">
        <v>3814</v>
      </c>
      <c r="B33" s="7">
        <v>456</v>
      </c>
      <c r="C33" s="7">
        <v>13</v>
      </c>
      <c r="D33" s="7">
        <v>84</v>
      </c>
      <c r="E33" s="7">
        <v>1</v>
      </c>
      <c r="F33" s="7">
        <v>88</v>
      </c>
      <c r="G33" s="22">
        <v>186</v>
      </c>
      <c r="H33" s="7">
        <v>1</v>
      </c>
      <c r="I33" s="7">
        <v>0</v>
      </c>
      <c r="J33" s="7">
        <v>1</v>
      </c>
      <c r="K33" s="37">
        <f t="shared" si="0"/>
        <v>0.41008771929824561</v>
      </c>
    </row>
    <row r="34" spans="1:11" s="34" customFormat="1" x14ac:dyDescent="0.25">
      <c r="A34" s="50" t="s">
        <v>3815</v>
      </c>
      <c r="B34" s="7">
        <v>533</v>
      </c>
      <c r="C34" s="7">
        <v>23</v>
      </c>
      <c r="D34" s="7">
        <v>95</v>
      </c>
      <c r="E34" s="7">
        <v>2</v>
      </c>
      <c r="F34" s="7">
        <v>90</v>
      </c>
      <c r="G34" s="22">
        <v>210</v>
      </c>
      <c r="H34" s="7">
        <v>1</v>
      </c>
      <c r="I34" s="7">
        <v>0</v>
      </c>
      <c r="J34" s="7">
        <v>1</v>
      </c>
      <c r="K34" s="37">
        <f t="shared" si="0"/>
        <v>0.39587242026266417</v>
      </c>
    </row>
    <row r="35" spans="1:11" s="34" customFormat="1" x14ac:dyDescent="0.25">
      <c r="A35" s="50" t="s">
        <v>3816</v>
      </c>
      <c r="B35" s="7">
        <v>519</v>
      </c>
      <c r="C35" s="7">
        <v>29</v>
      </c>
      <c r="D35" s="7">
        <v>92</v>
      </c>
      <c r="E35" s="7">
        <v>2</v>
      </c>
      <c r="F35" s="7">
        <v>73</v>
      </c>
      <c r="G35" s="22">
        <v>196</v>
      </c>
      <c r="H35" s="7">
        <v>0</v>
      </c>
      <c r="I35" s="7">
        <v>0</v>
      </c>
      <c r="J35" s="7">
        <v>1</v>
      </c>
      <c r="K35" s="37">
        <f t="shared" si="0"/>
        <v>0.37957610789980734</v>
      </c>
    </row>
    <row r="36" spans="1:11" s="34" customFormat="1" x14ac:dyDescent="0.25">
      <c r="A36" s="50" t="s">
        <v>3817</v>
      </c>
      <c r="B36" s="7">
        <v>349</v>
      </c>
      <c r="C36" s="7">
        <v>23</v>
      </c>
      <c r="D36" s="7">
        <v>48</v>
      </c>
      <c r="E36" s="7">
        <v>6</v>
      </c>
      <c r="F36" s="7">
        <v>69</v>
      </c>
      <c r="G36" s="22">
        <v>146</v>
      </c>
      <c r="H36" s="7">
        <v>1</v>
      </c>
      <c r="I36" s="7">
        <v>0</v>
      </c>
      <c r="J36" s="7">
        <v>1</v>
      </c>
      <c r="K36" s="37">
        <f t="shared" si="0"/>
        <v>0.42120343839541546</v>
      </c>
    </row>
    <row r="37" spans="1:11" s="34" customFormat="1" x14ac:dyDescent="0.25">
      <c r="A37" s="50" t="s">
        <v>3818</v>
      </c>
      <c r="B37" s="7">
        <v>466</v>
      </c>
      <c r="C37" s="7">
        <v>25</v>
      </c>
      <c r="D37" s="7">
        <v>83</v>
      </c>
      <c r="E37" s="7">
        <v>3</v>
      </c>
      <c r="F37" s="7">
        <v>81</v>
      </c>
      <c r="G37" s="22">
        <v>192</v>
      </c>
      <c r="H37" s="7">
        <v>2</v>
      </c>
      <c r="I37" s="7">
        <v>0</v>
      </c>
      <c r="J37" s="7">
        <v>0</v>
      </c>
      <c r="K37" s="37">
        <f t="shared" si="0"/>
        <v>0.41201716738197425</v>
      </c>
    </row>
    <row r="38" spans="1:11" s="34" customFormat="1" x14ac:dyDescent="0.25">
      <c r="A38" s="50" t="s">
        <v>3819</v>
      </c>
      <c r="B38" s="7">
        <v>335</v>
      </c>
      <c r="C38" s="7">
        <v>8</v>
      </c>
      <c r="D38" s="7">
        <v>65</v>
      </c>
      <c r="E38" s="7">
        <v>1</v>
      </c>
      <c r="F38" s="7">
        <v>75</v>
      </c>
      <c r="G38" s="22">
        <v>149</v>
      </c>
      <c r="H38" s="7">
        <v>2</v>
      </c>
      <c r="I38" s="7">
        <v>0</v>
      </c>
      <c r="J38" s="7">
        <v>0</v>
      </c>
      <c r="K38" s="37">
        <f t="shared" si="0"/>
        <v>0.44477611940298506</v>
      </c>
    </row>
    <row r="39" spans="1:11" s="34" customFormat="1" x14ac:dyDescent="0.25">
      <c r="A39" s="50" t="s">
        <v>3820</v>
      </c>
      <c r="B39" s="7">
        <v>437</v>
      </c>
      <c r="C39" s="7">
        <v>25</v>
      </c>
      <c r="D39" s="7">
        <v>87</v>
      </c>
      <c r="E39" s="7">
        <v>3</v>
      </c>
      <c r="F39" s="7">
        <v>85</v>
      </c>
      <c r="G39" s="22">
        <v>200</v>
      </c>
      <c r="H39" s="7">
        <v>0</v>
      </c>
      <c r="I39" s="7">
        <v>0</v>
      </c>
      <c r="J39" s="7">
        <v>0</v>
      </c>
      <c r="K39" s="37">
        <f t="shared" si="0"/>
        <v>0.45766590389016021</v>
      </c>
    </row>
    <row r="40" spans="1:11" s="34" customFormat="1" x14ac:dyDescent="0.25">
      <c r="A40" s="50" t="s">
        <v>3821</v>
      </c>
      <c r="B40" s="7">
        <v>335</v>
      </c>
      <c r="C40" s="7">
        <v>11</v>
      </c>
      <c r="D40" s="7">
        <v>68</v>
      </c>
      <c r="E40" s="7">
        <v>2</v>
      </c>
      <c r="F40" s="7">
        <v>71</v>
      </c>
      <c r="G40" s="22">
        <v>152</v>
      </c>
      <c r="H40" s="7">
        <v>2</v>
      </c>
      <c r="I40" s="7">
        <v>0</v>
      </c>
      <c r="J40" s="7">
        <v>0</v>
      </c>
      <c r="K40" s="37">
        <f t="shared" si="0"/>
        <v>0.45373134328358211</v>
      </c>
    </row>
    <row r="41" spans="1:11" s="34" customFormat="1" x14ac:dyDescent="0.25">
      <c r="A41" s="50" t="s">
        <v>3822</v>
      </c>
      <c r="B41" s="7">
        <v>363</v>
      </c>
      <c r="C41" s="7">
        <v>13</v>
      </c>
      <c r="D41" s="7">
        <v>63</v>
      </c>
      <c r="E41" s="7">
        <v>3</v>
      </c>
      <c r="F41" s="7">
        <v>85</v>
      </c>
      <c r="G41" s="22">
        <v>164</v>
      </c>
      <c r="H41" s="7">
        <v>1</v>
      </c>
      <c r="I41" s="7">
        <v>0</v>
      </c>
      <c r="J41" s="7">
        <v>0</v>
      </c>
      <c r="K41" s="37">
        <f t="shared" si="0"/>
        <v>0.45179063360881544</v>
      </c>
    </row>
    <row r="42" spans="1:11" s="34" customFormat="1" x14ac:dyDescent="0.25">
      <c r="A42" s="50" t="s">
        <v>3823</v>
      </c>
      <c r="B42" s="7">
        <v>396</v>
      </c>
      <c r="C42" s="7">
        <v>15</v>
      </c>
      <c r="D42" s="7">
        <v>85</v>
      </c>
      <c r="E42" s="7">
        <v>4</v>
      </c>
      <c r="F42" s="7">
        <v>85</v>
      </c>
      <c r="G42" s="22">
        <v>189</v>
      </c>
      <c r="H42" s="7">
        <v>2</v>
      </c>
      <c r="I42" s="7">
        <v>0</v>
      </c>
      <c r="J42" s="7">
        <v>3</v>
      </c>
      <c r="K42" s="37">
        <f t="shared" si="0"/>
        <v>0.48484848484848486</v>
      </c>
    </row>
    <row r="43" spans="1:11" s="34" customFormat="1" x14ac:dyDescent="0.25">
      <c r="A43" s="50" t="s">
        <v>3824</v>
      </c>
      <c r="B43" s="7">
        <v>557</v>
      </c>
      <c r="C43" s="7">
        <v>28</v>
      </c>
      <c r="D43" s="7">
        <v>65</v>
      </c>
      <c r="E43" s="7">
        <v>7</v>
      </c>
      <c r="F43" s="7">
        <v>94</v>
      </c>
      <c r="G43" s="22">
        <v>194</v>
      </c>
      <c r="H43" s="7">
        <v>0</v>
      </c>
      <c r="I43" s="7">
        <v>0</v>
      </c>
      <c r="J43" s="7">
        <v>0</v>
      </c>
      <c r="K43" s="37">
        <f t="shared" si="0"/>
        <v>0.348294434470377</v>
      </c>
    </row>
    <row r="44" spans="1:11" s="34" customFormat="1" x14ac:dyDescent="0.25">
      <c r="A44" s="50" t="s">
        <v>3825</v>
      </c>
      <c r="B44" s="7">
        <v>425</v>
      </c>
      <c r="C44" s="7">
        <v>36</v>
      </c>
      <c r="D44" s="7">
        <v>69</v>
      </c>
      <c r="E44" s="7">
        <v>0</v>
      </c>
      <c r="F44" s="7">
        <v>107</v>
      </c>
      <c r="G44" s="22">
        <v>212</v>
      </c>
      <c r="H44" s="7">
        <v>0</v>
      </c>
      <c r="I44" s="7">
        <v>0</v>
      </c>
      <c r="J44" s="7">
        <v>1</v>
      </c>
      <c r="K44" s="37">
        <f t="shared" si="0"/>
        <v>0.50117647058823533</v>
      </c>
    </row>
    <row r="45" spans="1:11" s="34" customFormat="1" x14ac:dyDescent="0.25">
      <c r="A45" s="50" t="s">
        <v>3826</v>
      </c>
      <c r="B45" s="7">
        <v>341</v>
      </c>
      <c r="C45" s="7">
        <v>17</v>
      </c>
      <c r="D45" s="7">
        <v>55</v>
      </c>
      <c r="E45" s="7">
        <v>0</v>
      </c>
      <c r="F45" s="7">
        <v>59</v>
      </c>
      <c r="G45" s="22">
        <v>131</v>
      </c>
      <c r="H45" s="7">
        <v>1</v>
      </c>
      <c r="I45" s="7">
        <v>0</v>
      </c>
      <c r="J45" s="7">
        <v>0</v>
      </c>
      <c r="K45" s="37">
        <f t="shared" si="0"/>
        <v>0.38416422287390029</v>
      </c>
    </row>
    <row r="46" spans="1:11" s="34" customFormat="1" x14ac:dyDescent="0.25">
      <c r="A46" s="50" t="s">
        <v>3827</v>
      </c>
      <c r="B46" s="7">
        <v>426</v>
      </c>
      <c r="C46" s="7">
        <v>27</v>
      </c>
      <c r="D46" s="7">
        <v>57</v>
      </c>
      <c r="E46" s="7">
        <v>0</v>
      </c>
      <c r="F46" s="7">
        <v>75</v>
      </c>
      <c r="G46" s="22">
        <v>159</v>
      </c>
      <c r="H46" s="7">
        <v>0</v>
      </c>
      <c r="I46" s="7">
        <v>0</v>
      </c>
      <c r="J46" s="7">
        <v>1</v>
      </c>
      <c r="K46" s="37">
        <f t="shared" si="0"/>
        <v>0.37558685446009388</v>
      </c>
    </row>
    <row r="47" spans="1:11" s="34" customFormat="1" x14ac:dyDescent="0.25">
      <c r="A47" s="50" t="s">
        <v>3828</v>
      </c>
      <c r="B47" s="7">
        <v>503</v>
      </c>
      <c r="C47" s="7">
        <v>15</v>
      </c>
      <c r="D47" s="7">
        <v>45</v>
      </c>
      <c r="E47" s="7">
        <v>2</v>
      </c>
      <c r="F47" s="7">
        <v>82</v>
      </c>
      <c r="G47" s="22">
        <v>144</v>
      </c>
      <c r="H47" s="7">
        <v>1</v>
      </c>
      <c r="I47" s="7">
        <v>0</v>
      </c>
      <c r="J47" s="7">
        <v>0</v>
      </c>
      <c r="K47" s="37">
        <f t="shared" si="0"/>
        <v>0.28628230616302186</v>
      </c>
    </row>
    <row r="48" spans="1:11" s="34" customFormat="1" x14ac:dyDescent="0.25">
      <c r="A48" s="50" t="s">
        <v>3829</v>
      </c>
      <c r="B48" s="7">
        <v>367</v>
      </c>
      <c r="C48" s="7">
        <v>14</v>
      </c>
      <c r="D48" s="7">
        <v>85</v>
      </c>
      <c r="E48" s="7">
        <v>2</v>
      </c>
      <c r="F48" s="7">
        <v>43</v>
      </c>
      <c r="G48" s="22">
        <v>144</v>
      </c>
      <c r="H48" s="7">
        <v>2</v>
      </c>
      <c r="I48" s="7">
        <v>0</v>
      </c>
      <c r="J48" s="7">
        <v>0</v>
      </c>
      <c r="K48" s="37">
        <f t="shared" si="0"/>
        <v>0.39237057220708449</v>
      </c>
    </row>
    <row r="49" spans="1:11" s="34" customFormat="1" x14ac:dyDescent="0.25">
      <c r="A49" s="50" t="s">
        <v>3830</v>
      </c>
      <c r="B49" s="7">
        <v>330</v>
      </c>
      <c r="C49" s="7">
        <v>21</v>
      </c>
      <c r="D49" s="7">
        <v>65</v>
      </c>
      <c r="E49" s="7">
        <v>2</v>
      </c>
      <c r="F49" s="7">
        <v>56</v>
      </c>
      <c r="G49" s="22">
        <v>144</v>
      </c>
      <c r="H49" s="7">
        <v>2</v>
      </c>
      <c r="I49" s="7">
        <v>0</v>
      </c>
      <c r="J49" s="7">
        <v>0</v>
      </c>
      <c r="K49" s="37">
        <f t="shared" si="0"/>
        <v>0.43636363636363634</v>
      </c>
    </row>
    <row r="50" spans="1:11" s="34" customFormat="1" x14ac:dyDescent="0.25">
      <c r="A50" s="50" t="s">
        <v>3831</v>
      </c>
      <c r="B50" s="7">
        <v>304</v>
      </c>
      <c r="C50" s="7">
        <v>5</v>
      </c>
      <c r="D50" s="7">
        <v>30</v>
      </c>
      <c r="E50" s="7">
        <v>4</v>
      </c>
      <c r="F50" s="7">
        <v>44</v>
      </c>
      <c r="G50" s="22">
        <v>83</v>
      </c>
      <c r="H50" s="7">
        <v>0</v>
      </c>
      <c r="I50" s="7">
        <v>0</v>
      </c>
      <c r="J50" s="7">
        <v>0</v>
      </c>
      <c r="K50" s="37">
        <f t="shared" si="0"/>
        <v>0.27302631578947367</v>
      </c>
    </row>
    <row r="51" spans="1:11" s="34" customFormat="1" x14ac:dyDescent="0.25">
      <c r="A51" s="50" t="s">
        <v>3832</v>
      </c>
      <c r="B51" s="7">
        <v>427</v>
      </c>
      <c r="C51" s="7">
        <v>17</v>
      </c>
      <c r="D51" s="7">
        <v>50</v>
      </c>
      <c r="E51" s="7">
        <v>1</v>
      </c>
      <c r="F51" s="7">
        <v>76</v>
      </c>
      <c r="G51" s="22">
        <v>144</v>
      </c>
      <c r="H51" s="7">
        <v>0</v>
      </c>
      <c r="I51" s="7">
        <v>0</v>
      </c>
      <c r="J51" s="7">
        <v>0</v>
      </c>
      <c r="K51" s="37">
        <f t="shared" si="0"/>
        <v>0.33723653395784542</v>
      </c>
    </row>
    <row r="52" spans="1:11" s="34" customFormat="1" x14ac:dyDescent="0.25">
      <c r="A52" s="50" t="s">
        <v>3833</v>
      </c>
      <c r="B52" s="7">
        <v>517</v>
      </c>
      <c r="C52" s="7">
        <v>26</v>
      </c>
      <c r="D52" s="7">
        <v>88</v>
      </c>
      <c r="E52" s="7">
        <v>3</v>
      </c>
      <c r="F52" s="7">
        <v>65</v>
      </c>
      <c r="G52" s="22">
        <v>182</v>
      </c>
      <c r="H52" s="7">
        <v>0</v>
      </c>
      <c r="I52" s="7">
        <v>0</v>
      </c>
      <c r="J52" s="7">
        <v>2</v>
      </c>
      <c r="K52" s="37">
        <f t="shared" si="0"/>
        <v>0.35589941972920697</v>
      </c>
    </row>
    <row r="53" spans="1:11" s="34" customFormat="1" x14ac:dyDescent="0.25">
      <c r="A53" s="50" t="s">
        <v>3834</v>
      </c>
      <c r="B53" s="7">
        <v>392</v>
      </c>
      <c r="C53" s="7">
        <v>23</v>
      </c>
      <c r="D53" s="7">
        <v>33</v>
      </c>
      <c r="E53" s="7">
        <v>3</v>
      </c>
      <c r="F53" s="7">
        <v>89</v>
      </c>
      <c r="G53" s="22">
        <v>148</v>
      </c>
      <c r="H53" s="7">
        <v>0</v>
      </c>
      <c r="I53" s="7">
        <v>0</v>
      </c>
      <c r="J53" s="7">
        <v>0</v>
      </c>
      <c r="K53" s="37">
        <f t="shared" si="0"/>
        <v>0.37755102040816324</v>
      </c>
    </row>
    <row r="54" spans="1:11" s="34" customFormat="1" x14ac:dyDescent="0.25">
      <c r="A54" s="50" t="s">
        <v>3835</v>
      </c>
      <c r="B54" s="7">
        <v>309</v>
      </c>
      <c r="C54" s="7">
        <v>11</v>
      </c>
      <c r="D54" s="7">
        <v>48</v>
      </c>
      <c r="E54" s="7">
        <v>1</v>
      </c>
      <c r="F54" s="7">
        <v>57</v>
      </c>
      <c r="G54" s="22">
        <v>117</v>
      </c>
      <c r="H54" s="7">
        <v>1</v>
      </c>
      <c r="I54" s="7">
        <v>0</v>
      </c>
      <c r="J54" s="7">
        <v>0</v>
      </c>
      <c r="K54" s="37">
        <f t="shared" si="0"/>
        <v>0.37864077669902912</v>
      </c>
    </row>
    <row r="55" spans="1:11" s="34" customFormat="1" x14ac:dyDescent="0.25">
      <c r="A55" s="50" t="s">
        <v>3836</v>
      </c>
      <c r="B55" s="7">
        <v>464</v>
      </c>
      <c r="C55" s="7">
        <v>28</v>
      </c>
      <c r="D55" s="7">
        <v>87</v>
      </c>
      <c r="E55" s="7">
        <v>1</v>
      </c>
      <c r="F55" s="7">
        <v>105</v>
      </c>
      <c r="G55" s="22">
        <v>221</v>
      </c>
      <c r="H55" s="7">
        <v>2</v>
      </c>
      <c r="I55" s="7">
        <v>0</v>
      </c>
      <c r="J55" s="7">
        <v>1</v>
      </c>
      <c r="K55" s="37">
        <f t="shared" si="0"/>
        <v>0.47844827586206895</v>
      </c>
    </row>
    <row r="56" spans="1:11" s="34" customFormat="1" x14ac:dyDescent="0.25">
      <c r="A56" s="50" t="s">
        <v>3837</v>
      </c>
      <c r="B56" s="7">
        <v>375</v>
      </c>
      <c r="C56" s="7">
        <v>25</v>
      </c>
      <c r="D56" s="7">
        <v>68</v>
      </c>
      <c r="E56" s="7">
        <v>2</v>
      </c>
      <c r="F56" s="7">
        <v>73</v>
      </c>
      <c r="G56" s="22">
        <v>168</v>
      </c>
      <c r="H56" s="7">
        <v>0</v>
      </c>
      <c r="I56" s="7">
        <v>0</v>
      </c>
      <c r="J56" s="7">
        <v>1</v>
      </c>
      <c r="K56" s="37">
        <f t="shared" si="0"/>
        <v>0.45066666666666666</v>
      </c>
    </row>
    <row r="57" spans="1:11" s="34" customFormat="1" x14ac:dyDescent="0.25">
      <c r="A57" s="50" t="s">
        <v>3838</v>
      </c>
      <c r="B57" s="7">
        <v>415</v>
      </c>
      <c r="C57" s="7">
        <v>6</v>
      </c>
      <c r="D57" s="7">
        <v>74</v>
      </c>
      <c r="E57" s="7">
        <v>1</v>
      </c>
      <c r="F57" s="7">
        <v>79</v>
      </c>
      <c r="G57" s="22">
        <v>160</v>
      </c>
      <c r="H57" s="7">
        <v>1</v>
      </c>
      <c r="I57" s="7">
        <v>4</v>
      </c>
      <c r="J57" s="7">
        <v>0</v>
      </c>
      <c r="K57" s="37">
        <f t="shared" si="0"/>
        <v>0.39518072289156625</v>
      </c>
    </row>
    <row r="58" spans="1:11" s="34" customFormat="1" x14ac:dyDescent="0.25">
      <c r="A58" s="50" t="s">
        <v>3839</v>
      </c>
      <c r="B58" s="7">
        <v>382</v>
      </c>
      <c r="C58" s="7">
        <v>22</v>
      </c>
      <c r="D58" s="7">
        <v>44</v>
      </c>
      <c r="E58" s="7">
        <v>3</v>
      </c>
      <c r="F58" s="7">
        <v>84</v>
      </c>
      <c r="G58" s="22">
        <v>153</v>
      </c>
      <c r="H58" s="7">
        <v>0</v>
      </c>
      <c r="I58" s="7">
        <v>1</v>
      </c>
      <c r="J58" s="7">
        <v>0</v>
      </c>
      <c r="K58" s="37">
        <f t="shared" si="0"/>
        <v>0.40314136125654448</v>
      </c>
    </row>
    <row r="59" spans="1:11" s="34" customFormat="1" x14ac:dyDescent="0.25">
      <c r="A59" s="50" t="s">
        <v>3840</v>
      </c>
      <c r="B59" s="7">
        <v>329</v>
      </c>
      <c r="C59" s="7">
        <v>23</v>
      </c>
      <c r="D59" s="7">
        <v>53</v>
      </c>
      <c r="E59" s="7">
        <v>1</v>
      </c>
      <c r="F59" s="7">
        <v>67</v>
      </c>
      <c r="G59" s="22">
        <v>144</v>
      </c>
      <c r="H59" s="7">
        <v>1</v>
      </c>
      <c r="I59" s="7">
        <v>0</v>
      </c>
      <c r="J59" s="7">
        <v>0</v>
      </c>
      <c r="K59" s="37">
        <f t="shared" si="0"/>
        <v>0.43768996960486323</v>
      </c>
    </row>
    <row r="60" spans="1:11" s="34" customFormat="1" x14ac:dyDescent="0.25">
      <c r="A60" s="50" t="s">
        <v>3841</v>
      </c>
      <c r="B60" s="7">
        <v>412</v>
      </c>
      <c r="C60" s="7">
        <v>19</v>
      </c>
      <c r="D60" s="7">
        <v>50</v>
      </c>
      <c r="E60" s="7">
        <v>1</v>
      </c>
      <c r="F60" s="7">
        <v>87</v>
      </c>
      <c r="G60" s="22">
        <v>157</v>
      </c>
      <c r="H60" s="7">
        <v>2</v>
      </c>
      <c r="I60" s="7">
        <v>0</v>
      </c>
      <c r="J60" s="7">
        <v>0</v>
      </c>
      <c r="K60" s="37">
        <f t="shared" si="0"/>
        <v>0.38106796116504854</v>
      </c>
    </row>
    <row r="61" spans="1:11" s="34" customFormat="1" x14ac:dyDescent="0.25">
      <c r="A61" s="50" t="s">
        <v>3842</v>
      </c>
      <c r="B61" s="7">
        <v>435</v>
      </c>
      <c r="C61" s="7">
        <v>21</v>
      </c>
      <c r="D61" s="7">
        <v>62</v>
      </c>
      <c r="E61" s="7">
        <v>2</v>
      </c>
      <c r="F61" s="7">
        <v>103</v>
      </c>
      <c r="G61" s="22">
        <v>188</v>
      </c>
      <c r="H61" s="7">
        <v>2</v>
      </c>
      <c r="I61" s="7">
        <v>0</v>
      </c>
      <c r="J61" s="7">
        <v>0</v>
      </c>
      <c r="K61" s="37">
        <f t="shared" si="0"/>
        <v>0.43218390804597701</v>
      </c>
    </row>
    <row r="62" spans="1:11" s="34" customFormat="1" x14ac:dyDescent="0.25">
      <c r="A62" s="50" t="s">
        <v>3843</v>
      </c>
      <c r="B62" s="7">
        <v>405</v>
      </c>
      <c r="C62" s="7">
        <v>32</v>
      </c>
      <c r="D62" s="7">
        <v>60</v>
      </c>
      <c r="E62" s="7">
        <v>2</v>
      </c>
      <c r="F62" s="7">
        <v>89</v>
      </c>
      <c r="G62" s="22">
        <v>183</v>
      </c>
      <c r="H62" s="7">
        <v>0</v>
      </c>
      <c r="I62" s="7">
        <v>0</v>
      </c>
      <c r="J62" s="7">
        <v>1</v>
      </c>
      <c r="K62" s="37">
        <f t="shared" si="0"/>
        <v>0.454320987654321</v>
      </c>
    </row>
    <row r="63" spans="1:11" s="34" customFormat="1" x14ac:dyDescent="0.25">
      <c r="A63" s="50" t="s">
        <v>3844</v>
      </c>
      <c r="B63" s="7">
        <v>458</v>
      </c>
      <c r="C63" s="7">
        <v>12</v>
      </c>
      <c r="D63" s="7">
        <v>78</v>
      </c>
      <c r="E63" s="7">
        <v>2</v>
      </c>
      <c r="F63" s="7">
        <v>91</v>
      </c>
      <c r="G63" s="22">
        <v>183</v>
      </c>
      <c r="H63" s="7">
        <v>0</v>
      </c>
      <c r="I63" s="7">
        <v>0</v>
      </c>
      <c r="J63" s="7">
        <v>2</v>
      </c>
      <c r="K63" s="37">
        <f t="shared" si="0"/>
        <v>0.40393013100436681</v>
      </c>
    </row>
    <row r="64" spans="1:11" s="34" customFormat="1" x14ac:dyDescent="0.25">
      <c r="A64" s="50" t="s">
        <v>3845</v>
      </c>
      <c r="B64" s="7">
        <v>370</v>
      </c>
      <c r="C64" s="7">
        <v>5</v>
      </c>
      <c r="D64" s="7">
        <v>13</v>
      </c>
      <c r="E64" s="7">
        <v>1</v>
      </c>
      <c r="F64" s="7">
        <v>8</v>
      </c>
      <c r="G64" s="22">
        <v>27</v>
      </c>
      <c r="H64" s="7">
        <v>0</v>
      </c>
      <c r="I64" s="7">
        <v>0</v>
      </c>
      <c r="J64" s="7">
        <v>0</v>
      </c>
      <c r="K64" s="37">
        <f t="shared" si="0"/>
        <v>7.2972972972972977E-2</v>
      </c>
    </row>
    <row r="65" spans="1:11" s="34" customFormat="1" x14ac:dyDescent="0.25">
      <c r="A65" s="50" t="s">
        <v>3846</v>
      </c>
      <c r="B65" s="7">
        <v>530</v>
      </c>
      <c r="C65" s="7">
        <v>32</v>
      </c>
      <c r="D65" s="7">
        <v>98</v>
      </c>
      <c r="E65" s="7">
        <v>0</v>
      </c>
      <c r="F65" s="7">
        <v>87</v>
      </c>
      <c r="G65" s="22">
        <v>217</v>
      </c>
      <c r="H65" s="7">
        <v>1</v>
      </c>
      <c r="I65" s="7">
        <v>0</v>
      </c>
      <c r="J65" s="7">
        <v>1</v>
      </c>
      <c r="K65" s="37">
        <f t="shared" si="0"/>
        <v>0.41132075471698115</v>
      </c>
    </row>
    <row r="66" spans="1:11" s="34" customFormat="1" x14ac:dyDescent="0.25">
      <c r="A66" s="50" t="s">
        <v>3847</v>
      </c>
      <c r="B66" s="7">
        <v>203</v>
      </c>
      <c r="C66" s="7">
        <v>8</v>
      </c>
      <c r="D66" s="7">
        <v>38</v>
      </c>
      <c r="E66" s="7">
        <v>1</v>
      </c>
      <c r="F66" s="7">
        <v>42</v>
      </c>
      <c r="G66" s="22">
        <v>89</v>
      </c>
      <c r="H66" s="7">
        <v>0</v>
      </c>
      <c r="I66" s="7">
        <v>0</v>
      </c>
      <c r="J66" s="7">
        <v>1</v>
      </c>
      <c r="K66" s="37">
        <f t="shared" ref="K66:K83" si="1">(J66+I66+G66)/B66</f>
        <v>0.44334975369458129</v>
      </c>
    </row>
    <row r="67" spans="1:11" s="34" customFormat="1" x14ac:dyDescent="0.25">
      <c r="A67" s="50" t="s">
        <v>3848</v>
      </c>
      <c r="B67" s="7">
        <v>239</v>
      </c>
      <c r="C67" s="7">
        <v>13</v>
      </c>
      <c r="D67" s="7">
        <v>23</v>
      </c>
      <c r="E67" s="7">
        <v>0</v>
      </c>
      <c r="F67" s="7">
        <v>50</v>
      </c>
      <c r="G67" s="22">
        <v>86</v>
      </c>
      <c r="H67" s="7">
        <v>0</v>
      </c>
      <c r="I67" s="7">
        <v>0</v>
      </c>
      <c r="J67" s="7">
        <v>0</v>
      </c>
      <c r="K67" s="37">
        <f t="shared" si="1"/>
        <v>0.35983263598326359</v>
      </c>
    </row>
    <row r="68" spans="1:11" s="34" customFormat="1" x14ac:dyDescent="0.25">
      <c r="A68" s="50" t="s">
        <v>3849</v>
      </c>
      <c r="B68" s="7">
        <v>304</v>
      </c>
      <c r="C68" s="7">
        <v>18</v>
      </c>
      <c r="D68" s="7">
        <v>45</v>
      </c>
      <c r="E68" s="7">
        <v>2</v>
      </c>
      <c r="F68" s="7">
        <v>63</v>
      </c>
      <c r="G68" s="22">
        <v>128</v>
      </c>
      <c r="H68" s="7">
        <v>1</v>
      </c>
      <c r="I68" s="7">
        <v>0</v>
      </c>
      <c r="J68" s="7">
        <v>1</v>
      </c>
      <c r="K68" s="37">
        <f t="shared" si="1"/>
        <v>0.42434210526315791</v>
      </c>
    </row>
    <row r="69" spans="1:11" s="34" customFormat="1" x14ac:dyDescent="0.25">
      <c r="A69" s="50" t="s">
        <v>3850</v>
      </c>
      <c r="B69" s="7">
        <v>389</v>
      </c>
      <c r="C69" s="7">
        <v>14</v>
      </c>
      <c r="D69" s="7">
        <v>52</v>
      </c>
      <c r="E69" s="7">
        <v>6</v>
      </c>
      <c r="F69" s="7">
        <v>103</v>
      </c>
      <c r="G69" s="22">
        <v>175</v>
      </c>
      <c r="H69" s="7">
        <v>0</v>
      </c>
      <c r="I69" s="7">
        <v>0</v>
      </c>
      <c r="J69" s="7">
        <v>1</v>
      </c>
      <c r="K69" s="37">
        <f t="shared" si="1"/>
        <v>0.45244215938303339</v>
      </c>
    </row>
    <row r="70" spans="1:11" s="34" customFormat="1" x14ac:dyDescent="0.25">
      <c r="A70" s="50" t="s">
        <v>3851</v>
      </c>
      <c r="B70" s="7">
        <v>413</v>
      </c>
      <c r="C70" s="7">
        <v>19</v>
      </c>
      <c r="D70" s="7">
        <v>61</v>
      </c>
      <c r="E70" s="7">
        <v>3</v>
      </c>
      <c r="F70" s="7">
        <v>113</v>
      </c>
      <c r="G70" s="22">
        <v>196</v>
      </c>
      <c r="H70" s="7">
        <v>1</v>
      </c>
      <c r="I70" s="7">
        <v>0</v>
      </c>
      <c r="J70" s="7">
        <v>0</v>
      </c>
      <c r="K70" s="37">
        <f t="shared" si="1"/>
        <v>0.47457627118644069</v>
      </c>
    </row>
    <row r="71" spans="1:11" s="34" customFormat="1" x14ac:dyDescent="0.25">
      <c r="A71" s="50" t="s">
        <v>3852</v>
      </c>
      <c r="B71" s="7">
        <v>374</v>
      </c>
      <c r="C71" s="7">
        <v>15</v>
      </c>
      <c r="D71" s="7">
        <v>60</v>
      </c>
      <c r="E71" s="7">
        <v>1</v>
      </c>
      <c r="F71" s="7">
        <v>72</v>
      </c>
      <c r="G71" s="22">
        <v>148</v>
      </c>
      <c r="H71" s="7">
        <v>0</v>
      </c>
      <c r="I71" s="7">
        <v>1</v>
      </c>
      <c r="J71" s="7">
        <v>0</v>
      </c>
      <c r="K71" s="37">
        <f t="shared" si="1"/>
        <v>0.39839572192513367</v>
      </c>
    </row>
    <row r="72" spans="1:11" s="34" customFormat="1" x14ac:dyDescent="0.25">
      <c r="A72" s="50" t="s">
        <v>3853</v>
      </c>
      <c r="B72" s="7">
        <v>340</v>
      </c>
      <c r="C72" s="7">
        <v>15</v>
      </c>
      <c r="D72" s="7">
        <v>41</v>
      </c>
      <c r="E72" s="7">
        <v>2</v>
      </c>
      <c r="F72" s="7">
        <v>85</v>
      </c>
      <c r="G72" s="22">
        <v>143</v>
      </c>
      <c r="H72" s="7">
        <v>1</v>
      </c>
      <c r="I72" s="7">
        <v>0</v>
      </c>
      <c r="J72" s="7">
        <v>0</v>
      </c>
      <c r="K72" s="37">
        <f t="shared" si="1"/>
        <v>0.42058823529411765</v>
      </c>
    </row>
    <row r="73" spans="1:11" s="34" customFormat="1" x14ac:dyDescent="0.25">
      <c r="A73" s="50" t="s">
        <v>3854</v>
      </c>
      <c r="B73" s="7">
        <v>189</v>
      </c>
      <c r="C73" s="7">
        <v>13</v>
      </c>
      <c r="D73" s="7">
        <v>20</v>
      </c>
      <c r="E73" s="7">
        <v>3</v>
      </c>
      <c r="F73" s="7">
        <v>20</v>
      </c>
      <c r="G73" s="22">
        <v>56</v>
      </c>
      <c r="H73" s="7">
        <v>0</v>
      </c>
      <c r="I73" s="7">
        <v>0</v>
      </c>
      <c r="J73" s="7">
        <v>0</v>
      </c>
      <c r="K73" s="37">
        <f t="shared" si="1"/>
        <v>0.29629629629629628</v>
      </c>
    </row>
    <row r="74" spans="1:11" s="34" customFormat="1" x14ac:dyDescent="0.25">
      <c r="A74" s="50" t="s">
        <v>3855</v>
      </c>
      <c r="B74" s="7">
        <v>358</v>
      </c>
      <c r="C74" s="7">
        <v>20</v>
      </c>
      <c r="D74" s="7">
        <v>58</v>
      </c>
      <c r="E74" s="7">
        <v>3</v>
      </c>
      <c r="F74" s="7">
        <v>71</v>
      </c>
      <c r="G74" s="22">
        <v>152</v>
      </c>
      <c r="H74" s="7">
        <v>0</v>
      </c>
      <c r="I74" s="7">
        <v>0</v>
      </c>
      <c r="J74" s="7">
        <v>2</v>
      </c>
      <c r="K74" s="37">
        <f t="shared" si="1"/>
        <v>0.43016759776536312</v>
      </c>
    </row>
    <row r="75" spans="1:11" s="34" customFormat="1" x14ac:dyDescent="0.25">
      <c r="A75" s="50" t="s">
        <v>3856</v>
      </c>
      <c r="B75" s="7">
        <v>380</v>
      </c>
      <c r="C75" s="7">
        <v>20</v>
      </c>
      <c r="D75" s="7">
        <v>71</v>
      </c>
      <c r="E75" s="7">
        <v>0</v>
      </c>
      <c r="F75" s="7">
        <v>61</v>
      </c>
      <c r="G75" s="22">
        <v>152</v>
      </c>
      <c r="H75" s="7">
        <v>0</v>
      </c>
      <c r="I75" s="7">
        <v>0</v>
      </c>
      <c r="J75" s="7">
        <v>0</v>
      </c>
      <c r="K75" s="37">
        <f t="shared" si="1"/>
        <v>0.4</v>
      </c>
    </row>
    <row r="76" spans="1:11" s="34" customFormat="1" x14ac:dyDescent="0.25">
      <c r="A76" s="50" t="s">
        <v>3857</v>
      </c>
      <c r="B76" s="7">
        <v>435</v>
      </c>
      <c r="C76" s="7">
        <v>32</v>
      </c>
      <c r="D76" s="7">
        <v>51</v>
      </c>
      <c r="E76" s="7">
        <v>3</v>
      </c>
      <c r="F76" s="7">
        <v>56</v>
      </c>
      <c r="G76" s="22">
        <v>142</v>
      </c>
      <c r="H76" s="7">
        <v>0</v>
      </c>
      <c r="I76" s="7">
        <v>0</v>
      </c>
      <c r="J76" s="7">
        <v>0</v>
      </c>
      <c r="K76" s="37">
        <f t="shared" si="1"/>
        <v>0.32643678160919543</v>
      </c>
    </row>
    <row r="77" spans="1:11" s="34" customFormat="1" x14ac:dyDescent="0.25">
      <c r="A77" s="50" t="s">
        <v>3858</v>
      </c>
      <c r="B77" s="7">
        <v>267</v>
      </c>
      <c r="C77" s="7">
        <v>12</v>
      </c>
      <c r="D77" s="7">
        <v>32</v>
      </c>
      <c r="E77" s="7">
        <v>3</v>
      </c>
      <c r="F77" s="7">
        <v>36</v>
      </c>
      <c r="G77" s="22">
        <v>83</v>
      </c>
      <c r="H77" s="7">
        <v>2</v>
      </c>
      <c r="I77" s="7">
        <v>0</v>
      </c>
      <c r="J77" s="7">
        <v>0</v>
      </c>
      <c r="K77" s="37">
        <f t="shared" si="1"/>
        <v>0.31086142322097376</v>
      </c>
    </row>
    <row r="78" spans="1:11" s="34" customFormat="1" x14ac:dyDescent="0.25">
      <c r="A78" s="50" t="s">
        <v>3859</v>
      </c>
      <c r="B78" s="7">
        <v>382</v>
      </c>
      <c r="C78" s="7">
        <v>12</v>
      </c>
      <c r="D78" s="7">
        <v>49</v>
      </c>
      <c r="E78" s="7">
        <v>3</v>
      </c>
      <c r="F78" s="7">
        <v>50</v>
      </c>
      <c r="G78" s="22">
        <v>114</v>
      </c>
      <c r="H78" s="7">
        <v>1</v>
      </c>
      <c r="I78" s="7">
        <v>0</v>
      </c>
      <c r="J78" s="7">
        <v>0</v>
      </c>
      <c r="K78" s="37">
        <f t="shared" si="1"/>
        <v>0.29842931937172773</v>
      </c>
    </row>
    <row r="79" spans="1:11" s="34" customFormat="1" x14ac:dyDescent="0.25">
      <c r="A79" s="50" t="s">
        <v>3860</v>
      </c>
      <c r="B79" s="7">
        <v>347</v>
      </c>
      <c r="C79" s="7">
        <v>18</v>
      </c>
      <c r="D79" s="7">
        <v>45</v>
      </c>
      <c r="E79" s="7">
        <v>1</v>
      </c>
      <c r="F79" s="7">
        <v>50</v>
      </c>
      <c r="G79" s="22">
        <v>114</v>
      </c>
      <c r="H79" s="7">
        <v>0</v>
      </c>
      <c r="I79" s="7">
        <v>0</v>
      </c>
      <c r="J79" s="7">
        <v>0</v>
      </c>
      <c r="K79" s="37">
        <f t="shared" si="1"/>
        <v>0.32853025936599423</v>
      </c>
    </row>
    <row r="80" spans="1:11" s="34" customFormat="1" x14ac:dyDescent="0.25">
      <c r="A80" s="50" t="s">
        <v>3861</v>
      </c>
      <c r="B80" s="7">
        <v>529</v>
      </c>
      <c r="C80" s="7">
        <v>27</v>
      </c>
      <c r="D80" s="7">
        <v>66</v>
      </c>
      <c r="E80" s="7">
        <v>7</v>
      </c>
      <c r="F80" s="7">
        <v>77</v>
      </c>
      <c r="G80" s="22">
        <v>177</v>
      </c>
      <c r="H80" s="7">
        <v>0</v>
      </c>
      <c r="I80" s="7">
        <v>0</v>
      </c>
      <c r="J80" s="7">
        <v>0</v>
      </c>
      <c r="K80" s="37">
        <f t="shared" si="1"/>
        <v>0.33459357277882795</v>
      </c>
    </row>
    <row r="81" spans="1:11" s="34" customFormat="1" x14ac:dyDescent="0.25">
      <c r="A81" s="50" t="s">
        <v>3862</v>
      </c>
      <c r="B81" s="7">
        <v>379</v>
      </c>
      <c r="C81" s="7">
        <v>19</v>
      </c>
      <c r="D81" s="7">
        <v>43</v>
      </c>
      <c r="E81" s="7">
        <v>4</v>
      </c>
      <c r="F81" s="7">
        <v>70</v>
      </c>
      <c r="G81" s="22">
        <v>136</v>
      </c>
      <c r="H81" s="7">
        <v>0</v>
      </c>
      <c r="I81" s="7">
        <v>0</v>
      </c>
      <c r="J81" s="7">
        <v>0</v>
      </c>
      <c r="K81" s="37">
        <f t="shared" si="1"/>
        <v>0.35883905013192613</v>
      </c>
    </row>
    <row r="82" spans="1:11" s="34" customFormat="1" x14ac:dyDescent="0.25">
      <c r="A82" s="50" t="s">
        <v>3863</v>
      </c>
      <c r="B82" s="7">
        <v>390</v>
      </c>
      <c r="C82" s="7">
        <v>11</v>
      </c>
      <c r="D82" s="7">
        <v>41</v>
      </c>
      <c r="E82" s="7">
        <v>2</v>
      </c>
      <c r="F82" s="7">
        <v>54</v>
      </c>
      <c r="G82" s="22">
        <v>108</v>
      </c>
      <c r="H82" s="7">
        <v>1</v>
      </c>
      <c r="I82" s="7">
        <v>0</v>
      </c>
      <c r="J82" s="7">
        <v>0</v>
      </c>
      <c r="K82" s="37">
        <f t="shared" si="1"/>
        <v>0.27692307692307694</v>
      </c>
    </row>
    <row r="83" spans="1:11" s="34" customFormat="1" x14ac:dyDescent="0.25">
      <c r="A83" s="50" t="s">
        <v>3864</v>
      </c>
      <c r="B83" s="7">
        <v>254</v>
      </c>
      <c r="C83" s="7">
        <v>6</v>
      </c>
      <c r="D83" s="7">
        <v>45</v>
      </c>
      <c r="E83" s="7">
        <v>3</v>
      </c>
      <c r="F83" s="7">
        <v>32</v>
      </c>
      <c r="G83" s="22">
        <v>86</v>
      </c>
      <c r="H83" s="7">
        <v>0</v>
      </c>
      <c r="I83" s="7">
        <v>0</v>
      </c>
      <c r="J83" s="7">
        <v>0</v>
      </c>
      <c r="K83" s="37">
        <f t="shared" si="1"/>
        <v>0.33858267716535434</v>
      </c>
    </row>
    <row r="84" spans="1:11" s="34" customFormat="1" x14ac:dyDescent="0.25">
      <c r="A84" s="50" t="s">
        <v>979</v>
      </c>
      <c r="B84" s="7">
        <v>0</v>
      </c>
      <c r="C84" s="7">
        <v>11</v>
      </c>
      <c r="D84" s="7">
        <v>137</v>
      </c>
      <c r="E84" s="7">
        <v>1</v>
      </c>
      <c r="F84" s="7">
        <v>117</v>
      </c>
      <c r="G84" s="22">
        <v>266</v>
      </c>
      <c r="H84" s="7">
        <v>0</v>
      </c>
      <c r="I84" s="7">
        <v>5</v>
      </c>
      <c r="J84" s="7">
        <v>29</v>
      </c>
      <c r="K84" s="37" t="s">
        <v>99</v>
      </c>
    </row>
    <row r="85" spans="1:11" s="34" customFormat="1" x14ac:dyDescent="0.25">
      <c r="A85" s="76" t="s">
        <v>3865</v>
      </c>
      <c r="B85" s="7">
        <v>0</v>
      </c>
      <c r="C85" s="7">
        <v>20</v>
      </c>
      <c r="D85" s="7">
        <v>101</v>
      </c>
      <c r="E85" s="7">
        <v>10</v>
      </c>
      <c r="F85" s="7">
        <v>88</v>
      </c>
      <c r="G85" s="22">
        <v>219</v>
      </c>
      <c r="H85" s="7">
        <v>0</v>
      </c>
      <c r="I85" s="7">
        <v>2</v>
      </c>
      <c r="J85" s="7">
        <v>2</v>
      </c>
      <c r="K85" s="37" t="s">
        <v>99</v>
      </c>
    </row>
    <row r="86" spans="1:11" s="34" customFormat="1" x14ac:dyDescent="0.25">
      <c r="A86" s="50" t="s">
        <v>3866</v>
      </c>
      <c r="B86" s="7">
        <v>0</v>
      </c>
      <c r="C86" s="7">
        <v>409</v>
      </c>
      <c r="D86" s="7">
        <v>2312</v>
      </c>
      <c r="E86" s="7">
        <v>48</v>
      </c>
      <c r="F86" s="7">
        <v>2595</v>
      </c>
      <c r="G86" s="22">
        <v>5364</v>
      </c>
      <c r="H86" s="7">
        <v>8</v>
      </c>
      <c r="I86" s="7">
        <v>0</v>
      </c>
      <c r="J86" s="7">
        <v>3</v>
      </c>
      <c r="K86" s="37" t="s">
        <v>99</v>
      </c>
    </row>
    <row r="87" spans="1:11" s="34" customFormat="1" x14ac:dyDescent="0.25">
      <c r="A87" s="50" t="s">
        <v>3867</v>
      </c>
      <c r="B87" s="7">
        <v>0</v>
      </c>
      <c r="C87" s="7">
        <v>166</v>
      </c>
      <c r="D87" s="7">
        <v>735</v>
      </c>
      <c r="E87" s="7">
        <v>12</v>
      </c>
      <c r="F87" s="7">
        <v>941</v>
      </c>
      <c r="G87" s="22">
        <v>1854</v>
      </c>
      <c r="H87" s="7">
        <v>1</v>
      </c>
      <c r="I87" s="7">
        <v>1</v>
      </c>
      <c r="J87" s="7">
        <v>1</v>
      </c>
      <c r="K87" s="37" t="s">
        <v>99</v>
      </c>
    </row>
    <row r="88" spans="1:11" s="34" customFormat="1" x14ac:dyDescent="0.25">
      <c r="A88" s="50" t="s">
        <v>102</v>
      </c>
      <c r="B88" s="7">
        <v>0</v>
      </c>
      <c r="C88" s="7">
        <v>81</v>
      </c>
      <c r="D88" s="7">
        <v>303</v>
      </c>
      <c r="E88" s="7">
        <v>8</v>
      </c>
      <c r="F88" s="7">
        <v>606</v>
      </c>
      <c r="G88" s="22">
        <v>998</v>
      </c>
      <c r="H88" s="7">
        <v>3</v>
      </c>
      <c r="I88" s="7">
        <v>0</v>
      </c>
      <c r="J88" s="7">
        <v>0</v>
      </c>
      <c r="K88" s="37" t="s">
        <v>99</v>
      </c>
    </row>
    <row r="89" spans="1:11" s="34" customFormat="1" x14ac:dyDescent="0.25">
      <c r="A89" s="50" t="s">
        <v>103</v>
      </c>
      <c r="B89" s="7">
        <v>0</v>
      </c>
      <c r="C89" s="7">
        <v>66</v>
      </c>
      <c r="D89" s="7">
        <v>181</v>
      </c>
      <c r="E89" s="7">
        <v>12</v>
      </c>
      <c r="F89" s="7">
        <v>324</v>
      </c>
      <c r="G89" s="22">
        <v>583</v>
      </c>
      <c r="H89" s="7">
        <v>7</v>
      </c>
      <c r="I89" s="7">
        <v>0</v>
      </c>
      <c r="J89" s="7">
        <v>0</v>
      </c>
      <c r="K89" s="46" t="s">
        <v>99</v>
      </c>
    </row>
    <row r="90" spans="1:11" s="34" customFormat="1" x14ac:dyDescent="0.25">
      <c r="A90" s="50" t="s">
        <v>104</v>
      </c>
      <c r="B90" s="7"/>
      <c r="C90" s="7">
        <f t="shared" ref="C90:J90" si="2">SUM(C2:C85)</f>
        <v>1613</v>
      </c>
      <c r="D90" s="7">
        <f t="shared" si="2"/>
        <v>5589</v>
      </c>
      <c r="E90" s="7">
        <f t="shared" si="2"/>
        <v>217</v>
      </c>
      <c r="F90" s="7">
        <f t="shared" si="2"/>
        <v>6907</v>
      </c>
      <c r="G90" s="7">
        <f t="shared" si="2"/>
        <v>14326</v>
      </c>
      <c r="H90" s="7">
        <f t="shared" si="2"/>
        <v>57</v>
      </c>
      <c r="I90" s="7">
        <f t="shared" si="2"/>
        <v>17</v>
      </c>
      <c r="J90" s="7">
        <f t="shared" si="2"/>
        <v>59</v>
      </c>
      <c r="K90" s="37"/>
    </row>
    <row r="91" spans="1:11" s="34" customFormat="1" x14ac:dyDescent="0.25">
      <c r="A91" s="50" t="s">
        <v>105</v>
      </c>
      <c r="B91" s="7"/>
      <c r="C91" s="7">
        <f t="shared" ref="C91:J91" si="3">SUM(C86:C89)</f>
        <v>722</v>
      </c>
      <c r="D91" s="7">
        <f t="shared" si="3"/>
        <v>3531</v>
      </c>
      <c r="E91" s="7">
        <f t="shared" si="3"/>
        <v>80</v>
      </c>
      <c r="F91" s="7">
        <f t="shared" si="3"/>
        <v>4466</v>
      </c>
      <c r="G91" s="7">
        <f t="shared" si="3"/>
        <v>8799</v>
      </c>
      <c r="H91" s="7">
        <f t="shared" si="3"/>
        <v>19</v>
      </c>
      <c r="I91" s="7">
        <f t="shared" si="3"/>
        <v>1</v>
      </c>
      <c r="J91" s="7">
        <f t="shared" si="3"/>
        <v>4</v>
      </c>
      <c r="K91" s="37"/>
    </row>
    <row r="92" spans="1:11" s="34" customFormat="1" x14ac:dyDescent="0.25">
      <c r="A92" s="50" t="s">
        <v>106</v>
      </c>
      <c r="B92" s="7">
        <f>SUM(Table147[NAMES
ON LIST])</f>
        <v>32810</v>
      </c>
      <c r="C92" s="7">
        <f t="shared" ref="C92:J92" si="4">SUM(C90:C91)</f>
        <v>2335</v>
      </c>
      <c r="D92" s="7">
        <f t="shared" si="4"/>
        <v>9120</v>
      </c>
      <c r="E92" s="7">
        <f t="shared" si="4"/>
        <v>297</v>
      </c>
      <c r="F92" s="7">
        <f t="shared" si="4"/>
        <v>11373</v>
      </c>
      <c r="G92" s="7">
        <f t="shared" si="4"/>
        <v>23125</v>
      </c>
      <c r="H92" s="7">
        <f t="shared" si="4"/>
        <v>76</v>
      </c>
      <c r="I92" s="7">
        <f t="shared" si="4"/>
        <v>18</v>
      </c>
      <c r="J92" s="7">
        <f t="shared" si="4"/>
        <v>63</v>
      </c>
      <c r="K92" s="37">
        <f>(J92+I92+G92)/B92</f>
        <v>0.70728436452301124</v>
      </c>
    </row>
    <row r="93" spans="1:11" s="34" customFormat="1" x14ac:dyDescent="0.25">
      <c r="A93" s="77" t="s">
        <v>107</v>
      </c>
      <c r="B93" s="7"/>
      <c r="C93" s="37">
        <f>C92/$G$92</f>
        <v>0.10097297297297297</v>
      </c>
      <c r="D93" s="37">
        <f t="shared" ref="D93:F93" si="5">D92/$G$92</f>
        <v>0.39437837837837836</v>
      </c>
      <c r="E93" s="37">
        <f t="shared" si="5"/>
        <v>1.2843243243243244E-2</v>
      </c>
      <c r="F93" s="37">
        <f t="shared" si="5"/>
        <v>0.4918054054054054</v>
      </c>
      <c r="G93" s="37"/>
      <c r="H93" s="37"/>
      <c r="I93" s="37"/>
      <c r="J93" s="37"/>
      <c r="K93" s="37"/>
    </row>
    <row r="94" spans="1:11" x14ac:dyDescent="0.25"/>
    <row r="95" spans="1:11" hidden="1" x14ac:dyDescent="0.25"/>
    <row r="96" spans="1:11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96" fitToHeight="0" orientation="landscape" r:id="rId1"/>
  <tableParts count="1">
    <tablePart r:id="rId2"/>
  </tablePart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EC00A-00A0-4FA1-81D8-FF91EFB5E2AF}">
  <sheetPr codeName="Sheet48">
    <pageSetUpPr fitToPage="1"/>
  </sheetPr>
  <dimension ref="A1:M108"/>
  <sheetViews>
    <sheetView workbookViewId="0">
      <pane xSplit="1" ySplit="1" topLeftCell="B67" activePane="bottomRight" state="frozen"/>
      <selection pane="topRight" activeCell="B1" sqref="B1"/>
      <selection pane="bottomLeft" activeCell="A2" sqref="A2"/>
      <selection pane="bottomRight" activeCell="D97" sqref="D97"/>
    </sheetView>
  </sheetViews>
  <sheetFormatPr defaultColWidth="0" defaultRowHeight="15" zeroHeight="1" x14ac:dyDescent="0.25"/>
  <cols>
    <col min="1" max="1" width="35.7109375" style="33" customWidth="1"/>
    <col min="2" max="2" width="8.7109375" style="40" customWidth="1"/>
    <col min="3" max="7" width="11.7109375" style="40" customWidth="1"/>
    <col min="8" max="8" width="8.7109375" style="40" customWidth="1"/>
    <col min="9" max="11" width="3.7109375" style="40" customWidth="1"/>
    <col min="12" max="12" width="8.7109375" style="47" customWidth="1"/>
    <col min="13" max="13" width="1.7109375" style="33" customWidth="1"/>
    <col min="14" max="16384" width="9.140625" style="33" hidden="1"/>
  </cols>
  <sheetData>
    <row r="1" spans="1:12" ht="60" customHeight="1" thickBot="1" x14ac:dyDescent="0.3">
      <c r="A1" s="49" t="s">
        <v>0</v>
      </c>
      <c r="B1" s="2" t="s">
        <v>1</v>
      </c>
      <c r="C1" s="2" t="s">
        <v>3868</v>
      </c>
      <c r="D1" s="2" t="s">
        <v>3869</v>
      </c>
      <c r="E1" s="2" t="s">
        <v>3870</v>
      </c>
      <c r="F1" s="2" t="s">
        <v>3871</v>
      </c>
      <c r="G1" s="2" t="s">
        <v>3872</v>
      </c>
      <c r="H1" s="2" t="s">
        <v>8</v>
      </c>
      <c r="I1" s="2" t="s">
        <v>9</v>
      </c>
      <c r="J1" s="2" t="s">
        <v>10</v>
      </c>
      <c r="K1" s="2" t="s">
        <v>11</v>
      </c>
      <c r="L1" s="32" t="s">
        <v>12</v>
      </c>
    </row>
    <row r="2" spans="1:12" s="34" customFormat="1" ht="15.75" thickTop="1" x14ac:dyDescent="0.25">
      <c r="A2" s="21" t="s">
        <v>3873</v>
      </c>
      <c r="B2" s="7">
        <v>757</v>
      </c>
      <c r="C2" s="7">
        <v>0</v>
      </c>
      <c r="D2" s="7">
        <v>56</v>
      </c>
      <c r="E2" s="7">
        <v>169</v>
      </c>
      <c r="F2" s="7">
        <v>1</v>
      </c>
      <c r="G2" s="7">
        <v>11</v>
      </c>
      <c r="H2" s="22">
        <v>237</v>
      </c>
      <c r="I2" s="7">
        <v>0</v>
      </c>
      <c r="J2" s="7">
        <v>0</v>
      </c>
      <c r="K2" s="7">
        <v>1</v>
      </c>
      <c r="L2" s="47">
        <f t="shared" ref="L2:L65" si="0">(K2+J2+H2)/B2</f>
        <v>0.31439894319682959</v>
      </c>
    </row>
    <row r="3" spans="1:12" s="34" customFormat="1" x14ac:dyDescent="0.25">
      <c r="A3" s="21" t="s">
        <v>3874</v>
      </c>
      <c r="B3" s="7">
        <v>386</v>
      </c>
      <c r="C3" s="7">
        <v>0</v>
      </c>
      <c r="D3" s="7">
        <v>22</v>
      </c>
      <c r="E3" s="7">
        <v>94</v>
      </c>
      <c r="F3" s="7">
        <v>0</v>
      </c>
      <c r="G3" s="7">
        <v>3</v>
      </c>
      <c r="H3" s="22">
        <v>119</v>
      </c>
      <c r="I3" s="7">
        <v>0</v>
      </c>
      <c r="J3" s="7">
        <v>0</v>
      </c>
      <c r="K3" s="7">
        <v>0</v>
      </c>
      <c r="L3" s="47">
        <f t="shared" si="0"/>
        <v>0.30829015544041449</v>
      </c>
    </row>
    <row r="4" spans="1:12" s="34" customFormat="1" x14ac:dyDescent="0.25">
      <c r="A4" s="21" t="s">
        <v>3875</v>
      </c>
      <c r="B4" s="7">
        <v>373</v>
      </c>
      <c r="C4" s="7">
        <v>2</v>
      </c>
      <c r="D4" s="7">
        <v>29</v>
      </c>
      <c r="E4" s="7">
        <v>89</v>
      </c>
      <c r="F4" s="7">
        <v>1</v>
      </c>
      <c r="G4" s="7">
        <v>4</v>
      </c>
      <c r="H4" s="22">
        <v>125</v>
      </c>
      <c r="I4" s="7">
        <v>1</v>
      </c>
      <c r="J4" s="7">
        <v>0</v>
      </c>
      <c r="K4" s="7">
        <v>1</v>
      </c>
      <c r="L4" s="47">
        <f t="shared" si="0"/>
        <v>0.33780160857908847</v>
      </c>
    </row>
    <row r="5" spans="1:12" s="34" customFormat="1" x14ac:dyDescent="0.25">
      <c r="A5" s="21" t="s">
        <v>3876</v>
      </c>
      <c r="B5" s="7">
        <v>325</v>
      </c>
      <c r="C5" s="7">
        <v>2</v>
      </c>
      <c r="D5" s="7">
        <v>34</v>
      </c>
      <c r="E5" s="7">
        <v>67</v>
      </c>
      <c r="F5" s="7">
        <v>0</v>
      </c>
      <c r="G5" s="7">
        <v>6</v>
      </c>
      <c r="H5" s="22">
        <v>109</v>
      </c>
      <c r="I5" s="7">
        <v>0</v>
      </c>
      <c r="J5" s="7">
        <v>0</v>
      </c>
      <c r="K5" s="7">
        <v>0</v>
      </c>
      <c r="L5" s="47">
        <f t="shared" si="0"/>
        <v>0.33538461538461539</v>
      </c>
    </row>
    <row r="6" spans="1:12" s="34" customFormat="1" x14ac:dyDescent="0.25">
      <c r="A6" s="21" t="s">
        <v>3877</v>
      </c>
      <c r="B6" s="7">
        <v>379</v>
      </c>
      <c r="C6" s="7">
        <v>1</v>
      </c>
      <c r="D6" s="7">
        <v>23</v>
      </c>
      <c r="E6" s="7">
        <v>77</v>
      </c>
      <c r="F6" s="7">
        <v>0</v>
      </c>
      <c r="G6" s="7">
        <v>6</v>
      </c>
      <c r="H6" s="22">
        <v>107</v>
      </c>
      <c r="I6" s="7">
        <v>0</v>
      </c>
      <c r="J6" s="7">
        <v>0</v>
      </c>
      <c r="K6" s="7">
        <v>0</v>
      </c>
      <c r="L6" s="47">
        <f t="shared" si="0"/>
        <v>0.28232189973614774</v>
      </c>
    </row>
    <row r="7" spans="1:12" s="34" customFormat="1" x14ac:dyDescent="0.25">
      <c r="A7" s="21" t="s">
        <v>3878</v>
      </c>
      <c r="B7" s="7">
        <v>585</v>
      </c>
      <c r="C7" s="7">
        <v>0</v>
      </c>
      <c r="D7" s="7">
        <v>44</v>
      </c>
      <c r="E7" s="7">
        <v>142</v>
      </c>
      <c r="F7" s="7">
        <v>0</v>
      </c>
      <c r="G7" s="7">
        <v>15</v>
      </c>
      <c r="H7" s="22">
        <v>201</v>
      </c>
      <c r="I7" s="7">
        <v>0</v>
      </c>
      <c r="J7" s="7">
        <v>0</v>
      </c>
      <c r="K7" s="7">
        <v>1</v>
      </c>
      <c r="L7" s="47">
        <f t="shared" si="0"/>
        <v>0.34529914529914529</v>
      </c>
    </row>
    <row r="8" spans="1:12" s="34" customFormat="1" x14ac:dyDescent="0.25">
      <c r="A8" s="21" t="s">
        <v>3879</v>
      </c>
      <c r="B8" s="7">
        <v>557</v>
      </c>
      <c r="C8" s="7">
        <v>1</v>
      </c>
      <c r="D8" s="7">
        <v>43</v>
      </c>
      <c r="E8" s="7">
        <v>138</v>
      </c>
      <c r="F8" s="7">
        <v>3</v>
      </c>
      <c r="G8" s="7">
        <v>6</v>
      </c>
      <c r="H8" s="22">
        <v>191</v>
      </c>
      <c r="I8" s="7">
        <v>1</v>
      </c>
      <c r="J8" s="7">
        <v>0</v>
      </c>
      <c r="K8" s="7">
        <v>0</v>
      </c>
      <c r="L8" s="47">
        <f t="shared" si="0"/>
        <v>0.34290843806104127</v>
      </c>
    </row>
    <row r="9" spans="1:12" s="34" customFormat="1" x14ac:dyDescent="0.25">
      <c r="A9" s="21" t="s">
        <v>3880</v>
      </c>
      <c r="B9" s="7">
        <v>372</v>
      </c>
      <c r="C9" s="7">
        <v>3</v>
      </c>
      <c r="D9" s="7">
        <v>37</v>
      </c>
      <c r="E9" s="7">
        <v>97</v>
      </c>
      <c r="F9" s="7">
        <v>3</v>
      </c>
      <c r="G9" s="7">
        <v>9</v>
      </c>
      <c r="H9" s="22">
        <v>149</v>
      </c>
      <c r="I9" s="7">
        <v>0</v>
      </c>
      <c r="J9" s="7">
        <v>0</v>
      </c>
      <c r="K9" s="7">
        <v>2</v>
      </c>
      <c r="L9" s="47">
        <f t="shared" si="0"/>
        <v>0.40591397849462363</v>
      </c>
    </row>
    <row r="10" spans="1:12" s="34" customFormat="1" x14ac:dyDescent="0.25">
      <c r="A10" s="21" t="s">
        <v>3881</v>
      </c>
      <c r="B10" s="7">
        <v>535</v>
      </c>
      <c r="C10" s="7">
        <v>0</v>
      </c>
      <c r="D10" s="7">
        <v>38</v>
      </c>
      <c r="E10" s="7">
        <v>126</v>
      </c>
      <c r="F10" s="7">
        <v>1</v>
      </c>
      <c r="G10" s="7">
        <v>9</v>
      </c>
      <c r="H10" s="22">
        <v>174</v>
      </c>
      <c r="I10" s="7">
        <v>1</v>
      </c>
      <c r="J10" s="7">
        <v>0</v>
      </c>
      <c r="K10" s="7">
        <v>1</v>
      </c>
      <c r="L10" s="47">
        <f t="shared" si="0"/>
        <v>0.32710280373831774</v>
      </c>
    </row>
    <row r="11" spans="1:12" s="34" customFormat="1" x14ac:dyDescent="0.25">
      <c r="A11" s="21" t="s">
        <v>3882</v>
      </c>
      <c r="B11" s="7">
        <v>399</v>
      </c>
      <c r="C11" s="7">
        <v>2</v>
      </c>
      <c r="D11" s="7">
        <v>24</v>
      </c>
      <c r="E11" s="7">
        <v>82</v>
      </c>
      <c r="F11" s="7">
        <v>2</v>
      </c>
      <c r="G11" s="7">
        <v>8</v>
      </c>
      <c r="H11" s="22">
        <v>118</v>
      </c>
      <c r="I11" s="7">
        <v>0</v>
      </c>
      <c r="J11" s="7">
        <v>0</v>
      </c>
      <c r="K11" s="7">
        <v>1</v>
      </c>
      <c r="L11" s="47">
        <f t="shared" si="0"/>
        <v>0.2982456140350877</v>
      </c>
    </row>
    <row r="12" spans="1:12" s="34" customFormat="1" x14ac:dyDescent="0.25">
      <c r="A12" s="21" t="s">
        <v>3883</v>
      </c>
      <c r="B12" s="7">
        <v>360</v>
      </c>
      <c r="C12" s="7">
        <v>1</v>
      </c>
      <c r="D12" s="7">
        <v>21</v>
      </c>
      <c r="E12" s="7">
        <v>93</v>
      </c>
      <c r="F12" s="7">
        <v>0</v>
      </c>
      <c r="G12" s="7">
        <v>5</v>
      </c>
      <c r="H12" s="22">
        <v>120</v>
      </c>
      <c r="I12" s="7">
        <v>0</v>
      </c>
      <c r="J12" s="7">
        <v>0</v>
      </c>
      <c r="K12" s="7">
        <v>0</v>
      </c>
      <c r="L12" s="47">
        <f t="shared" si="0"/>
        <v>0.33333333333333331</v>
      </c>
    </row>
    <row r="13" spans="1:12" s="34" customFormat="1" x14ac:dyDescent="0.25">
      <c r="A13" s="21" t="s">
        <v>3884</v>
      </c>
      <c r="B13" s="7">
        <v>352</v>
      </c>
      <c r="C13" s="7">
        <v>0</v>
      </c>
      <c r="D13" s="7">
        <v>21</v>
      </c>
      <c r="E13" s="7">
        <v>107</v>
      </c>
      <c r="F13" s="7">
        <v>0</v>
      </c>
      <c r="G13" s="7">
        <v>6</v>
      </c>
      <c r="H13" s="22">
        <v>134</v>
      </c>
      <c r="I13" s="7">
        <v>0</v>
      </c>
      <c r="J13" s="7">
        <v>0</v>
      </c>
      <c r="K13" s="7">
        <v>0</v>
      </c>
      <c r="L13" s="47">
        <f t="shared" si="0"/>
        <v>0.38068181818181818</v>
      </c>
    </row>
    <row r="14" spans="1:12" s="34" customFormat="1" x14ac:dyDescent="0.25">
      <c r="A14" s="21" t="s">
        <v>3885</v>
      </c>
      <c r="B14" s="7">
        <v>421</v>
      </c>
      <c r="C14" s="7">
        <v>0</v>
      </c>
      <c r="D14" s="7">
        <v>35</v>
      </c>
      <c r="E14" s="7">
        <v>89</v>
      </c>
      <c r="F14" s="7">
        <v>1</v>
      </c>
      <c r="G14" s="7">
        <v>8</v>
      </c>
      <c r="H14" s="22">
        <v>133</v>
      </c>
      <c r="I14" s="7">
        <v>0</v>
      </c>
      <c r="J14" s="7">
        <v>0</v>
      </c>
      <c r="K14" s="7">
        <v>0</v>
      </c>
      <c r="L14" s="47">
        <f t="shared" si="0"/>
        <v>0.31591448931116389</v>
      </c>
    </row>
    <row r="15" spans="1:12" s="34" customFormat="1" x14ac:dyDescent="0.25">
      <c r="A15" s="21" t="s">
        <v>3886</v>
      </c>
      <c r="B15" s="7">
        <v>345</v>
      </c>
      <c r="C15" s="7">
        <v>0</v>
      </c>
      <c r="D15" s="7">
        <v>32</v>
      </c>
      <c r="E15" s="7">
        <v>78</v>
      </c>
      <c r="F15" s="7">
        <v>1</v>
      </c>
      <c r="G15" s="7">
        <v>10</v>
      </c>
      <c r="H15" s="22">
        <v>121</v>
      </c>
      <c r="I15" s="7">
        <v>0</v>
      </c>
      <c r="J15" s="7">
        <v>0</v>
      </c>
      <c r="K15" s="7">
        <v>0</v>
      </c>
      <c r="L15" s="47">
        <f t="shared" si="0"/>
        <v>0.35072463768115941</v>
      </c>
    </row>
    <row r="16" spans="1:12" s="34" customFormat="1" x14ac:dyDescent="0.25">
      <c r="A16" s="21" t="s">
        <v>3887</v>
      </c>
      <c r="B16" s="7">
        <v>352</v>
      </c>
      <c r="C16" s="7">
        <v>1</v>
      </c>
      <c r="D16" s="7">
        <v>29</v>
      </c>
      <c r="E16" s="7">
        <v>93</v>
      </c>
      <c r="F16" s="7">
        <v>0</v>
      </c>
      <c r="G16" s="7">
        <v>7</v>
      </c>
      <c r="H16" s="22">
        <v>130</v>
      </c>
      <c r="I16" s="7">
        <v>0</v>
      </c>
      <c r="J16" s="7">
        <v>0</v>
      </c>
      <c r="K16" s="7">
        <v>0</v>
      </c>
      <c r="L16" s="47">
        <f t="shared" si="0"/>
        <v>0.36931818181818182</v>
      </c>
    </row>
    <row r="17" spans="1:12" s="34" customFormat="1" x14ac:dyDescent="0.25">
      <c r="A17" s="21" t="s">
        <v>3888</v>
      </c>
      <c r="B17" s="7">
        <v>452</v>
      </c>
      <c r="C17" s="7">
        <v>0</v>
      </c>
      <c r="D17" s="7">
        <v>45</v>
      </c>
      <c r="E17" s="7">
        <v>104</v>
      </c>
      <c r="F17" s="7">
        <v>0</v>
      </c>
      <c r="G17" s="7">
        <v>5</v>
      </c>
      <c r="H17" s="22">
        <v>154</v>
      </c>
      <c r="I17" s="7">
        <v>19</v>
      </c>
      <c r="J17" s="7">
        <v>0</v>
      </c>
      <c r="K17" s="7">
        <v>2</v>
      </c>
      <c r="L17" s="47">
        <f t="shared" si="0"/>
        <v>0.34513274336283184</v>
      </c>
    </row>
    <row r="18" spans="1:12" s="34" customFormat="1" x14ac:dyDescent="0.25">
      <c r="A18" s="21" t="s">
        <v>3889</v>
      </c>
      <c r="B18" s="7">
        <v>422</v>
      </c>
      <c r="C18" s="7">
        <v>0</v>
      </c>
      <c r="D18" s="7">
        <v>44</v>
      </c>
      <c r="E18" s="7">
        <v>101</v>
      </c>
      <c r="F18" s="7">
        <v>1</v>
      </c>
      <c r="G18" s="7">
        <v>5</v>
      </c>
      <c r="H18" s="22">
        <v>151</v>
      </c>
      <c r="I18" s="7">
        <v>0</v>
      </c>
      <c r="J18" s="7">
        <v>0</v>
      </c>
      <c r="K18" s="7">
        <v>0</v>
      </c>
      <c r="L18" s="47">
        <f t="shared" si="0"/>
        <v>0.35781990521327012</v>
      </c>
    </row>
    <row r="19" spans="1:12" s="34" customFormat="1" x14ac:dyDescent="0.25">
      <c r="A19" s="21" t="s">
        <v>3890</v>
      </c>
      <c r="B19" s="7">
        <v>476</v>
      </c>
      <c r="C19" s="7">
        <v>1</v>
      </c>
      <c r="D19" s="7">
        <v>68</v>
      </c>
      <c r="E19" s="7">
        <v>140</v>
      </c>
      <c r="F19" s="7">
        <v>0</v>
      </c>
      <c r="G19" s="7">
        <v>26</v>
      </c>
      <c r="H19" s="22">
        <v>235</v>
      </c>
      <c r="I19" s="7">
        <v>0</v>
      </c>
      <c r="J19" s="7">
        <v>0</v>
      </c>
      <c r="K19" s="7">
        <v>0</v>
      </c>
      <c r="L19" s="47">
        <f t="shared" si="0"/>
        <v>0.49369747899159666</v>
      </c>
    </row>
    <row r="20" spans="1:12" s="34" customFormat="1" x14ac:dyDescent="0.25">
      <c r="A20" s="21" t="s">
        <v>3891</v>
      </c>
      <c r="B20" s="7">
        <v>455</v>
      </c>
      <c r="C20" s="7">
        <v>1</v>
      </c>
      <c r="D20" s="7">
        <v>52</v>
      </c>
      <c r="E20" s="7">
        <v>150</v>
      </c>
      <c r="F20" s="7">
        <v>0</v>
      </c>
      <c r="G20" s="7">
        <v>11</v>
      </c>
      <c r="H20" s="22">
        <v>214</v>
      </c>
      <c r="I20" s="7">
        <v>0</v>
      </c>
      <c r="J20" s="7">
        <v>0</v>
      </c>
      <c r="K20" s="7">
        <v>0</v>
      </c>
      <c r="L20" s="47">
        <f t="shared" si="0"/>
        <v>0.47032967032967032</v>
      </c>
    </row>
    <row r="21" spans="1:12" s="34" customFormat="1" x14ac:dyDescent="0.25">
      <c r="A21" s="21" t="s">
        <v>3892</v>
      </c>
      <c r="B21" s="7">
        <v>643</v>
      </c>
      <c r="C21" s="7">
        <v>3</v>
      </c>
      <c r="D21" s="7">
        <v>125</v>
      </c>
      <c r="E21" s="7">
        <v>188</v>
      </c>
      <c r="F21" s="7">
        <v>2</v>
      </c>
      <c r="G21" s="7">
        <v>17</v>
      </c>
      <c r="H21" s="22">
        <v>335</v>
      </c>
      <c r="I21" s="7">
        <v>0</v>
      </c>
      <c r="J21" s="7">
        <v>0</v>
      </c>
      <c r="K21" s="7">
        <v>3</v>
      </c>
      <c r="L21" s="47">
        <f t="shared" si="0"/>
        <v>0.52566096423017106</v>
      </c>
    </row>
    <row r="22" spans="1:12" s="34" customFormat="1" x14ac:dyDescent="0.25">
      <c r="A22" s="21" t="s">
        <v>3893</v>
      </c>
      <c r="B22" s="7">
        <v>301</v>
      </c>
      <c r="C22" s="7">
        <v>2</v>
      </c>
      <c r="D22" s="7">
        <v>56</v>
      </c>
      <c r="E22" s="7">
        <v>77</v>
      </c>
      <c r="F22" s="7">
        <v>3</v>
      </c>
      <c r="G22" s="7">
        <v>16</v>
      </c>
      <c r="H22" s="22">
        <v>154</v>
      </c>
      <c r="I22" s="7">
        <v>0</v>
      </c>
      <c r="J22" s="7">
        <v>0</v>
      </c>
      <c r="K22" s="7">
        <v>0</v>
      </c>
      <c r="L22" s="47">
        <f t="shared" si="0"/>
        <v>0.51162790697674421</v>
      </c>
    </row>
    <row r="23" spans="1:12" s="34" customFormat="1" x14ac:dyDescent="0.25">
      <c r="A23" s="21" t="s">
        <v>3894</v>
      </c>
      <c r="B23" s="7">
        <v>325</v>
      </c>
      <c r="C23" s="7">
        <v>3</v>
      </c>
      <c r="D23" s="7">
        <v>46</v>
      </c>
      <c r="E23" s="7">
        <v>93</v>
      </c>
      <c r="F23" s="7">
        <v>3</v>
      </c>
      <c r="G23" s="7">
        <v>17</v>
      </c>
      <c r="H23" s="22">
        <v>162</v>
      </c>
      <c r="I23" s="7">
        <v>0</v>
      </c>
      <c r="J23" s="7">
        <v>0</v>
      </c>
      <c r="K23" s="7">
        <v>0</v>
      </c>
      <c r="L23" s="47">
        <f t="shared" si="0"/>
        <v>0.49846153846153846</v>
      </c>
    </row>
    <row r="24" spans="1:12" s="34" customFormat="1" x14ac:dyDescent="0.25">
      <c r="A24" s="21" t="s">
        <v>3895</v>
      </c>
      <c r="B24" s="7">
        <v>163</v>
      </c>
      <c r="C24" s="7">
        <v>1</v>
      </c>
      <c r="D24" s="7">
        <v>26</v>
      </c>
      <c r="E24" s="7">
        <v>43</v>
      </c>
      <c r="F24" s="7">
        <v>0</v>
      </c>
      <c r="G24" s="7">
        <v>0</v>
      </c>
      <c r="H24" s="22">
        <v>70</v>
      </c>
      <c r="I24" s="7">
        <v>0</v>
      </c>
      <c r="J24" s="7">
        <v>0</v>
      </c>
      <c r="K24" s="7">
        <v>0</v>
      </c>
      <c r="L24" s="47">
        <f t="shared" si="0"/>
        <v>0.42944785276073622</v>
      </c>
    </row>
    <row r="25" spans="1:12" s="34" customFormat="1" x14ac:dyDescent="0.25">
      <c r="A25" s="21" t="s">
        <v>3896</v>
      </c>
      <c r="B25" s="7">
        <v>132</v>
      </c>
      <c r="C25" s="7">
        <v>2</v>
      </c>
      <c r="D25" s="7">
        <v>17</v>
      </c>
      <c r="E25" s="7">
        <v>45</v>
      </c>
      <c r="F25" s="7">
        <v>4</v>
      </c>
      <c r="G25" s="7">
        <v>6</v>
      </c>
      <c r="H25" s="22">
        <v>74</v>
      </c>
      <c r="I25" s="7">
        <v>0</v>
      </c>
      <c r="J25" s="7">
        <v>0</v>
      </c>
      <c r="K25" s="7">
        <v>1</v>
      </c>
      <c r="L25" s="47">
        <f t="shared" si="0"/>
        <v>0.56818181818181823</v>
      </c>
    </row>
    <row r="26" spans="1:12" s="34" customFormat="1" x14ac:dyDescent="0.25">
      <c r="A26" s="21" t="s">
        <v>3897</v>
      </c>
      <c r="B26" s="7">
        <v>286</v>
      </c>
      <c r="C26" s="7">
        <v>2</v>
      </c>
      <c r="D26" s="7">
        <v>55</v>
      </c>
      <c r="E26" s="7">
        <v>88</v>
      </c>
      <c r="F26" s="7">
        <v>1</v>
      </c>
      <c r="G26" s="7">
        <v>12</v>
      </c>
      <c r="H26" s="22">
        <v>158</v>
      </c>
      <c r="I26" s="7">
        <v>1</v>
      </c>
      <c r="J26" s="7">
        <v>0</v>
      </c>
      <c r="K26" s="7">
        <v>0</v>
      </c>
      <c r="L26" s="47">
        <f t="shared" si="0"/>
        <v>0.55244755244755239</v>
      </c>
    </row>
    <row r="27" spans="1:12" s="34" customFormat="1" x14ac:dyDescent="0.25">
      <c r="A27" s="21" t="s">
        <v>3898</v>
      </c>
      <c r="B27" s="7">
        <v>336</v>
      </c>
      <c r="C27" s="7">
        <v>4</v>
      </c>
      <c r="D27" s="7">
        <v>49</v>
      </c>
      <c r="E27" s="7">
        <v>112</v>
      </c>
      <c r="F27" s="7">
        <v>4</v>
      </c>
      <c r="G27" s="7">
        <v>9</v>
      </c>
      <c r="H27" s="22">
        <v>178</v>
      </c>
      <c r="I27" s="7">
        <v>0</v>
      </c>
      <c r="J27" s="7">
        <v>0</v>
      </c>
      <c r="K27" s="7">
        <v>0</v>
      </c>
      <c r="L27" s="47">
        <f t="shared" si="0"/>
        <v>0.52976190476190477</v>
      </c>
    </row>
    <row r="28" spans="1:12" s="34" customFormat="1" x14ac:dyDescent="0.25">
      <c r="A28" s="21" t="s">
        <v>3899</v>
      </c>
      <c r="B28" s="7">
        <v>380</v>
      </c>
      <c r="C28" s="7">
        <v>3</v>
      </c>
      <c r="D28" s="7">
        <v>68</v>
      </c>
      <c r="E28" s="7">
        <v>108</v>
      </c>
      <c r="F28" s="7">
        <v>4</v>
      </c>
      <c r="G28" s="7">
        <v>12</v>
      </c>
      <c r="H28" s="22">
        <v>195</v>
      </c>
      <c r="I28" s="7">
        <v>0</v>
      </c>
      <c r="J28" s="7">
        <v>2</v>
      </c>
      <c r="K28" s="7">
        <v>0</v>
      </c>
      <c r="L28" s="47">
        <f t="shared" si="0"/>
        <v>0.51842105263157889</v>
      </c>
    </row>
    <row r="29" spans="1:12" s="34" customFormat="1" x14ac:dyDescent="0.25">
      <c r="A29" s="21" t="s">
        <v>3900</v>
      </c>
      <c r="B29" s="7">
        <v>202</v>
      </c>
      <c r="C29" s="7">
        <v>1</v>
      </c>
      <c r="D29" s="7">
        <v>35</v>
      </c>
      <c r="E29" s="7">
        <v>56</v>
      </c>
      <c r="F29" s="7">
        <v>0</v>
      </c>
      <c r="G29" s="7">
        <v>5</v>
      </c>
      <c r="H29" s="22">
        <v>97</v>
      </c>
      <c r="I29" s="7">
        <v>0</v>
      </c>
      <c r="J29" s="7">
        <v>0</v>
      </c>
      <c r="K29" s="7">
        <v>0</v>
      </c>
      <c r="L29" s="47">
        <f t="shared" si="0"/>
        <v>0.48019801980198018</v>
      </c>
    </row>
    <row r="30" spans="1:12" s="34" customFormat="1" x14ac:dyDescent="0.25">
      <c r="A30" s="21" t="s">
        <v>3901</v>
      </c>
      <c r="B30" s="7">
        <v>528</v>
      </c>
      <c r="C30" s="7">
        <v>1</v>
      </c>
      <c r="D30" s="7">
        <v>58</v>
      </c>
      <c r="E30" s="7">
        <v>128</v>
      </c>
      <c r="F30" s="7">
        <v>0</v>
      </c>
      <c r="G30" s="7">
        <v>9</v>
      </c>
      <c r="H30" s="22">
        <v>196</v>
      </c>
      <c r="I30" s="7">
        <v>0</v>
      </c>
      <c r="J30" s="7">
        <v>0</v>
      </c>
      <c r="K30" s="7">
        <v>0</v>
      </c>
      <c r="L30" s="47">
        <f t="shared" si="0"/>
        <v>0.37121212121212122</v>
      </c>
    </row>
    <row r="31" spans="1:12" s="34" customFormat="1" x14ac:dyDescent="0.25">
      <c r="A31" s="21" t="s">
        <v>3902</v>
      </c>
      <c r="B31" s="7">
        <v>479</v>
      </c>
      <c r="C31" s="7">
        <v>2</v>
      </c>
      <c r="D31" s="7">
        <v>57</v>
      </c>
      <c r="E31" s="7">
        <v>119</v>
      </c>
      <c r="F31" s="7">
        <v>4</v>
      </c>
      <c r="G31" s="7">
        <v>13</v>
      </c>
      <c r="H31" s="22">
        <v>195</v>
      </c>
      <c r="I31" s="7">
        <v>0</v>
      </c>
      <c r="J31" s="7">
        <v>0</v>
      </c>
      <c r="K31" s="7">
        <v>0</v>
      </c>
      <c r="L31" s="47">
        <f t="shared" si="0"/>
        <v>0.40709812108559501</v>
      </c>
    </row>
    <row r="32" spans="1:12" s="34" customFormat="1" x14ac:dyDescent="0.25">
      <c r="A32" s="21" t="s">
        <v>3903</v>
      </c>
      <c r="B32" s="7">
        <v>505</v>
      </c>
      <c r="C32" s="7">
        <v>2</v>
      </c>
      <c r="D32" s="7">
        <v>59</v>
      </c>
      <c r="E32" s="7">
        <v>112</v>
      </c>
      <c r="F32" s="7">
        <v>5</v>
      </c>
      <c r="G32" s="7">
        <v>14</v>
      </c>
      <c r="H32" s="22">
        <v>192</v>
      </c>
      <c r="I32" s="7">
        <v>1</v>
      </c>
      <c r="J32" s="7">
        <v>0</v>
      </c>
      <c r="K32" s="7">
        <v>0</v>
      </c>
      <c r="L32" s="47">
        <f t="shared" si="0"/>
        <v>0.3801980198019802</v>
      </c>
    </row>
    <row r="33" spans="1:12" s="34" customFormat="1" x14ac:dyDescent="0.25">
      <c r="A33" s="21" t="s">
        <v>3904</v>
      </c>
      <c r="B33" s="7">
        <v>699</v>
      </c>
      <c r="C33" s="7">
        <v>2</v>
      </c>
      <c r="D33" s="7">
        <v>71</v>
      </c>
      <c r="E33" s="7">
        <v>160</v>
      </c>
      <c r="F33" s="7">
        <v>1</v>
      </c>
      <c r="G33" s="7">
        <v>14</v>
      </c>
      <c r="H33" s="22">
        <v>248</v>
      </c>
      <c r="I33" s="7">
        <v>3</v>
      </c>
      <c r="J33" s="7">
        <v>0</v>
      </c>
      <c r="K33" s="7">
        <v>2</v>
      </c>
      <c r="L33" s="47">
        <f t="shared" si="0"/>
        <v>0.35765379113018597</v>
      </c>
    </row>
    <row r="34" spans="1:12" s="34" customFormat="1" x14ac:dyDescent="0.25">
      <c r="A34" s="21" t="s">
        <v>3905</v>
      </c>
      <c r="B34" s="7">
        <v>452</v>
      </c>
      <c r="C34" s="7">
        <v>1</v>
      </c>
      <c r="D34" s="7">
        <v>68</v>
      </c>
      <c r="E34" s="7">
        <v>126</v>
      </c>
      <c r="F34" s="7">
        <v>1</v>
      </c>
      <c r="G34" s="7">
        <v>11</v>
      </c>
      <c r="H34" s="22">
        <v>207</v>
      </c>
      <c r="I34" s="7">
        <v>1</v>
      </c>
      <c r="J34" s="7">
        <v>0</v>
      </c>
      <c r="K34" s="7">
        <v>0</v>
      </c>
      <c r="L34" s="47">
        <f t="shared" si="0"/>
        <v>0.45796460176991149</v>
      </c>
    </row>
    <row r="35" spans="1:12" s="34" customFormat="1" x14ac:dyDescent="0.25">
      <c r="A35" s="21" t="s">
        <v>3906</v>
      </c>
      <c r="B35" s="7">
        <v>180</v>
      </c>
      <c r="C35" s="7">
        <v>2</v>
      </c>
      <c r="D35" s="7">
        <v>25</v>
      </c>
      <c r="E35" s="7">
        <v>54</v>
      </c>
      <c r="F35" s="7">
        <v>0</v>
      </c>
      <c r="G35" s="7">
        <v>4</v>
      </c>
      <c r="H35" s="22">
        <v>85</v>
      </c>
      <c r="I35" s="7">
        <v>0</v>
      </c>
      <c r="J35" s="7">
        <v>0</v>
      </c>
      <c r="K35" s="7">
        <v>0</v>
      </c>
      <c r="L35" s="47">
        <f t="shared" si="0"/>
        <v>0.47222222222222221</v>
      </c>
    </row>
    <row r="36" spans="1:12" s="34" customFormat="1" x14ac:dyDescent="0.25">
      <c r="A36" s="21" t="s">
        <v>3907</v>
      </c>
      <c r="B36" s="7">
        <v>420</v>
      </c>
      <c r="C36" s="7">
        <v>5</v>
      </c>
      <c r="D36" s="7">
        <v>68</v>
      </c>
      <c r="E36" s="7">
        <v>109</v>
      </c>
      <c r="F36" s="7">
        <v>3</v>
      </c>
      <c r="G36" s="7">
        <v>11</v>
      </c>
      <c r="H36" s="22">
        <v>196</v>
      </c>
      <c r="I36" s="7">
        <v>0</v>
      </c>
      <c r="J36" s="7">
        <v>0</v>
      </c>
      <c r="K36" s="7">
        <v>0</v>
      </c>
      <c r="L36" s="47">
        <f t="shared" si="0"/>
        <v>0.46666666666666667</v>
      </c>
    </row>
    <row r="37" spans="1:12" s="34" customFormat="1" x14ac:dyDescent="0.25">
      <c r="A37" s="21" t="s">
        <v>3908</v>
      </c>
      <c r="B37" s="7">
        <v>511</v>
      </c>
      <c r="C37" s="7">
        <v>2</v>
      </c>
      <c r="D37" s="7">
        <v>65</v>
      </c>
      <c r="E37" s="7">
        <v>176</v>
      </c>
      <c r="F37" s="7">
        <v>3</v>
      </c>
      <c r="G37" s="7">
        <v>23</v>
      </c>
      <c r="H37" s="22">
        <v>269</v>
      </c>
      <c r="I37" s="7">
        <v>0</v>
      </c>
      <c r="J37" s="7">
        <v>0</v>
      </c>
      <c r="K37" s="7">
        <v>0</v>
      </c>
      <c r="L37" s="47">
        <f t="shared" si="0"/>
        <v>0.52641878669275932</v>
      </c>
    </row>
    <row r="38" spans="1:12" s="34" customFormat="1" x14ac:dyDescent="0.25">
      <c r="A38" s="21" t="s">
        <v>3909</v>
      </c>
      <c r="B38" s="7">
        <v>478</v>
      </c>
      <c r="C38" s="7">
        <v>3</v>
      </c>
      <c r="D38" s="7">
        <v>51</v>
      </c>
      <c r="E38" s="7">
        <v>131</v>
      </c>
      <c r="F38" s="7">
        <v>1</v>
      </c>
      <c r="G38" s="7">
        <v>16</v>
      </c>
      <c r="H38" s="22">
        <v>202</v>
      </c>
      <c r="I38" s="7">
        <v>0</v>
      </c>
      <c r="J38" s="7">
        <v>0</v>
      </c>
      <c r="K38" s="7">
        <v>0</v>
      </c>
      <c r="L38" s="47">
        <f t="shared" si="0"/>
        <v>0.42259414225941422</v>
      </c>
    </row>
    <row r="39" spans="1:12" s="34" customFormat="1" x14ac:dyDescent="0.25">
      <c r="A39" s="21" t="s">
        <v>3910</v>
      </c>
      <c r="B39" s="7">
        <v>457</v>
      </c>
      <c r="C39" s="7">
        <v>1</v>
      </c>
      <c r="D39" s="7">
        <v>74</v>
      </c>
      <c r="E39" s="7">
        <v>99</v>
      </c>
      <c r="F39" s="7">
        <v>5</v>
      </c>
      <c r="G39" s="7">
        <v>14</v>
      </c>
      <c r="H39" s="22">
        <v>193</v>
      </c>
      <c r="I39" s="7">
        <v>0</v>
      </c>
      <c r="J39" s="7">
        <v>0</v>
      </c>
      <c r="K39" s="7">
        <v>0</v>
      </c>
      <c r="L39" s="47">
        <f t="shared" si="0"/>
        <v>0.42231947483588622</v>
      </c>
    </row>
    <row r="40" spans="1:12" s="34" customFormat="1" x14ac:dyDescent="0.25">
      <c r="A40" s="21" t="s">
        <v>3911</v>
      </c>
      <c r="B40" s="7">
        <v>455</v>
      </c>
      <c r="C40" s="7">
        <v>11</v>
      </c>
      <c r="D40" s="7">
        <v>44</v>
      </c>
      <c r="E40" s="7">
        <v>71</v>
      </c>
      <c r="F40" s="7">
        <v>5</v>
      </c>
      <c r="G40" s="7">
        <v>14</v>
      </c>
      <c r="H40" s="22">
        <v>145</v>
      </c>
      <c r="I40" s="7">
        <v>0</v>
      </c>
      <c r="J40" s="7">
        <v>0</v>
      </c>
      <c r="K40" s="7">
        <v>1</v>
      </c>
      <c r="L40" s="47">
        <f t="shared" si="0"/>
        <v>0.3208791208791209</v>
      </c>
    </row>
    <row r="41" spans="1:12" s="34" customFormat="1" x14ac:dyDescent="0.25">
      <c r="A41" s="21" t="s">
        <v>3912</v>
      </c>
      <c r="B41" s="7">
        <v>546</v>
      </c>
      <c r="C41" s="7">
        <v>2</v>
      </c>
      <c r="D41" s="7">
        <v>59</v>
      </c>
      <c r="E41" s="7">
        <v>135</v>
      </c>
      <c r="F41" s="7">
        <v>2</v>
      </c>
      <c r="G41" s="7">
        <v>12</v>
      </c>
      <c r="H41" s="22">
        <v>210</v>
      </c>
      <c r="I41" s="7">
        <v>1</v>
      </c>
      <c r="J41" s="7">
        <v>0</v>
      </c>
      <c r="K41" s="7">
        <v>0</v>
      </c>
      <c r="L41" s="47">
        <f t="shared" si="0"/>
        <v>0.38461538461538464</v>
      </c>
    </row>
    <row r="42" spans="1:12" s="34" customFormat="1" x14ac:dyDescent="0.25">
      <c r="A42" s="21" t="s">
        <v>3913</v>
      </c>
      <c r="B42" s="7">
        <v>321</v>
      </c>
      <c r="C42" s="7">
        <v>0</v>
      </c>
      <c r="D42" s="7">
        <v>34</v>
      </c>
      <c r="E42" s="7">
        <v>72</v>
      </c>
      <c r="F42" s="7">
        <v>0</v>
      </c>
      <c r="G42" s="7">
        <v>5</v>
      </c>
      <c r="H42" s="22">
        <v>111</v>
      </c>
      <c r="I42" s="7">
        <v>0</v>
      </c>
      <c r="J42" s="7">
        <v>0</v>
      </c>
      <c r="K42" s="7">
        <v>1</v>
      </c>
      <c r="L42" s="47">
        <f t="shared" si="0"/>
        <v>0.34890965732087226</v>
      </c>
    </row>
    <row r="43" spans="1:12" s="34" customFormat="1" x14ac:dyDescent="0.25">
      <c r="A43" s="21" t="s">
        <v>3914</v>
      </c>
      <c r="B43" s="7">
        <v>386</v>
      </c>
      <c r="C43" s="7">
        <v>4</v>
      </c>
      <c r="D43" s="7">
        <v>63</v>
      </c>
      <c r="E43" s="7">
        <v>100</v>
      </c>
      <c r="F43" s="7">
        <v>6</v>
      </c>
      <c r="G43" s="7">
        <v>8</v>
      </c>
      <c r="H43" s="22">
        <v>181</v>
      </c>
      <c r="I43" s="7">
        <v>0</v>
      </c>
      <c r="J43" s="7">
        <v>0</v>
      </c>
      <c r="K43" s="7">
        <v>0</v>
      </c>
      <c r="L43" s="47">
        <f t="shared" si="0"/>
        <v>0.4689119170984456</v>
      </c>
    </row>
    <row r="44" spans="1:12" s="34" customFormat="1" x14ac:dyDescent="0.25">
      <c r="A44" s="21" t="s">
        <v>3915</v>
      </c>
      <c r="B44" s="7">
        <v>436</v>
      </c>
      <c r="C44" s="7">
        <v>11</v>
      </c>
      <c r="D44" s="7">
        <v>50</v>
      </c>
      <c r="E44" s="7">
        <v>82</v>
      </c>
      <c r="F44" s="7">
        <v>1</v>
      </c>
      <c r="G44" s="7">
        <v>12</v>
      </c>
      <c r="H44" s="22">
        <v>156</v>
      </c>
      <c r="I44" s="7">
        <v>0</v>
      </c>
      <c r="J44" s="7">
        <v>0</v>
      </c>
      <c r="K44" s="7">
        <v>1</v>
      </c>
      <c r="L44" s="47">
        <f t="shared" si="0"/>
        <v>0.36009174311926606</v>
      </c>
    </row>
    <row r="45" spans="1:12" s="34" customFormat="1" x14ac:dyDescent="0.25">
      <c r="A45" s="21" t="s">
        <v>3916</v>
      </c>
      <c r="B45" s="7">
        <v>638</v>
      </c>
      <c r="C45" s="7">
        <v>5</v>
      </c>
      <c r="D45" s="7">
        <v>60</v>
      </c>
      <c r="E45" s="7">
        <v>83</v>
      </c>
      <c r="F45" s="7">
        <v>4</v>
      </c>
      <c r="G45" s="7">
        <v>18</v>
      </c>
      <c r="H45" s="22">
        <v>170</v>
      </c>
      <c r="I45" s="7">
        <v>0</v>
      </c>
      <c r="J45" s="7">
        <v>0</v>
      </c>
      <c r="K45" s="7">
        <v>0</v>
      </c>
      <c r="L45" s="47">
        <f t="shared" si="0"/>
        <v>0.2664576802507837</v>
      </c>
    </row>
    <row r="46" spans="1:12" s="34" customFormat="1" x14ac:dyDescent="0.25">
      <c r="A46" s="21" t="s">
        <v>3917</v>
      </c>
      <c r="B46" s="7">
        <v>584</v>
      </c>
      <c r="C46" s="7">
        <v>3</v>
      </c>
      <c r="D46" s="7">
        <v>68</v>
      </c>
      <c r="E46" s="7">
        <v>127</v>
      </c>
      <c r="F46" s="7">
        <v>5</v>
      </c>
      <c r="G46" s="7">
        <v>18</v>
      </c>
      <c r="H46" s="22">
        <v>221</v>
      </c>
      <c r="I46" s="7">
        <v>0</v>
      </c>
      <c r="J46" s="7">
        <v>0</v>
      </c>
      <c r="K46" s="7">
        <v>0</v>
      </c>
      <c r="L46" s="47">
        <f t="shared" si="0"/>
        <v>0.37842465753424659</v>
      </c>
    </row>
    <row r="47" spans="1:12" s="34" customFormat="1" x14ac:dyDescent="0.25">
      <c r="A47" s="21" t="s">
        <v>3918</v>
      </c>
      <c r="B47" s="7">
        <v>609</v>
      </c>
      <c r="C47" s="7">
        <v>8</v>
      </c>
      <c r="D47" s="7">
        <v>87</v>
      </c>
      <c r="E47" s="7">
        <v>111</v>
      </c>
      <c r="F47" s="7">
        <v>5</v>
      </c>
      <c r="G47" s="7">
        <v>18</v>
      </c>
      <c r="H47" s="22">
        <v>229</v>
      </c>
      <c r="I47" s="7">
        <v>0</v>
      </c>
      <c r="J47" s="7">
        <v>0</v>
      </c>
      <c r="K47" s="7">
        <v>0</v>
      </c>
      <c r="L47" s="47">
        <f t="shared" si="0"/>
        <v>0.3760262725779967</v>
      </c>
    </row>
    <row r="48" spans="1:12" s="34" customFormat="1" x14ac:dyDescent="0.25">
      <c r="A48" s="21" t="s">
        <v>3919</v>
      </c>
      <c r="B48" s="7">
        <v>600</v>
      </c>
      <c r="C48" s="7">
        <v>1</v>
      </c>
      <c r="D48" s="7">
        <v>49</v>
      </c>
      <c r="E48" s="7">
        <v>121</v>
      </c>
      <c r="F48" s="7">
        <v>2</v>
      </c>
      <c r="G48" s="7">
        <v>14</v>
      </c>
      <c r="H48" s="22">
        <v>187</v>
      </c>
      <c r="I48" s="7">
        <v>1</v>
      </c>
      <c r="J48" s="7">
        <v>0</v>
      </c>
      <c r="K48" s="7">
        <v>1</v>
      </c>
      <c r="L48" s="47">
        <f t="shared" si="0"/>
        <v>0.31333333333333335</v>
      </c>
    </row>
    <row r="49" spans="1:12" s="34" customFormat="1" x14ac:dyDescent="0.25">
      <c r="A49" s="21" t="s">
        <v>3920</v>
      </c>
      <c r="B49" s="7">
        <v>196</v>
      </c>
      <c r="C49" s="7">
        <v>1</v>
      </c>
      <c r="D49" s="7">
        <v>39</v>
      </c>
      <c r="E49" s="7">
        <v>32</v>
      </c>
      <c r="F49" s="7">
        <v>1</v>
      </c>
      <c r="G49" s="7">
        <v>6</v>
      </c>
      <c r="H49" s="22">
        <v>79</v>
      </c>
      <c r="I49" s="7">
        <v>0</v>
      </c>
      <c r="J49" s="7">
        <v>0</v>
      </c>
      <c r="K49" s="7">
        <v>0</v>
      </c>
      <c r="L49" s="47">
        <f t="shared" si="0"/>
        <v>0.40306122448979592</v>
      </c>
    </row>
    <row r="50" spans="1:12" s="34" customFormat="1" x14ac:dyDescent="0.25">
      <c r="A50" s="21" t="s">
        <v>3921</v>
      </c>
      <c r="B50" s="7">
        <v>744</v>
      </c>
      <c r="C50" s="7">
        <v>12</v>
      </c>
      <c r="D50" s="7">
        <v>105</v>
      </c>
      <c r="E50" s="7">
        <v>159</v>
      </c>
      <c r="F50" s="7">
        <v>3</v>
      </c>
      <c r="G50" s="7">
        <v>20</v>
      </c>
      <c r="H50" s="22">
        <v>299</v>
      </c>
      <c r="I50" s="7">
        <v>0</v>
      </c>
      <c r="J50" s="7">
        <v>0</v>
      </c>
      <c r="K50" s="7">
        <v>3</v>
      </c>
      <c r="L50" s="47">
        <f t="shared" si="0"/>
        <v>0.40591397849462363</v>
      </c>
    </row>
    <row r="51" spans="1:12" s="34" customFormat="1" x14ac:dyDescent="0.25">
      <c r="A51" s="21" t="s">
        <v>3922</v>
      </c>
      <c r="B51" s="7">
        <v>501</v>
      </c>
      <c r="C51" s="7">
        <v>3</v>
      </c>
      <c r="D51" s="7">
        <v>54</v>
      </c>
      <c r="E51" s="7">
        <v>119</v>
      </c>
      <c r="F51" s="7">
        <v>6</v>
      </c>
      <c r="G51" s="7">
        <v>15</v>
      </c>
      <c r="H51" s="22">
        <v>197</v>
      </c>
      <c r="I51" s="7">
        <v>0</v>
      </c>
      <c r="J51" s="7">
        <v>0</v>
      </c>
      <c r="K51" s="7">
        <v>3</v>
      </c>
      <c r="L51" s="47">
        <f t="shared" si="0"/>
        <v>0.39920159680638723</v>
      </c>
    </row>
    <row r="52" spans="1:12" s="34" customFormat="1" x14ac:dyDescent="0.25">
      <c r="A52" s="21" t="s">
        <v>3923</v>
      </c>
      <c r="B52" s="7">
        <v>423</v>
      </c>
      <c r="C52" s="7">
        <v>2</v>
      </c>
      <c r="D52" s="7">
        <v>43</v>
      </c>
      <c r="E52" s="7">
        <v>87</v>
      </c>
      <c r="F52" s="7">
        <v>2</v>
      </c>
      <c r="G52" s="7">
        <v>11</v>
      </c>
      <c r="H52" s="22">
        <v>145</v>
      </c>
      <c r="I52" s="7">
        <v>0</v>
      </c>
      <c r="J52" s="7">
        <v>0</v>
      </c>
      <c r="K52" s="7">
        <v>0</v>
      </c>
      <c r="L52" s="47">
        <f t="shared" si="0"/>
        <v>0.34278959810874704</v>
      </c>
    </row>
    <row r="53" spans="1:12" s="34" customFormat="1" x14ac:dyDescent="0.25">
      <c r="A53" s="21" t="s">
        <v>3924</v>
      </c>
      <c r="B53" s="7">
        <v>511</v>
      </c>
      <c r="C53" s="7">
        <v>2</v>
      </c>
      <c r="D53" s="7">
        <v>67</v>
      </c>
      <c r="E53" s="7">
        <v>129</v>
      </c>
      <c r="F53" s="7">
        <v>2</v>
      </c>
      <c r="G53" s="7">
        <v>11</v>
      </c>
      <c r="H53" s="22">
        <v>211</v>
      </c>
      <c r="I53" s="7">
        <v>0</v>
      </c>
      <c r="J53" s="7">
        <v>0</v>
      </c>
      <c r="K53" s="7">
        <v>0</v>
      </c>
      <c r="L53" s="47">
        <f t="shared" si="0"/>
        <v>0.41291585127201563</v>
      </c>
    </row>
    <row r="54" spans="1:12" s="34" customFormat="1" x14ac:dyDescent="0.25">
      <c r="A54" s="21" t="s">
        <v>3925</v>
      </c>
      <c r="B54" s="7">
        <v>791</v>
      </c>
      <c r="C54" s="7">
        <v>9</v>
      </c>
      <c r="D54" s="7">
        <v>115</v>
      </c>
      <c r="E54" s="7">
        <v>193</v>
      </c>
      <c r="F54" s="7">
        <v>5</v>
      </c>
      <c r="G54" s="7">
        <v>15</v>
      </c>
      <c r="H54" s="7">
        <v>337</v>
      </c>
      <c r="I54" s="7">
        <v>0</v>
      </c>
      <c r="J54" s="7">
        <v>0</v>
      </c>
      <c r="K54" s="7">
        <v>1</v>
      </c>
      <c r="L54" s="47">
        <f t="shared" si="0"/>
        <v>0.427307206068268</v>
      </c>
    </row>
    <row r="55" spans="1:12" s="34" customFormat="1" x14ac:dyDescent="0.25">
      <c r="A55" s="21" t="s">
        <v>3926</v>
      </c>
      <c r="B55" s="7">
        <v>676</v>
      </c>
      <c r="C55" s="7">
        <v>5</v>
      </c>
      <c r="D55" s="7">
        <v>89</v>
      </c>
      <c r="E55" s="7">
        <v>189</v>
      </c>
      <c r="F55" s="7">
        <v>1</v>
      </c>
      <c r="G55" s="7">
        <v>19</v>
      </c>
      <c r="H55" s="22">
        <v>303</v>
      </c>
      <c r="I55" s="7">
        <v>0</v>
      </c>
      <c r="J55" s="7">
        <v>0</v>
      </c>
      <c r="K55" s="7">
        <v>0</v>
      </c>
      <c r="L55" s="47">
        <f t="shared" si="0"/>
        <v>0.44822485207100593</v>
      </c>
    </row>
    <row r="56" spans="1:12" s="34" customFormat="1" x14ac:dyDescent="0.25">
      <c r="A56" s="21" t="s">
        <v>3927</v>
      </c>
      <c r="B56" s="7">
        <v>677</v>
      </c>
      <c r="C56" s="7">
        <v>3</v>
      </c>
      <c r="D56" s="7">
        <v>131</v>
      </c>
      <c r="E56" s="7">
        <v>190</v>
      </c>
      <c r="F56" s="7">
        <v>9</v>
      </c>
      <c r="G56" s="7">
        <v>20</v>
      </c>
      <c r="H56" s="22">
        <v>353</v>
      </c>
      <c r="I56" s="7">
        <v>1</v>
      </c>
      <c r="J56" s="7">
        <v>0</v>
      </c>
      <c r="K56" s="7">
        <v>0</v>
      </c>
      <c r="L56" s="47">
        <f t="shared" si="0"/>
        <v>0.5214180206794683</v>
      </c>
    </row>
    <row r="57" spans="1:12" s="34" customFormat="1" x14ac:dyDescent="0.25">
      <c r="A57" s="21" t="s">
        <v>3928</v>
      </c>
      <c r="B57" s="7">
        <v>834</v>
      </c>
      <c r="C57" s="7">
        <v>6</v>
      </c>
      <c r="D57" s="7">
        <v>133</v>
      </c>
      <c r="E57" s="7">
        <v>197</v>
      </c>
      <c r="F57" s="7">
        <v>6</v>
      </c>
      <c r="G57" s="7">
        <v>34</v>
      </c>
      <c r="H57" s="7">
        <v>376</v>
      </c>
      <c r="I57" s="7">
        <v>1</v>
      </c>
      <c r="J57" s="7">
        <v>0</v>
      </c>
      <c r="K57" s="7">
        <v>0</v>
      </c>
      <c r="L57" s="47">
        <f t="shared" si="0"/>
        <v>0.45083932853717024</v>
      </c>
    </row>
    <row r="58" spans="1:12" s="34" customFormat="1" x14ac:dyDescent="0.25">
      <c r="A58" s="21" t="s">
        <v>3929</v>
      </c>
      <c r="B58" s="7">
        <v>253</v>
      </c>
      <c r="C58" s="7">
        <v>1</v>
      </c>
      <c r="D58" s="7">
        <v>8</v>
      </c>
      <c r="E58" s="7">
        <v>81</v>
      </c>
      <c r="F58" s="7">
        <v>1</v>
      </c>
      <c r="G58" s="7">
        <v>6</v>
      </c>
      <c r="H58" s="22">
        <v>97</v>
      </c>
      <c r="I58" s="7">
        <v>0</v>
      </c>
      <c r="J58" s="7">
        <v>0</v>
      </c>
      <c r="K58" s="7">
        <v>0</v>
      </c>
      <c r="L58" s="47">
        <f t="shared" si="0"/>
        <v>0.38339920948616601</v>
      </c>
    </row>
    <row r="59" spans="1:12" s="34" customFormat="1" x14ac:dyDescent="0.25">
      <c r="A59" s="21" t="s">
        <v>3930</v>
      </c>
      <c r="B59" s="7">
        <v>398</v>
      </c>
      <c r="C59" s="7">
        <v>0</v>
      </c>
      <c r="D59" s="7">
        <v>22</v>
      </c>
      <c r="E59" s="7">
        <v>117</v>
      </c>
      <c r="F59" s="7">
        <v>0</v>
      </c>
      <c r="G59" s="7">
        <v>10</v>
      </c>
      <c r="H59" s="22">
        <v>149</v>
      </c>
      <c r="I59" s="7">
        <v>1</v>
      </c>
      <c r="J59" s="7">
        <v>0</v>
      </c>
      <c r="K59" s="7">
        <v>0</v>
      </c>
      <c r="L59" s="47">
        <f t="shared" si="0"/>
        <v>0.37437185929648242</v>
      </c>
    </row>
    <row r="60" spans="1:12" s="34" customFormat="1" x14ac:dyDescent="0.25">
      <c r="A60" s="21" t="s">
        <v>3931</v>
      </c>
      <c r="B60" s="7">
        <v>373</v>
      </c>
      <c r="C60" s="7">
        <v>2</v>
      </c>
      <c r="D60" s="7">
        <v>34</v>
      </c>
      <c r="E60" s="7">
        <v>113</v>
      </c>
      <c r="F60" s="7">
        <v>5</v>
      </c>
      <c r="G60" s="7">
        <v>10</v>
      </c>
      <c r="H60" s="22">
        <v>164</v>
      </c>
      <c r="I60" s="7">
        <v>0</v>
      </c>
      <c r="J60" s="7">
        <v>0</v>
      </c>
      <c r="K60" s="7">
        <v>0</v>
      </c>
      <c r="L60" s="47">
        <f t="shared" si="0"/>
        <v>0.43967828418230565</v>
      </c>
    </row>
    <row r="61" spans="1:12" s="34" customFormat="1" x14ac:dyDescent="0.25">
      <c r="A61" s="21" t="s">
        <v>3932</v>
      </c>
      <c r="B61" s="7">
        <v>294</v>
      </c>
      <c r="C61" s="7">
        <v>1</v>
      </c>
      <c r="D61" s="7">
        <v>24</v>
      </c>
      <c r="E61" s="7">
        <v>98</v>
      </c>
      <c r="F61" s="7">
        <v>1</v>
      </c>
      <c r="G61" s="7">
        <v>4</v>
      </c>
      <c r="H61" s="22">
        <v>128</v>
      </c>
      <c r="I61" s="7">
        <v>1</v>
      </c>
      <c r="J61" s="7">
        <v>0</v>
      </c>
      <c r="K61" s="7">
        <v>0</v>
      </c>
      <c r="L61" s="47">
        <f t="shared" si="0"/>
        <v>0.43537414965986393</v>
      </c>
    </row>
    <row r="62" spans="1:12" s="34" customFormat="1" x14ac:dyDescent="0.25">
      <c r="A62" s="21" t="s">
        <v>3933</v>
      </c>
      <c r="B62" s="7">
        <v>468</v>
      </c>
      <c r="C62" s="7">
        <v>4</v>
      </c>
      <c r="D62" s="7">
        <v>28</v>
      </c>
      <c r="E62" s="7">
        <v>198</v>
      </c>
      <c r="F62" s="7">
        <v>7</v>
      </c>
      <c r="G62" s="7">
        <v>10</v>
      </c>
      <c r="H62" s="22">
        <v>247</v>
      </c>
      <c r="I62" s="7">
        <v>0</v>
      </c>
      <c r="J62" s="7">
        <v>0</v>
      </c>
      <c r="K62" s="7">
        <v>1</v>
      </c>
      <c r="L62" s="47">
        <f t="shared" si="0"/>
        <v>0.52991452991452992</v>
      </c>
    </row>
    <row r="63" spans="1:12" s="34" customFormat="1" x14ac:dyDescent="0.25">
      <c r="A63" s="21" t="s">
        <v>3934</v>
      </c>
      <c r="B63" s="7">
        <v>311</v>
      </c>
      <c r="C63" s="7">
        <v>1</v>
      </c>
      <c r="D63" s="7">
        <v>13</v>
      </c>
      <c r="E63" s="7">
        <v>121</v>
      </c>
      <c r="F63" s="7">
        <v>0</v>
      </c>
      <c r="G63" s="7">
        <v>5</v>
      </c>
      <c r="H63" s="22">
        <v>140</v>
      </c>
      <c r="I63" s="7">
        <v>1</v>
      </c>
      <c r="J63" s="7">
        <v>0</v>
      </c>
      <c r="K63" s="7">
        <v>0</v>
      </c>
      <c r="L63" s="47">
        <f t="shared" si="0"/>
        <v>0.45016077170418006</v>
      </c>
    </row>
    <row r="64" spans="1:12" s="34" customFormat="1" x14ac:dyDescent="0.25">
      <c r="A64" s="21" t="s">
        <v>3935</v>
      </c>
      <c r="B64" s="7">
        <v>377</v>
      </c>
      <c r="C64" s="7">
        <v>2</v>
      </c>
      <c r="D64" s="7">
        <v>21</v>
      </c>
      <c r="E64" s="7">
        <v>128</v>
      </c>
      <c r="F64" s="7">
        <v>4</v>
      </c>
      <c r="G64" s="7">
        <v>6</v>
      </c>
      <c r="H64" s="22">
        <v>161</v>
      </c>
      <c r="I64" s="7">
        <v>1</v>
      </c>
      <c r="J64" s="7">
        <v>0</v>
      </c>
      <c r="K64" s="7">
        <v>0</v>
      </c>
      <c r="L64" s="47">
        <f t="shared" si="0"/>
        <v>0.4270557029177719</v>
      </c>
    </row>
    <row r="65" spans="1:12" s="34" customFormat="1" x14ac:dyDescent="0.25">
      <c r="A65" s="21" t="s">
        <v>3936</v>
      </c>
      <c r="B65" s="7">
        <v>336</v>
      </c>
      <c r="C65" s="7">
        <v>1</v>
      </c>
      <c r="D65" s="7">
        <v>46</v>
      </c>
      <c r="E65" s="7">
        <v>66</v>
      </c>
      <c r="F65" s="7">
        <v>4</v>
      </c>
      <c r="G65" s="7">
        <v>13</v>
      </c>
      <c r="H65" s="22">
        <v>130</v>
      </c>
      <c r="I65" s="7">
        <v>0</v>
      </c>
      <c r="J65" s="7">
        <v>0</v>
      </c>
      <c r="K65" s="7">
        <v>1</v>
      </c>
      <c r="L65" s="47">
        <f t="shared" si="0"/>
        <v>0.38988095238095238</v>
      </c>
    </row>
    <row r="66" spans="1:12" s="34" customFormat="1" x14ac:dyDescent="0.25">
      <c r="A66" s="21" t="s">
        <v>3937</v>
      </c>
      <c r="B66" s="7">
        <v>378</v>
      </c>
      <c r="C66" s="7">
        <v>1</v>
      </c>
      <c r="D66" s="7">
        <v>49</v>
      </c>
      <c r="E66" s="7">
        <v>81</v>
      </c>
      <c r="F66" s="7">
        <v>2</v>
      </c>
      <c r="G66" s="7">
        <v>23</v>
      </c>
      <c r="H66" s="22">
        <v>156</v>
      </c>
      <c r="I66" s="7">
        <v>0</v>
      </c>
      <c r="J66" s="7">
        <v>0</v>
      </c>
      <c r="K66" s="7">
        <v>0</v>
      </c>
      <c r="L66" s="47">
        <f t="shared" ref="L66:L87" si="1">(K66+J66+H66)/B66</f>
        <v>0.41269841269841268</v>
      </c>
    </row>
    <row r="67" spans="1:12" s="34" customFormat="1" x14ac:dyDescent="0.25">
      <c r="A67" s="21" t="s">
        <v>3938</v>
      </c>
      <c r="B67" s="7">
        <v>754</v>
      </c>
      <c r="C67" s="7">
        <v>2</v>
      </c>
      <c r="D67" s="7">
        <v>100</v>
      </c>
      <c r="E67" s="7">
        <v>190</v>
      </c>
      <c r="F67" s="7">
        <v>7</v>
      </c>
      <c r="G67" s="7">
        <v>38</v>
      </c>
      <c r="H67" s="7">
        <v>337</v>
      </c>
      <c r="I67" s="7">
        <v>0</v>
      </c>
      <c r="J67" s="7">
        <v>0</v>
      </c>
      <c r="K67" s="7">
        <v>0</v>
      </c>
      <c r="L67" s="47">
        <f t="shared" si="1"/>
        <v>0.4469496021220159</v>
      </c>
    </row>
    <row r="68" spans="1:12" s="34" customFormat="1" x14ac:dyDescent="0.25">
      <c r="A68" s="21" t="s">
        <v>3939</v>
      </c>
      <c r="B68" s="7">
        <v>776</v>
      </c>
      <c r="C68" s="7">
        <v>10</v>
      </c>
      <c r="D68" s="7">
        <v>90</v>
      </c>
      <c r="E68" s="7">
        <v>164</v>
      </c>
      <c r="F68" s="7">
        <v>6</v>
      </c>
      <c r="G68" s="7">
        <v>50</v>
      </c>
      <c r="H68" s="7">
        <v>320</v>
      </c>
      <c r="I68" s="7">
        <v>1</v>
      </c>
      <c r="J68" s="7">
        <v>0</v>
      </c>
      <c r="K68" s="7">
        <v>3</v>
      </c>
      <c r="L68" s="47">
        <f t="shared" si="1"/>
        <v>0.41623711340206188</v>
      </c>
    </row>
    <row r="69" spans="1:12" s="34" customFormat="1" x14ac:dyDescent="0.25">
      <c r="A69" s="21" t="s">
        <v>3940</v>
      </c>
      <c r="B69" s="7">
        <v>434</v>
      </c>
      <c r="C69" s="7">
        <v>5</v>
      </c>
      <c r="D69" s="7">
        <v>60</v>
      </c>
      <c r="E69" s="7">
        <v>131</v>
      </c>
      <c r="F69" s="7">
        <v>4</v>
      </c>
      <c r="G69" s="7">
        <v>24</v>
      </c>
      <c r="H69" s="22">
        <v>224</v>
      </c>
      <c r="I69" s="7">
        <v>0</v>
      </c>
      <c r="J69" s="7">
        <v>0</v>
      </c>
      <c r="K69" s="7">
        <v>1</v>
      </c>
      <c r="L69" s="47">
        <f t="shared" si="1"/>
        <v>0.51843317972350234</v>
      </c>
    </row>
    <row r="70" spans="1:12" s="34" customFormat="1" x14ac:dyDescent="0.25">
      <c r="A70" s="21" t="s">
        <v>3941</v>
      </c>
      <c r="B70" s="7">
        <v>369</v>
      </c>
      <c r="C70" s="7">
        <v>0</v>
      </c>
      <c r="D70" s="7">
        <v>45</v>
      </c>
      <c r="E70" s="7">
        <v>97</v>
      </c>
      <c r="F70" s="7">
        <v>5</v>
      </c>
      <c r="G70" s="7">
        <v>10</v>
      </c>
      <c r="H70" s="22">
        <v>157</v>
      </c>
      <c r="I70" s="7">
        <v>1</v>
      </c>
      <c r="J70" s="7">
        <v>0</v>
      </c>
      <c r="K70" s="7">
        <v>0</v>
      </c>
      <c r="L70" s="47">
        <f t="shared" si="1"/>
        <v>0.42547425474254741</v>
      </c>
    </row>
    <row r="71" spans="1:12" s="34" customFormat="1" x14ac:dyDescent="0.25">
      <c r="A71" s="21" t="s">
        <v>3942</v>
      </c>
      <c r="B71" s="7">
        <v>358</v>
      </c>
      <c r="C71" s="7">
        <v>1</v>
      </c>
      <c r="D71" s="7">
        <v>25</v>
      </c>
      <c r="E71" s="7">
        <v>93</v>
      </c>
      <c r="F71" s="7">
        <v>4</v>
      </c>
      <c r="G71" s="7">
        <v>12</v>
      </c>
      <c r="H71" s="22">
        <v>135</v>
      </c>
      <c r="I71" s="7">
        <v>0</v>
      </c>
      <c r="J71" s="7">
        <v>0</v>
      </c>
      <c r="K71" s="7">
        <v>0</v>
      </c>
      <c r="L71" s="47">
        <f t="shared" si="1"/>
        <v>0.37709497206703912</v>
      </c>
    </row>
    <row r="72" spans="1:12" s="34" customFormat="1" x14ac:dyDescent="0.25">
      <c r="A72" s="21" t="s">
        <v>3943</v>
      </c>
      <c r="B72" s="7">
        <v>399</v>
      </c>
      <c r="C72" s="7">
        <v>2</v>
      </c>
      <c r="D72" s="7">
        <v>51</v>
      </c>
      <c r="E72" s="7">
        <v>79</v>
      </c>
      <c r="F72" s="7">
        <v>4</v>
      </c>
      <c r="G72" s="7">
        <v>15</v>
      </c>
      <c r="H72" s="22">
        <v>151</v>
      </c>
      <c r="I72" s="7">
        <v>0</v>
      </c>
      <c r="J72" s="7">
        <v>0</v>
      </c>
      <c r="K72" s="7">
        <v>0</v>
      </c>
      <c r="L72" s="47">
        <f t="shared" si="1"/>
        <v>0.37844611528822053</v>
      </c>
    </row>
    <row r="73" spans="1:12" s="34" customFormat="1" x14ac:dyDescent="0.25">
      <c r="A73" s="21" t="s">
        <v>3944</v>
      </c>
      <c r="B73" s="7">
        <v>526</v>
      </c>
      <c r="C73" s="7">
        <v>2</v>
      </c>
      <c r="D73" s="7">
        <v>66</v>
      </c>
      <c r="E73" s="7">
        <v>113</v>
      </c>
      <c r="F73" s="7">
        <v>6</v>
      </c>
      <c r="G73" s="7">
        <v>10</v>
      </c>
      <c r="H73" s="22">
        <v>197</v>
      </c>
      <c r="I73" s="7">
        <v>0</v>
      </c>
      <c r="J73" s="7">
        <v>0</v>
      </c>
      <c r="K73" s="7">
        <v>0</v>
      </c>
      <c r="L73" s="47">
        <f t="shared" si="1"/>
        <v>0.37452471482889732</v>
      </c>
    </row>
    <row r="74" spans="1:12" s="34" customFormat="1" x14ac:dyDescent="0.25">
      <c r="A74" s="21" t="s">
        <v>3945</v>
      </c>
      <c r="B74" s="7">
        <v>709</v>
      </c>
      <c r="C74" s="7">
        <v>8</v>
      </c>
      <c r="D74" s="7">
        <v>75</v>
      </c>
      <c r="E74" s="7">
        <v>158</v>
      </c>
      <c r="F74" s="7">
        <v>8</v>
      </c>
      <c r="G74" s="7">
        <v>42</v>
      </c>
      <c r="H74" s="22">
        <v>291</v>
      </c>
      <c r="I74" s="7">
        <v>0</v>
      </c>
      <c r="J74" s="7">
        <v>0</v>
      </c>
      <c r="K74" s="7">
        <v>0</v>
      </c>
      <c r="L74" s="47">
        <f t="shared" si="1"/>
        <v>0.41043723554301831</v>
      </c>
    </row>
    <row r="75" spans="1:12" s="34" customFormat="1" x14ac:dyDescent="0.25">
      <c r="A75" s="21" t="s">
        <v>3946</v>
      </c>
      <c r="B75" s="7">
        <v>294</v>
      </c>
      <c r="C75" s="7">
        <v>1</v>
      </c>
      <c r="D75" s="7">
        <v>25</v>
      </c>
      <c r="E75" s="7">
        <v>58</v>
      </c>
      <c r="F75" s="7">
        <v>2</v>
      </c>
      <c r="G75" s="7">
        <v>8</v>
      </c>
      <c r="H75" s="22">
        <v>94</v>
      </c>
      <c r="I75" s="7">
        <v>0</v>
      </c>
      <c r="J75" s="7">
        <v>0</v>
      </c>
      <c r="K75" s="7">
        <v>1</v>
      </c>
      <c r="L75" s="47">
        <f t="shared" si="1"/>
        <v>0.3231292517006803</v>
      </c>
    </row>
    <row r="76" spans="1:12" s="34" customFormat="1" x14ac:dyDescent="0.25">
      <c r="A76" s="21" t="s">
        <v>3947</v>
      </c>
      <c r="B76" s="7">
        <v>288</v>
      </c>
      <c r="C76" s="7">
        <v>2</v>
      </c>
      <c r="D76" s="7">
        <v>19</v>
      </c>
      <c r="E76" s="7">
        <v>75</v>
      </c>
      <c r="F76" s="7">
        <v>0</v>
      </c>
      <c r="G76" s="7">
        <v>8</v>
      </c>
      <c r="H76" s="22">
        <v>104</v>
      </c>
      <c r="I76" s="7">
        <v>0</v>
      </c>
      <c r="J76" s="7">
        <v>0</v>
      </c>
      <c r="K76" s="7">
        <v>2</v>
      </c>
      <c r="L76" s="47">
        <f t="shared" si="1"/>
        <v>0.36805555555555558</v>
      </c>
    </row>
    <row r="77" spans="1:12" s="34" customFormat="1" x14ac:dyDescent="0.25">
      <c r="A77" s="21" t="s">
        <v>3948</v>
      </c>
      <c r="B77" s="7">
        <v>327</v>
      </c>
      <c r="C77" s="7">
        <v>2</v>
      </c>
      <c r="D77" s="7">
        <v>26</v>
      </c>
      <c r="E77" s="7">
        <v>52</v>
      </c>
      <c r="F77" s="7">
        <v>2</v>
      </c>
      <c r="G77" s="7">
        <v>9</v>
      </c>
      <c r="H77" s="22">
        <v>91</v>
      </c>
      <c r="I77" s="7">
        <v>1</v>
      </c>
      <c r="J77" s="7">
        <v>0</v>
      </c>
      <c r="K77" s="7">
        <v>0</v>
      </c>
      <c r="L77" s="47">
        <f t="shared" si="1"/>
        <v>0.27828746177370028</v>
      </c>
    </row>
    <row r="78" spans="1:12" s="34" customFormat="1" x14ac:dyDescent="0.25">
      <c r="A78" s="21" t="s">
        <v>3949</v>
      </c>
      <c r="B78" s="7">
        <v>700</v>
      </c>
      <c r="C78" s="7">
        <v>3</v>
      </c>
      <c r="D78" s="7">
        <v>49</v>
      </c>
      <c r="E78" s="7">
        <v>163</v>
      </c>
      <c r="F78" s="7">
        <v>4</v>
      </c>
      <c r="G78" s="7">
        <v>29</v>
      </c>
      <c r="H78" s="22">
        <v>248</v>
      </c>
      <c r="I78" s="7">
        <v>0</v>
      </c>
      <c r="J78" s="7">
        <v>0</v>
      </c>
      <c r="K78" s="7">
        <v>1</v>
      </c>
      <c r="L78" s="47">
        <f t="shared" si="1"/>
        <v>0.35571428571428571</v>
      </c>
    </row>
    <row r="79" spans="1:12" s="34" customFormat="1" x14ac:dyDescent="0.25">
      <c r="A79" s="21" t="s">
        <v>3950</v>
      </c>
      <c r="B79" s="7">
        <v>301</v>
      </c>
      <c r="C79" s="7">
        <v>2</v>
      </c>
      <c r="D79" s="7">
        <v>19</v>
      </c>
      <c r="E79" s="7">
        <v>74</v>
      </c>
      <c r="F79" s="7">
        <v>0</v>
      </c>
      <c r="G79" s="7">
        <v>11</v>
      </c>
      <c r="H79" s="22">
        <v>106</v>
      </c>
      <c r="I79" s="7">
        <v>0</v>
      </c>
      <c r="J79" s="7">
        <v>0</v>
      </c>
      <c r="K79" s="7">
        <v>0</v>
      </c>
      <c r="L79" s="47">
        <f t="shared" si="1"/>
        <v>0.35215946843853818</v>
      </c>
    </row>
    <row r="80" spans="1:12" s="34" customFormat="1" x14ac:dyDescent="0.25">
      <c r="A80" s="21" t="s">
        <v>3951</v>
      </c>
      <c r="B80" s="7">
        <v>323</v>
      </c>
      <c r="C80" s="7">
        <v>3</v>
      </c>
      <c r="D80" s="7">
        <v>31</v>
      </c>
      <c r="E80" s="7">
        <v>92</v>
      </c>
      <c r="F80" s="7">
        <v>1</v>
      </c>
      <c r="G80" s="7">
        <v>8</v>
      </c>
      <c r="H80" s="22">
        <v>135</v>
      </c>
      <c r="I80" s="7">
        <v>1</v>
      </c>
      <c r="J80" s="7">
        <v>0</v>
      </c>
      <c r="K80" s="7">
        <v>0</v>
      </c>
      <c r="L80" s="47">
        <f t="shared" si="1"/>
        <v>0.41795665634674922</v>
      </c>
    </row>
    <row r="81" spans="1:12" s="34" customFormat="1" x14ac:dyDescent="0.25">
      <c r="A81" s="21" t="s">
        <v>3952</v>
      </c>
      <c r="B81" s="7">
        <v>401</v>
      </c>
      <c r="C81" s="7">
        <v>4</v>
      </c>
      <c r="D81" s="7">
        <v>27</v>
      </c>
      <c r="E81" s="7">
        <v>86</v>
      </c>
      <c r="F81" s="7">
        <v>1</v>
      </c>
      <c r="G81" s="7">
        <v>9</v>
      </c>
      <c r="H81" s="22">
        <v>127</v>
      </c>
      <c r="I81" s="7">
        <v>0</v>
      </c>
      <c r="J81" s="7">
        <v>0</v>
      </c>
      <c r="K81" s="7">
        <v>0</v>
      </c>
      <c r="L81" s="47">
        <f t="shared" si="1"/>
        <v>0.3167082294264339</v>
      </c>
    </row>
    <row r="82" spans="1:12" s="34" customFormat="1" x14ac:dyDescent="0.25">
      <c r="A82" s="21" t="s">
        <v>3953</v>
      </c>
      <c r="B82" s="7">
        <v>386</v>
      </c>
      <c r="C82" s="7">
        <v>2</v>
      </c>
      <c r="D82" s="7">
        <v>28</v>
      </c>
      <c r="E82" s="7">
        <v>99</v>
      </c>
      <c r="F82" s="7">
        <v>3</v>
      </c>
      <c r="G82" s="7">
        <v>19</v>
      </c>
      <c r="H82" s="22">
        <v>151</v>
      </c>
      <c r="I82" s="7">
        <v>0</v>
      </c>
      <c r="J82" s="7">
        <v>0</v>
      </c>
      <c r="K82" s="7">
        <v>0</v>
      </c>
      <c r="L82" s="47">
        <f t="shared" si="1"/>
        <v>0.39119170984455959</v>
      </c>
    </row>
    <row r="83" spans="1:12" s="34" customFormat="1" x14ac:dyDescent="0.25">
      <c r="A83" s="21" t="s">
        <v>3954</v>
      </c>
      <c r="B83" s="7">
        <v>545</v>
      </c>
      <c r="C83" s="7">
        <v>6</v>
      </c>
      <c r="D83" s="7">
        <v>74</v>
      </c>
      <c r="E83" s="7">
        <v>129</v>
      </c>
      <c r="F83" s="7">
        <v>0</v>
      </c>
      <c r="G83" s="7">
        <v>13</v>
      </c>
      <c r="H83" s="22">
        <v>222</v>
      </c>
      <c r="I83" s="7">
        <v>0</v>
      </c>
      <c r="J83" s="7">
        <v>0</v>
      </c>
      <c r="K83" s="7">
        <v>1</v>
      </c>
      <c r="L83" s="47">
        <f t="shared" si="1"/>
        <v>0.40917431192660553</v>
      </c>
    </row>
    <row r="84" spans="1:12" s="34" customFormat="1" x14ac:dyDescent="0.25">
      <c r="A84" s="21" t="s">
        <v>3955</v>
      </c>
      <c r="B84" s="7">
        <v>392</v>
      </c>
      <c r="C84" s="7">
        <v>2</v>
      </c>
      <c r="D84" s="7">
        <v>54</v>
      </c>
      <c r="E84" s="7">
        <v>104</v>
      </c>
      <c r="F84" s="7">
        <v>1</v>
      </c>
      <c r="G84" s="7">
        <v>16</v>
      </c>
      <c r="H84" s="22">
        <v>177</v>
      </c>
      <c r="I84" s="7">
        <v>1</v>
      </c>
      <c r="J84" s="7">
        <v>0</v>
      </c>
      <c r="K84" s="7">
        <v>0</v>
      </c>
      <c r="L84" s="47">
        <f t="shared" si="1"/>
        <v>0.45153061224489793</v>
      </c>
    </row>
    <row r="85" spans="1:12" s="34" customFormat="1" x14ac:dyDescent="0.25">
      <c r="A85" s="21" t="s">
        <v>3956</v>
      </c>
      <c r="B85" s="7">
        <v>449</v>
      </c>
      <c r="C85" s="7">
        <v>1</v>
      </c>
      <c r="D85" s="7">
        <v>36</v>
      </c>
      <c r="E85" s="7">
        <v>118</v>
      </c>
      <c r="F85" s="7">
        <v>0</v>
      </c>
      <c r="G85" s="7">
        <v>13</v>
      </c>
      <c r="H85" s="22">
        <v>168</v>
      </c>
      <c r="I85" s="7">
        <v>0</v>
      </c>
      <c r="J85" s="7">
        <v>1</v>
      </c>
      <c r="K85" s="7">
        <v>0</v>
      </c>
      <c r="L85" s="47">
        <f t="shared" si="1"/>
        <v>0.37639198218262804</v>
      </c>
    </row>
    <row r="86" spans="1:12" s="34" customFormat="1" x14ac:dyDescent="0.25">
      <c r="A86" s="21" t="s">
        <v>3957</v>
      </c>
      <c r="B86" s="7">
        <v>486</v>
      </c>
      <c r="C86" s="7">
        <v>3</v>
      </c>
      <c r="D86" s="7">
        <v>40</v>
      </c>
      <c r="E86" s="7">
        <v>106</v>
      </c>
      <c r="F86" s="7">
        <v>2</v>
      </c>
      <c r="G86" s="7">
        <v>27</v>
      </c>
      <c r="H86" s="22">
        <v>178</v>
      </c>
      <c r="I86" s="7">
        <v>0</v>
      </c>
      <c r="J86" s="7">
        <v>0</v>
      </c>
      <c r="K86" s="7">
        <v>0</v>
      </c>
      <c r="L86" s="47">
        <f t="shared" si="1"/>
        <v>0.36625514403292181</v>
      </c>
    </row>
    <row r="87" spans="1:12" s="34" customFormat="1" x14ac:dyDescent="0.25">
      <c r="A87" s="21" t="s">
        <v>3958</v>
      </c>
      <c r="B87" s="7">
        <v>455</v>
      </c>
      <c r="C87" s="7">
        <v>0</v>
      </c>
      <c r="D87" s="7">
        <v>32</v>
      </c>
      <c r="E87" s="7">
        <v>101</v>
      </c>
      <c r="F87" s="7">
        <v>3</v>
      </c>
      <c r="G87" s="7">
        <v>26</v>
      </c>
      <c r="H87" s="22">
        <v>162</v>
      </c>
      <c r="I87" s="7">
        <v>1</v>
      </c>
      <c r="J87" s="7">
        <v>0</v>
      </c>
      <c r="K87" s="7">
        <v>1</v>
      </c>
      <c r="L87" s="47">
        <f t="shared" si="1"/>
        <v>0.35824175824175825</v>
      </c>
    </row>
    <row r="88" spans="1:12" s="34" customFormat="1" x14ac:dyDescent="0.25">
      <c r="A88" s="21" t="s">
        <v>3959</v>
      </c>
      <c r="B88" s="7">
        <v>0</v>
      </c>
      <c r="C88" s="7">
        <v>0</v>
      </c>
      <c r="D88" s="7">
        <v>84</v>
      </c>
      <c r="E88" s="7">
        <v>311</v>
      </c>
      <c r="F88" s="7">
        <v>2</v>
      </c>
      <c r="G88" s="7">
        <v>9</v>
      </c>
      <c r="H88" s="22">
        <v>406</v>
      </c>
      <c r="I88" s="7">
        <v>0</v>
      </c>
      <c r="J88" s="7">
        <v>6</v>
      </c>
      <c r="K88" s="7">
        <v>35</v>
      </c>
      <c r="L88" s="37" t="s">
        <v>99</v>
      </c>
    </row>
    <row r="89" spans="1:12" s="34" customFormat="1" x14ac:dyDescent="0.25">
      <c r="A89" s="21" t="s">
        <v>3960</v>
      </c>
      <c r="B89" s="7">
        <v>0</v>
      </c>
      <c r="C89" s="7">
        <v>7</v>
      </c>
      <c r="D89" s="7">
        <v>17</v>
      </c>
      <c r="E89" s="7">
        <v>51</v>
      </c>
      <c r="F89" s="7">
        <v>4</v>
      </c>
      <c r="G89" s="7">
        <v>5</v>
      </c>
      <c r="H89" s="22">
        <v>84</v>
      </c>
      <c r="I89" s="7">
        <v>0</v>
      </c>
      <c r="J89" s="7">
        <v>0</v>
      </c>
      <c r="K89" s="7">
        <v>0</v>
      </c>
      <c r="L89" s="37" t="s">
        <v>99</v>
      </c>
    </row>
    <row r="90" spans="1:12" s="34" customFormat="1" x14ac:dyDescent="0.25">
      <c r="A90" s="21" t="s">
        <v>3961</v>
      </c>
      <c r="B90" s="7">
        <v>0</v>
      </c>
      <c r="C90" s="7">
        <v>10</v>
      </c>
      <c r="D90" s="7">
        <v>309</v>
      </c>
      <c r="E90" s="7">
        <v>1604</v>
      </c>
      <c r="F90" s="7">
        <v>10</v>
      </c>
      <c r="G90" s="7">
        <v>58</v>
      </c>
      <c r="H90" s="22">
        <v>1991</v>
      </c>
      <c r="I90" s="7">
        <v>0</v>
      </c>
      <c r="J90" s="7">
        <v>0</v>
      </c>
      <c r="K90" s="7">
        <v>3</v>
      </c>
      <c r="L90" s="37" t="s">
        <v>99</v>
      </c>
    </row>
    <row r="91" spans="1:12" s="34" customFormat="1" x14ac:dyDescent="0.25">
      <c r="A91" s="21" t="s">
        <v>647</v>
      </c>
      <c r="B91" s="7">
        <v>0</v>
      </c>
      <c r="C91" s="7">
        <v>59</v>
      </c>
      <c r="D91" s="7">
        <v>1477</v>
      </c>
      <c r="E91" s="7">
        <v>4275</v>
      </c>
      <c r="F91" s="7">
        <v>47</v>
      </c>
      <c r="G91" s="7">
        <v>267</v>
      </c>
      <c r="H91" s="22">
        <v>6125</v>
      </c>
      <c r="I91" s="7">
        <v>7</v>
      </c>
      <c r="J91" s="7">
        <v>1</v>
      </c>
      <c r="K91" s="7">
        <v>5</v>
      </c>
      <c r="L91" s="37" t="s">
        <v>99</v>
      </c>
    </row>
    <row r="92" spans="1:12" s="34" customFormat="1" x14ac:dyDescent="0.25">
      <c r="A92" s="21" t="s">
        <v>3962</v>
      </c>
      <c r="B92" s="7">
        <v>0</v>
      </c>
      <c r="C92" s="7">
        <v>27</v>
      </c>
      <c r="D92" s="7">
        <v>518</v>
      </c>
      <c r="E92" s="7">
        <v>1713</v>
      </c>
      <c r="F92" s="7">
        <v>29</v>
      </c>
      <c r="G92" s="7">
        <v>178</v>
      </c>
      <c r="H92" s="22">
        <v>2465</v>
      </c>
      <c r="I92" s="7">
        <v>5</v>
      </c>
      <c r="J92" s="7">
        <v>3</v>
      </c>
      <c r="K92" s="7">
        <v>3</v>
      </c>
      <c r="L92" s="37" t="s">
        <v>99</v>
      </c>
    </row>
    <row r="93" spans="1:12" s="34" customFormat="1" x14ac:dyDescent="0.25">
      <c r="A93" s="21" t="s">
        <v>102</v>
      </c>
      <c r="B93" s="7">
        <v>0</v>
      </c>
      <c r="C93" s="7">
        <v>14</v>
      </c>
      <c r="D93" s="7">
        <v>268</v>
      </c>
      <c r="E93" s="7">
        <v>829</v>
      </c>
      <c r="F93" s="7">
        <v>16</v>
      </c>
      <c r="G93" s="7">
        <v>105</v>
      </c>
      <c r="H93" s="22">
        <v>1232</v>
      </c>
      <c r="I93" s="7">
        <v>7</v>
      </c>
      <c r="J93" s="7">
        <v>0</v>
      </c>
      <c r="K93" s="7">
        <v>2</v>
      </c>
      <c r="L93" s="37" t="s">
        <v>99</v>
      </c>
    </row>
    <row r="94" spans="1:12" s="34" customFormat="1" x14ac:dyDescent="0.25">
      <c r="A94" s="21" t="s">
        <v>103</v>
      </c>
      <c r="B94" s="7">
        <v>0</v>
      </c>
      <c r="C94" s="7">
        <v>9</v>
      </c>
      <c r="D94" s="7">
        <v>233</v>
      </c>
      <c r="E94" s="7">
        <v>452</v>
      </c>
      <c r="F94" s="7">
        <v>13</v>
      </c>
      <c r="G94" s="7">
        <v>59</v>
      </c>
      <c r="H94" s="22">
        <v>766</v>
      </c>
      <c r="I94" s="7">
        <v>1</v>
      </c>
      <c r="J94" s="7">
        <v>0</v>
      </c>
      <c r="K94" s="7">
        <v>1</v>
      </c>
      <c r="L94" s="46" t="s">
        <v>99</v>
      </c>
    </row>
    <row r="95" spans="1:12" x14ac:dyDescent="0.25">
      <c r="A95" s="78" t="s">
        <v>104</v>
      </c>
      <c r="C95" s="40">
        <f t="shared" ref="C95:K95" si="2">SUM(C2:C89)</f>
        <v>226</v>
      </c>
      <c r="D95" s="40">
        <f t="shared" si="2"/>
        <v>4378</v>
      </c>
      <c r="E95" s="40">
        <f t="shared" si="2"/>
        <v>9904</v>
      </c>
      <c r="F95" s="40">
        <f t="shared" si="2"/>
        <v>216</v>
      </c>
      <c r="G95" s="40">
        <f t="shared" si="2"/>
        <v>1151</v>
      </c>
      <c r="H95" s="40">
        <f t="shared" si="2"/>
        <v>15875</v>
      </c>
      <c r="I95" s="40">
        <f t="shared" si="2"/>
        <v>42</v>
      </c>
      <c r="J95" s="40">
        <f t="shared" si="2"/>
        <v>9</v>
      </c>
      <c r="K95" s="40">
        <f t="shared" si="2"/>
        <v>73</v>
      </c>
    </row>
    <row r="96" spans="1:12" x14ac:dyDescent="0.25">
      <c r="A96" s="78" t="s">
        <v>105</v>
      </c>
      <c r="C96" s="40">
        <f>SUM(C90:C94)</f>
        <v>119</v>
      </c>
      <c r="D96" s="40">
        <f t="shared" ref="D96:K96" si="3">SUM(D90:D94)</f>
        <v>2805</v>
      </c>
      <c r="E96" s="40">
        <f t="shared" si="3"/>
        <v>8873</v>
      </c>
      <c r="F96" s="40">
        <f t="shared" si="3"/>
        <v>115</v>
      </c>
      <c r="G96" s="40">
        <f t="shared" si="3"/>
        <v>667</v>
      </c>
      <c r="H96" s="40">
        <f t="shared" si="3"/>
        <v>12579</v>
      </c>
      <c r="I96" s="40">
        <f t="shared" si="3"/>
        <v>20</v>
      </c>
      <c r="J96" s="40">
        <f t="shared" si="3"/>
        <v>4</v>
      </c>
      <c r="K96" s="40">
        <f t="shared" si="3"/>
        <v>14</v>
      </c>
    </row>
    <row r="97" spans="1:12" x14ac:dyDescent="0.25">
      <c r="A97" s="78" t="s">
        <v>106</v>
      </c>
      <c r="B97" s="40">
        <f>SUM(B2:B94)</f>
        <v>38568</v>
      </c>
      <c r="C97" s="40">
        <f>SUM(C95:C96)</f>
        <v>345</v>
      </c>
      <c r="D97" s="40">
        <f t="shared" ref="D97:K97" si="4">SUM(D95:D96)</f>
        <v>7183</v>
      </c>
      <c r="E97" s="40">
        <f t="shared" si="4"/>
        <v>18777</v>
      </c>
      <c r="F97" s="40">
        <f t="shared" si="4"/>
        <v>331</v>
      </c>
      <c r="G97" s="40">
        <f t="shared" si="4"/>
        <v>1818</v>
      </c>
      <c r="H97" s="40">
        <f t="shared" si="4"/>
        <v>28454</v>
      </c>
      <c r="I97" s="40">
        <f t="shared" si="4"/>
        <v>62</v>
      </c>
      <c r="J97" s="40">
        <f t="shared" si="4"/>
        <v>13</v>
      </c>
      <c r="K97" s="40">
        <f t="shared" si="4"/>
        <v>87</v>
      </c>
      <c r="L97" s="47">
        <f>(K97+J97+H97)/B97</f>
        <v>0.74035469819539512</v>
      </c>
    </row>
    <row r="98" spans="1:12" x14ac:dyDescent="0.25">
      <c r="A98" s="79" t="s">
        <v>107</v>
      </c>
      <c r="C98" s="47">
        <f>C97/$H$97</f>
        <v>1.2124833063892599E-2</v>
      </c>
      <c r="D98" s="47">
        <f t="shared" ref="D98:G98" si="5">D97/$H$97</f>
        <v>0.25244253883461026</v>
      </c>
      <c r="E98" s="47">
        <f t="shared" si="5"/>
        <v>0.65990721866872848</v>
      </c>
      <c r="F98" s="47">
        <f t="shared" si="5"/>
        <v>1.1632810852604203E-2</v>
      </c>
      <c r="G98" s="47">
        <f t="shared" si="5"/>
        <v>6.3892598580164481E-2</v>
      </c>
      <c r="H98" s="47"/>
      <c r="I98" s="47"/>
      <c r="J98" s="47"/>
      <c r="K98" s="47"/>
    </row>
    <row r="99" spans="1:12" x14ac:dyDescent="0.25"/>
    <row r="100" spans="1:12" x14ac:dyDescent="0.25"/>
    <row r="101" spans="1:12" x14ac:dyDescent="0.25"/>
    <row r="102" spans="1:12" x14ac:dyDescent="0.25"/>
    <row r="103" spans="1:12" x14ac:dyDescent="0.25"/>
    <row r="104" spans="1:12" x14ac:dyDescent="0.25"/>
    <row r="105" spans="1:12" x14ac:dyDescent="0.25"/>
    <row r="106" spans="1:12" x14ac:dyDescent="0.25"/>
    <row r="107" spans="1:12" x14ac:dyDescent="0.25"/>
    <row r="108" spans="1:12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98" fitToHeight="0" orientation="landscape" r:id="rId1"/>
  <tableParts count="1">
    <tablePart r:id="rId2"/>
  </tablePart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E66D02-31DE-4258-86E5-848996FE8713}">
  <sheetPr codeName="Sheet49">
    <pageSetUpPr fitToPage="1"/>
  </sheetPr>
  <dimension ref="A1:O92"/>
  <sheetViews>
    <sheetView zoomScaleNormal="100" workbookViewId="0">
      <pane xSplit="1" ySplit="1" topLeftCell="B62" activePane="bottomRight" state="frozen"/>
      <selection pane="topRight" activeCell="B1" sqref="B1"/>
      <selection pane="bottomLeft" activeCell="A2" sqref="A2"/>
      <selection pane="bottomRight" activeCell="B88" sqref="B88"/>
    </sheetView>
  </sheetViews>
  <sheetFormatPr defaultColWidth="0" defaultRowHeight="15" customHeight="1" zeroHeight="1" x14ac:dyDescent="0.25"/>
  <cols>
    <col min="1" max="1" width="35.7109375" style="30" customWidth="1"/>
    <col min="2" max="2" width="8.7109375" style="40" customWidth="1"/>
    <col min="3" max="8" width="11.7109375" style="40" customWidth="1"/>
    <col min="9" max="9" width="8.7109375" style="40" customWidth="1"/>
    <col min="10" max="12" width="3.7109375" style="40" customWidth="1"/>
    <col min="13" max="13" width="8.7109375" style="47" customWidth="1"/>
    <col min="14" max="14" width="1.7109375" style="33" customWidth="1"/>
    <col min="15" max="15" width="0" style="33" hidden="1" customWidth="1"/>
    <col min="16" max="16384" width="9.140625" style="33" hidden="1"/>
  </cols>
  <sheetData>
    <row r="1" spans="1:13" ht="60" customHeight="1" thickBot="1" x14ac:dyDescent="0.3">
      <c r="A1" s="1" t="s">
        <v>0</v>
      </c>
      <c r="B1" s="2" t="s">
        <v>1</v>
      </c>
      <c r="C1" s="2" t="s">
        <v>3963</v>
      </c>
      <c r="D1" s="2" t="s">
        <v>3964</v>
      </c>
      <c r="E1" s="2" t="s">
        <v>3965</v>
      </c>
      <c r="F1" s="2" t="s">
        <v>3966</v>
      </c>
      <c r="G1" s="2" t="s">
        <v>3967</v>
      </c>
      <c r="H1" s="2" t="s">
        <v>3968</v>
      </c>
      <c r="I1" s="2" t="s">
        <v>8</v>
      </c>
      <c r="J1" s="2" t="s">
        <v>9</v>
      </c>
      <c r="K1" s="2" t="s">
        <v>10</v>
      </c>
      <c r="L1" s="2" t="s">
        <v>11</v>
      </c>
      <c r="M1" s="32" t="s">
        <v>12</v>
      </c>
    </row>
    <row r="2" spans="1:13" s="34" customFormat="1" ht="15.75" thickTop="1" x14ac:dyDescent="0.25">
      <c r="A2" s="21" t="s">
        <v>3969</v>
      </c>
      <c r="B2" s="7">
        <v>693</v>
      </c>
      <c r="C2" s="7">
        <v>48</v>
      </c>
      <c r="D2" s="7">
        <v>2</v>
      </c>
      <c r="E2" s="7">
        <v>24</v>
      </c>
      <c r="F2" s="7">
        <v>5</v>
      </c>
      <c r="G2" s="7">
        <v>3</v>
      </c>
      <c r="H2" s="7">
        <v>278</v>
      </c>
      <c r="I2" s="22">
        <v>360</v>
      </c>
      <c r="J2" s="7">
        <v>0</v>
      </c>
      <c r="K2" s="7">
        <v>0</v>
      </c>
      <c r="L2" s="7">
        <v>2</v>
      </c>
      <c r="M2" s="37">
        <f t="shared" ref="M2:M65" si="0">(L2+K2+I2)/B2</f>
        <v>0.52236652236652237</v>
      </c>
    </row>
    <row r="3" spans="1:13" s="34" customFormat="1" x14ac:dyDescent="0.25">
      <c r="A3" s="21" t="s">
        <v>3970</v>
      </c>
      <c r="B3" s="7">
        <v>404</v>
      </c>
      <c r="C3" s="7">
        <v>42</v>
      </c>
      <c r="D3" s="7">
        <v>0</v>
      </c>
      <c r="E3" s="7">
        <v>7</v>
      </c>
      <c r="F3" s="7">
        <v>4</v>
      </c>
      <c r="G3" s="7">
        <v>2</v>
      </c>
      <c r="H3" s="7">
        <v>110</v>
      </c>
      <c r="I3" s="22">
        <v>165</v>
      </c>
      <c r="J3" s="7">
        <v>0</v>
      </c>
      <c r="K3" s="7">
        <v>0</v>
      </c>
      <c r="L3" s="7">
        <v>1</v>
      </c>
      <c r="M3" s="37">
        <f t="shared" si="0"/>
        <v>0.41089108910891087</v>
      </c>
    </row>
    <row r="4" spans="1:13" s="34" customFormat="1" x14ac:dyDescent="0.25">
      <c r="A4" s="21" t="s">
        <v>3971</v>
      </c>
      <c r="B4" s="7">
        <v>143</v>
      </c>
      <c r="C4" s="7">
        <v>7</v>
      </c>
      <c r="D4" s="7">
        <v>0</v>
      </c>
      <c r="E4" s="7">
        <v>7</v>
      </c>
      <c r="F4" s="7">
        <v>2</v>
      </c>
      <c r="G4" s="7">
        <v>1</v>
      </c>
      <c r="H4" s="7">
        <v>56</v>
      </c>
      <c r="I4" s="22">
        <v>73</v>
      </c>
      <c r="J4" s="7">
        <v>0</v>
      </c>
      <c r="K4" s="7">
        <v>0</v>
      </c>
      <c r="L4" s="7">
        <v>0</v>
      </c>
      <c r="M4" s="37">
        <f t="shared" si="0"/>
        <v>0.51048951048951052</v>
      </c>
    </row>
    <row r="5" spans="1:13" s="34" customFormat="1" x14ac:dyDescent="0.25">
      <c r="A5" s="21" t="s">
        <v>3972</v>
      </c>
      <c r="B5" s="7">
        <v>463</v>
      </c>
      <c r="C5" s="7">
        <v>29</v>
      </c>
      <c r="D5" s="7">
        <v>2</v>
      </c>
      <c r="E5" s="7">
        <v>6</v>
      </c>
      <c r="F5" s="7">
        <v>5</v>
      </c>
      <c r="G5" s="7">
        <v>0</v>
      </c>
      <c r="H5" s="7">
        <v>163</v>
      </c>
      <c r="I5" s="22">
        <v>205</v>
      </c>
      <c r="J5" s="7">
        <v>0</v>
      </c>
      <c r="K5" s="7">
        <v>0</v>
      </c>
      <c r="L5" s="7">
        <v>1</v>
      </c>
      <c r="M5" s="37">
        <f t="shared" si="0"/>
        <v>0.44492440604751621</v>
      </c>
    </row>
    <row r="6" spans="1:13" s="34" customFormat="1" x14ac:dyDescent="0.25">
      <c r="A6" s="21" t="s">
        <v>3973</v>
      </c>
      <c r="B6" s="7">
        <v>402</v>
      </c>
      <c r="C6" s="7">
        <v>21</v>
      </c>
      <c r="D6" s="7">
        <v>1</v>
      </c>
      <c r="E6" s="7">
        <v>8</v>
      </c>
      <c r="F6" s="7">
        <v>3</v>
      </c>
      <c r="G6" s="7">
        <v>0</v>
      </c>
      <c r="H6" s="7">
        <v>135</v>
      </c>
      <c r="I6" s="22">
        <v>168</v>
      </c>
      <c r="J6" s="7">
        <v>0</v>
      </c>
      <c r="K6" s="7">
        <v>0</v>
      </c>
      <c r="L6" s="7">
        <v>0</v>
      </c>
      <c r="M6" s="37">
        <f t="shared" si="0"/>
        <v>0.41791044776119401</v>
      </c>
    </row>
    <row r="7" spans="1:13" s="34" customFormat="1" x14ac:dyDescent="0.25">
      <c r="A7" s="21" t="s">
        <v>3974</v>
      </c>
      <c r="B7" s="7">
        <v>435</v>
      </c>
      <c r="C7" s="7">
        <v>25</v>
      </c>
      <c r="D7" s="7">
        <v>2</v>
      </c>
      <c r="E7" s="7">
        <v>10</v>
      </c>
      <c r="F7" s="7">
        <v>0</v>
      </c>
      <c r="G7" s="7">
        <v>1</v>
      </c>
      <c r="H7" s="7">
        <v>118</v>
      </c>
      <c r="I7" s="22">
        <v>156</v>
      </c>
      <c r="J7" s="7">
        <v>0</v>
      </c>
      <c r="K7" s="7">
        <v>0</v>
      </c>
      <c r="L7" s="7">
        <v>0</v>
      </c>
      <c r="M7" s="37">
        <f t="shared" si="0"/>
        <v>0.35862068965517241</v>
      </c>
    </row>
    <row r="8" spans="1:13" s="34" customFormat="1" x14ac:dyDescent="0.25">
      <c r="A8" s="21" t="s">
        <v>3975</v>
      </c>
      <c r="B8" s="7">
        <v>373</v>
      </c>
      <c r="C8" s="7">
        <v>14</v>
      </c>
      <c r="D8" s="7">
        <v>0</v>
      </c>
      <c r="E8" s="7">
        <v>8</v>
      </c>
      <c r="F8" s="7">
        <v>2</v>
      </c>
      <c r="G8" s="7">
        <v>0</v>
      </c>
      <c r="H8" s="7">
        <v>102</v>
      </c>
      <c r="I8" s="22">
        <v>126</v>
      </c>
      <c r="J8" s="7">
        <v>0</v>
      </c>
      <c r="K8" s="7">
        <v>0</v>
      </c>
      <c r="L8" s="7">
        <v>1</v>
      </c>
      <c r="M8" s="37">
        <f t="shared" si="0"/>
        <v>0.34048257372654156</v>
      </c>
    </row>
    <row r="9" spans="1:13" s="34" customFormat="1" x14ac:dyDescent="0.25">
      <c r="A9" s="21" t="s">
        <v>3976</v>
      </c>
      <c r="B9" s="7">
        <v>640</v>
      </c>
      <c r="C9" s="7">
        <v>62</v>
      </c>
      <c r="D9" s="7">
        <v>3</v>
      </c>
      <c r="E9" s="7">
        <v>39</v>
      </c>
      <c r="F9" s="7">
        <v>3</v>
      </c>
      <c r="G9" s="7">
        <v>2</v>
      </c>
      <c r="H9" s="7">
        <v>151</v>
      </c>
      <c r="I9" s="22">
        <v>260</v>
      </c>
      <c r="J9" s="7">
        <v>1</v>
      </c>
      <c r="K9" s="7">
        <v>0</v>
      </c>
      <c r="L9" s="7">
        <v>0</v>
      </c>
      <c r="M9" s="37">
        <f t="shared" si="0"/>
        <v>0.40625</v>
      </c>
    </row>
    <row r="10" spans="1:13" s="34" customFormat="1" x14ac:dyDescent="0.25">
      <c r="A10" s="21" t="s">
        <v>3977</v>
      </c>
      <c r="B10" s="7">
        <v>556</v>
      </c>
      <c r="C10" s="7">
        <v>45</v>
      </c>
      <c r="D10" s="7">
        <v>0</v>
      </c>
      <c r="E10" s="7">
        <v>39</v>
      </c>
      <c r="F10" s="7">
        <v>1</v>
      </c>
      <c r="G10" s="7">
        <v>2</v>
      </c>
      <c r="H10" s="7">
        <v>168</v>
      </c>
      <c r="I10" s="22">
        <v>255</v>
      </c>
      <c r="J10" s="7">
        <v>0</v>
      </c>
      <c r="K10" s="7">
        <v>0</v>
      </c>
      <c r="L10" s="7">
        <v>0</v>
      </c>
      <c r="M10" s="37">
        <f t="shared" si="0"/>
        <v>0.45863309352517984</v>
      </c>
    </row>
    <row r="11" spans="1:13" s="34" customFormat="1" x14ac:dyDescent="0.25">
      <c r="A11" s="21" t="s">
        <v>3978</v>
      </c>
      <c r="B11" s="7">
        <v>604</v>
      </c>
      <c r="C11" s="7">
        <v>61</v>
      </c>
      <c r="D11" s="7">
        <v>1</v>
      </c>
      <c r="E11" s="7">
        <v>22</v>
      </c>
      <c r="F11" s="7">
        <v>2</v>
      </c>
      <c r="G11" s="7">
        <v>3</v>
      </c>
      <c r="H11" s="7">
        <v>142</v>
      </c>
      <c r="I11" s="22">
        <v>231</v>
      </c>
      <c r="J11" s="7">
        <v>0</v>
      </c>
      <c r="K11" s="7">
        <v>0</v>
      </c>
      <c r="L11" s="7">
        <v>0</v>
      </c>
      <c r="M11" s="37">
        <f t="shared" si="0"/>
        <v>0.38245033112582782</v>
      </c>
    </row>
    <row r="12" spans="1:13" s="34" customFormat="1" x14ac:dyDescent="0.25">
      <c r="A12" s="21" t="s">
        <v>3979</v>
      </c>
      <c r="B12" s="7">
        <v>380</v>
      </c>
      <c r="C12" s="7">
        <v>38</v>
      </c>
      <c r="D12" s="7">
        <v>0</v>
      </c>
      <c r="E12" s="7">
        <v>21</v>
      </c>
      <c r="F12" s="7">
        <v>1</v>
      </c>
      <c r="G12" s="7">
        <v>1</v>
      </c>
      <c r="H12" s="7">
        <v>82</v>
      </c>
      <c r="I12" s="22">
        <v>143</v>
      </c>
      <c r="J12" s="7">
        <v>0</v>
      </c>
      <c r="K12" s="7">
        <v>0</v>
      </c>
      <c r="L12" s="7">
        <v>0</v>
      </c>
      <c r="M12" s="37">
        <f t="shared" si="0"/>
        <v>0.37631578947368421</v>
      </c>
    </row>
    <row r="13" spans="1:13" s="34" customFormat="1" x14ac:dyDescent="0.25">
      <c r="A13" s="21" t="s">
        <v>3980</v>
      </c>
      <c r="B13" s="7">
        <v>542</v>
      </c>
      <c r="C13" s="7">
        <v>33</v>
      </c>
      <c r="D13" s="7">
        <v>1</v>
      </c>
      <c r="E13" s="7">
        <v>21</v>
      </c>
      <c r="F13" s="7">
        <v>4</v>
      </c>
      <c r="G13" s="7">
        <v>2</v>
      </c>
      <c r="H13" s="7">
        <v>110</v>
      </c>
      <c r="I13" s="22">
        <v>171</v>
      </c>
      <c r="J13" s="7">
        <v>0</v>
      </c>
      <c r="K13" s="7">
        <v>0</v>
      </c>
      <c r="L13" s="7">
        <v>1</v>
      </c>
      <c r="M13" s="37">
        <f t="shared" si="0"/>
        <v>0.31734317343173429</v>
      </c>
    </row>
    <row r="14" spans="1:13" s="34" customFormat="1" x14ac:dyDescent="0.25">
      <c r="A14" s="21" t="s">
        <v>3981</v>
      </c>
      <c r="B14" s="7">
        <v>587</v>
      </c>
      <c r="C14" s="7">
        <v>58</v>
      </c>
      <c r="D14" s="7">
        <v>1</v>
      </c>
      <c r="E14" s="7">
        <v>23</v>
      </c>
      <c r="F14" s="7">
        <v>7</v>
      </c>
      <c r="G14" s="7">
        <v>1</v>
      </c>
      <c r="H14" s="7">
        <v>141</v>
      </c>
      <c r="I14" s="22">
        <v>231</v>
      </c>
      <c r="J14" s="7">
        <v>0</v>
      </c>
      <c r="K14" s="7">
        <v>0</v>
      </c>
      <c r="L14" s="7">
        <v>0</v>
      </c>
      <c r="M14" s="37">
        <f t="shared" si="0"/>
        <v>0.39352640545144801</v>
      </c>
    </row>
    <row r="15" spans="1:13" s="34" customFormat="1" x14ac:dyDescent="0.25">
      <c r="A15" s="21" t="s">
        <v>3982</v>
      </c>
      <c r="B15" s="7">
        <v>358</v>
      </c>
      <c r="C15" s="7">
        <v>21</v>
      </c>
      <c r="D15" s="7">
        <v>1</v>
      </c>
      <c r="E15" s="7">
        <v>14</v>
      </c>
      <c r="F15" s="7">
        <v>3</v>
      </c>
      <c r="G15" s="7">
        <v>2</v>
      </c>
      <c r="H15" s="7">
        <v>82</v>
      </c>
      <c r="I15" s="22">
        <v>123</v>
      </c>
      <c r="J15" s="7">
        <v>1</v>
      </c>
      <c r="K15" s="7">
        <v>0</v>
      </c>
      <c r="L15" s="7">
        <v>0</v>
      </c>
      <c r="M15" s="37">
        <f t="shared" si="0"/>
        <v>0.34357541899441341</v>
      </c>
    </row>
    <row r="16" spans="1:13" s="34" customFormat="1" x14ac:dyDescent="0.25">
      <c r="A16" s="21" t="s">
        <v>3983</v>
      </c>
      <c r="B16" s="7">
        <v>661</v>
      </c>
      <c r="C16" s="7">
        <v>65</v>
      </c>
      <c r="D16" s="7">
        <v>0</v>
      </c>
      <c r="E16" s="7">
        <v>32</v>
      </c>
      <c r="F16" s="7">
        <v>4</v>
      </c>
      <c r="G16" s="7">
        <v>6</v>
      </c>
      <c r="H16" s="7">
        <v>170</v>
      </c>
      <c r="I16" s="22">
        <v>277</v>
      </c>
      <c r="J16" s="7">
        <v>1</v>
      </c>
      <c r="K16" s="7">
        <v>0</v>
      </c>
      <c r="L16" s="7">
        <v>3</v>
      </c>
      <c r="M16" s="37">
        <f t="shared" si="0"/>
        <v>0.42360060514372161</v>
      </c>
    </row>
    <row r="17" spans="1:13" s="34" customFormat="1" x14ac:dyDescent="0.25">
      <c r="A17" s="21" t="s">
        <v>3984</v>
      </c>
      <c r="B17" s="7">
        <v>484</v>
      </c>
      <c r="C17" s="7">
        <v>38</v>
      </c>
      <c r="D17" s="7">
        <v>2</v>
      </c>
      <c r="E17" s="7">
        <v>35</v>
      </c>
      <c r="F17" s="7">
        <v>6</v>
      </c>
      <c r="G17" s="7">
        <v>1</v>
      </c>
      <c r="H17" s="7">
        <v>96</v>
      </c>
      <c r="I17" s="22">
        <v>178</v>
      </c>
      <c r="J17" s="7">
        <v>0</v>
      </c>
      <c r="K17" s="7">
        <v>0</v>
      </c>
      <c r="L17" s="7">
        <v>0</v>
      </c>
      <c r="M17" s="37">
        <f t="shared" si="0"/>
        <v>0.36776859504132231</v>
      </c>
    </row>
    <row r="18" spans="1:13" s="34" customFormat="1" x14ac:dyDescent="0.25">
      <c r="A18" s="21" t="s">
        <v>3985</v>
      </c>
      <c r="B18" s="7">
        <v>452</v>
      </c>
      <c r="C18" s="7">
        <v>41</v>
      </c>
      <c r="D18" s="7">
        <v>1</v>
      </c>
      <c r="E18" s="7">
        <v>26</v>
      </c>
      <c r="F18" s="7">
        <v>3</v>
      </c>
      <c r="G18" s="7">
        <v>2</v>
      </c>
      <c r="H18" s="7">
        <v>114</v>
      </c>
      <c r="I18" s="22">
        <v>187</v>
      </c>
      <c r="J18" s="7">
        <v>0</v>
      </c>
      <c r="K18" s="7">
        <v>0</v>
      </c>
      <c r="L18" s="7">
        <v>0</v>
      </c>
      <c r="M18" s="37">
        <f t="shared" si="0"/>
        <v>0.41371681415929201</v>
      </c>
    </row>
    <row r="19" spans="1:13" s="34" customFormat="1" x14ac:dyDescent="0.25">
      <c r="A19" s="21" t="s">
        <v>3986</v>
      </c>
      <c r="B19" s="7">
        <v>430</v>
      </c>
      <c r="C19" s="7">
        <v>39</v>
      </c>
      <c r="D19" s="7">
        <v>0</v>
      </c>
      <c r="E19" s="7">
        <v>20</v>
      </c>
      <c r="F19" s="7">
        <v>3</v>
      </c>
      <c r="G19" s="7">
        <v>3</v>
      </c>
      <c r="H19" s="7">
        <v>110</v>
      </c>
      <c r="I19" s="22">
        <v>175</v>
      </c>
      <c r="J19" s="7">
        <v>0</v>
      </c>
      <c r="K19" s="7">
        <v>0</v>
      </c>
      <c r="L19" s="7">
        <v>0</v>
      </c>
      <c r="M19" s="37">
        <f t="shared" si="0"/>
        <v>0.40697674418604651</v>
      </c>
    </row>
    <row r="20" spans="1:13" s="34" customFormat="1" x14ac:dyDescent="0.25">
      <c r="A20" s="21" t="s">
        <v>3987</v>
      </c>
      <c r="B20" s="7">
        <v>369</v>
      </c>
      <c r="C20" s="7">
        <v>31</v>
      </c>
      <c r="D20" s="7">
        <v>0</v>
      </c>
      <c r="E20" s="7">
        <v>11</v>
      </c>
      <c r="F20" s="7">
        <v>1</v>
      </c>
      <c r="G20" s="7">
        <v>1</v>
      </c>
      <c r="H20" s="7">
        <v>89</v>
      </c>
      <c r="I20" s="22">
        <v>133</v>
      </c>
      <c r="J20" s="7">
        <v>0</v>
      </c>
      <c r="K20" s="7">
        <v>0</v>
      </c>
      <c r="L20" s="7">
        <v>2</v>
      </c>
      <c r="M20" s="37">
        <f t="shared" si="0"/>
        <v>0.36585365853658536</v>
      </c>
    </row>
    <row r="21" spans="1:13" s="34" customFormat="1" x14ac:dyDescent="0.25">
      <c r="A21" s="21" t="s">
        <v>3988</v>
      </c>
      <c r="B21" s="7">
        <v>524</v>
      </c>
      <c r="C21" s="7">
        <v>45</v>
      </c>
      <c r="D21" s="7">
        <v>0</v>
      </c>
      <c r="E21" s="7">
        <v>20</v>
      </c>
      <c r="F21" s="7">
        <v>7</v>
      </c>
      <c r="G21" s="7">
        <v>3</v>
      </c>
      <c r="H21" s="7">
        <v>104</v>
      </c>
      <c r="I21" s="22">
        <v>179</v>
      </c>
      <c r="J21" s="7">
        <v>0</v>
      </c>
      <c r="K21" s="7">
        <v>1</v>
      </c>
      <c r="L21" s="7">
        <v>0</v>
      </c>
      <c r="M21" s="37">
        <f t="shared" si="0"/>
        <v>0.34351145038167941</v>
      </c>
    </row>
    <row r="22" spans="1:13" s="34" customFormat="1" x14ac:dyDescent="0.25">
      <c r="A22" s="21" t="s">
        <v>3989</v>
      </c>
      <c r="B22" s="7">
        <v>506</v>
      </c>
      <c r="C22" s="7">
        <v>37</v>
      </c>
      <c r="D22" s="7">
        <v>3</v>
      </c>
      <c r="E22" s="7">
        <v>15</v>
      </c>
      <c r="F22" s="7">
        <v>4</v>
      </c>
      <c r="G22" s="7">
        <v>1</v>
      </c>
      <c r="H22" s="7">
        <v>96</v>
      </c>
      <c r="I22" s="22">
        <v>156</v>
      </c>
      <c r="J22" s="7">
        <v>0</v>
      </c>
      <c r="K22" s="7">
        <v>0</v>
      </c>
      <c r="L22" s="7">
        <v>0</v>
      </c>
      <c r="M22" s="37">
        <f t="shared" si="0"/>
        <v>0.30830039525691699</v>
      </c>
    </row>
    <row r="23" spans="1:13" s="34" customFormat="1" x14ac:dyDescent="0.25">
      <c r="A23" s="21" t="s">
        <v>3990</v>
      </c>
      <c r="B23" s="7">
        <v>352</v>
      </c>
      <c r="C23" s="7">
        <v>24</v>
      </c>
      <c r="D23" s="7">
        <v>0</v>
      </c>
      <c r="E23" s="7">
        <v>14</v>
      </c>
      <c r="F23" s="7">
        <v>1</v>
      </c>
      <c r="G23" s="7">
        <v>1</v>
      </c>
      <c r="H23" s="7">
        <v>96</v>
      </c>
      <c r="I23" s="22">
        <v>136</v>
      </c>
      <c r="J23" s="7">
        <v>0</v>
      </c>
      <c r="K23" s="7">
        <v>0</v>
      </c>
      <c r="L23" s="7">
        <v>1</v>
      </c>
      <c r="M23" s="37">
        <f t="shared" si="0"/>
        <v>0.38920454545454547</v>
      </c>
    </row>
    <row r="24" spans="1:13" s="34" customFormat="1" x14ac:dyDescent="0.25">
      <c r="A24" s="21" t="s">
        <v>3991</v>
      </c>
      <c r="B24" s="7">
        <v>408</v>
      </c>
      <c r="C24" s="7">
        <v>48</v>
      </c>
      <c r="D24" s="7">
        <v>0</v>
      </c>
      <c r="E24" s="7">
        <v>23</v>
      </c>
      <c r="F24" s="7">
        <v>8</v>
      </c>
      <c r="G24" s="7">
        <v>3</v>
      </c>
      <c r="H24" s="7">
        <v>121</v>
      </c>
      <c r="I24" s="22">
        <v>203</v>
      </c>
      <c r="J24" s="7">
        <v>1</v>
      </c>
      <c r="K24" s="7">
        <v>0</v>
      </c>
      <c r="L24" s="7">
        <v>0</v>
      </c>
      <c r="M24" s="37">
        <f t="shared" si="0"/>
        <v>0.49754901960784315</v>
      </c>
    </row>
    <row r="25" spans="1:13" s="34" customFormat="1" x14ac:dyDescent="0.25">
      <c r="A25" s="21" t="s">
        <v>3992</v>
      </c>
      <c r="B25" s="7">
        <v>392</v>
      </c>
      <c r="C25" s="7">
        <v>26</v>
      </c>
      <c r="D25" s="7">
        <v>1</v>
      </c>
      <c r="E25" s="7">
        <v>21</v>
      </c>
      <c r="F25" s="7">
        <v>4</v>
      </c>
      <c r="G25" s="7">
        <v>5</v>
      </c>
      <c r="H25" s="7">
        <v>116</v>
      </c>
      <c r="I25" s="22">
        <v>173</v>
      </c>
      <c r="J25" s="7">
        <v>0</v>
      </c>
      <c r="K25" s="7">
        <v>0</v>
      </c>
      <c r="L25" s="7">
        <v>0</v>
      </c>
      <c r="M25" s="37">
        <f t="shared" si="0"/>
        <v>0.44132653061224492</v>
      </c>
    </row>
    <row r="26" spans="1:13" s="34" customFormat="1" x14ac:dyDescent="0.25">
      <c r="A26" s="21" t="s">
        <v>3993</v>
      </c>
      <c r="B26" s="7">
        <v>476</v>
      </c>
      <c r="C26" s="7">
        <v>40</v>
      </c>
      <c r="D26" s="7">
        <v>1</v>
      </c>
      <c r="E26" s="7">
        <v>26</v>
      </c>
      <c r="F26" s="7">
        <v>2</v>
      </c>
      <c r="G26" s="7">
        <v>2</v>
      </c>
      <c r="H26" s="7">
        <v>110</v>
      </c>
      <c r="I26" s="22">
        <v>181</v>
      </c>
      <c r="J26" s="7">
        <v>0</v>
      </c>
      <c r="K26" s="7">
        <v>0</v>
      </c>
      <c r="L26" s="7">
        <v>0</v>
      </c>
      <c r="M26" s="37">
        <f t="shared" si="0"/>
        <v>0.38025210084033612</v>
      </c>
    </row>
    <row r="27" spans="1:13" s="34" customFormat="1" x14ac:dyDescent="0.25">
      <c r="A27" s="21" t="s">
        <v>3994</v>
      </c>
      <c r="B27" s="7">
        <v>400</v>
      </c>
      <c r="C27" s="7">
        <v>44</v>
      </c>
      <c r="D27" s="7">
        <v>0</v>
      </c>
      <c r="E27" s="7">
        <v>9</v>
      </c>
      <c r="F27" s="7">
        <v>6</v>
      </c>
      <c r="G27" s="7">
        <v>1</v>
      </c>
      <c r="H27" s="7">
        <v>140</v>
      </c>
      <c r="I27" s="22">
        <v>200</v>
      </c>
      <c r="J27" s="7">
        <v>0</v>
      </c>
      <c r="K27" s="7">
        <v>0</v>
      </c>
      <c r="L27" s="7">
        <v>0</v>
      </c>
      <c r="M27" s="37">
        <f t="shared" si="0"/>
        <v>0.5</v>
      </c>
    </row>
    <row r="28" spans="1:13" s="34" customFormat="1" x14ac:dyDescent="0.25">
      <c r="A28" s="21" t="s">
        <v>3995</v>
      </c>
      <c r="B28" s="7">
        <v>469</v>
      </c>
      <c r="C28" s="7">
        <v>47</v>
      </c>
      <c r="D28" s="7">
        <v>0</v>
      </c>
      <c r="E28" s="7">
        <v>16</v>
      </c>
      <c r="F28" s="7">
        <v>0</v>
      </c>
      <c r="G28" s="7">
        <v>3</v>
      </c>
      <c r="H28" s="7">
        <v>142</v>
      </c>
      <c r="I28" s="22">
        <v>208</v>
      </c>
      <c r="J28" s="7">
        <v>0</v>
      </c>
      <c r="K28" s="7">
        <v>0</v>
      </c>
      <c r="L28" s="7">
        <v>0</v>
      </c>
      <c r="M28" s="37">
        <f t="shared" si="0"/>
        <v>0.44349680170575695</v>
      </c>
    </row>
    <row r="29" spans="1:13" s="34" customFormat="1" x14ac:dyDescent="0.25">
      <c r="A29" s="21" t="s">
        <v>3996</v>
      </c>
      <c r="B29" s="7">
        <v>474</v>
      </c>
      <c r="C29" s="7">
        <v>58</v>
      </c>
      <c r="D29" s="7">
        <v>2</v>
      </c>
      <c r="E29" s="7">
        <v>17</v>
      </c>
      <c r="F29" s="7">
        <v>4</v>
      </c>
      <c r="G29" s="7">
        <v>1</v>
      </c>
      <c r="H29" s="7">
        <v>89</v>
      </c>
      <c r="I29" s="22">
        <v>171</v>
      </c>
      <c r="J29" s="7">
        <v>0</v>
      </c>
      <c r="K29" s="7">
        <v>0</v>
      </c>
      <c r="L29" s="7">
        <v>0</v>
      </c>
      <c r="M29" s="37">
        <f t="shared" si="0"/>
        <v>0.36075949367088606</v>
      </c>
    </row>
    <row r="30" spans="1:13" s="34" customFormat="1" x14ac:dyDescent="0.25">
      <c r="A30" s="21" t="s">
        <v>3997</v>
      </c>
      <c r="B30" s="7">
        <v>361</v>
      </c>
      <c r="C30" s="7">
        <v>29</v>
      </c>
      <c r="D30" s="7">
        <v>3</v>
      </c>
      <c r="E30" s="7">
        <v>18</v>
      </c>
      <c r="F30" s="7">
        <v>5</v>
      </c>
      <c r="G30" s="7">
        <v>0</v>
      </c>
      <c r="H30" s="7">
        <v>79</v>
      </c>
      <c r="I30" s="22">
        <v>134</v>
      </c>
      <c r="J30" s="7">
        <v>1</v>
      </c>
      <c r="K30" s="7">
        <v>0</v>
      </c>
      <c r="L30" s="7">
        <v>0</v>
      </c>
      <c r="M30" s="37">
        <f t="shared" si="0"/>
        <v>0.37119113573407203</v>
      </c>
    </row>
    <row r="31" spans="1:13" s="34" customFormat="1" x14ac:dyDescent="0.25">
      <c r="A31" s="21" t="s">
        <v>3998</v>
      </c>
      <c r="B31" s="7">
        <v>411</v>
      </c>
      <c r="C31" s="7">
        <v>30</v>
      </c>
      <c r="D31" s="7">
        <v>1</v>
      </c>
      <c r="E31" s="7">
        <v>11</v>
      </c>
      <c r="F31" s="7">
        <v>4</v>
      </c>
      <c r="G31" s="7">
        <v>2</v>
      </c>
      <c r="H31" s="7">
        <v>76</v>
      </c>
      <c r="I31" s="22">
        <v>124</v>
      </c>
      <c r="J31" s="7">
        <v>0</v>
      </c>
      <c r="K31" s="7">
        <v>0</v>
      </c>
      <c r="L31" s="7">
        <v>0</v>
      </c>
      <c r="M31" s="37">
        <f t="shared" si="0"/>
        <v>0.30170316301703165</v>
      </c>
    </row>
    <row r="32" spans="1:13" s="34" customFormat="1" x14ac:dyDescent="0.25">
      <c r="A32" s="21" t="s">
        <v>3999</v>
      </c>
      <c r="B32" s="7">
        <v>261</v>
      </c>
      <c r="C32" s="7">
        <v>18</v>
      </c>
      <c r="D32" s="7">
        <v>1</v>
      </c>
      <c r="E32" s="7">
        <v>10</v>
      </c>
      <c r="F32" s="7">
        <v>2</v>
      </c>
      <c r="G32" s="7">
        <v>2</v>
      </c>
      <c r="H32" s="7">
        <v>59</v>
      </c>
      <c r="I32" s="22">
        <v>92</v>
      </c>
      <c r="J32" s="7">
        <v>1</v>
      </c>
      <c r="K32" s="7">
        <v>0</v>
      </c>
      <c r="L32" s="7">
        <v>2</v>
      </c>
      <c r="M32" s="37">
        <f t="shared" si="0"/>
        <v>0.36015325670498083</v>
      </c>
    </row>
    <row r="33" spans="1:13" s="34" customFormat="1" x14ac:dyDescent="0.25">
      <c r="A33" s="21" t="s">
        <v>4000</v>
      </c>
      <c r="B33" s="7">
        <v>358</v>
      </c>
      <c r="C33" s="7">
        <v>30</v>
      </c>
      <c r="D33" s="7">
        <v>3</v>
      </c>
      <c r="E33" s="7">
        <v>20</v>
      </c>
      <c r="F33" s="7">
        <v>1</v>
      </c>
      <c r="G33" s="7">
        <v>1</v>
      </c>
      <c r="H33" s="7">
        <v>96</v>
      </c>
      <c r="I33" s="22">
        <v>151</v>
      </c>
      <c r="J33" s="7">
        <v>0</v>
      </c>
      <c r="K33" s="7">
        <v>0</v>
      </c>
      <c r="L33" s="7">
        <v>0</v>
      </c>
      <c r="M33" s="37">
        <f t="shared" si="0"/>
        <v>0.42178770949720673</v>
      </c>
    </row>
    <row r="34" spans="1:13" s="34" customFormat="1" x14ac:dyDescent="0.25">
      <c r="A34" s="21" t="s">
        <v>4001</v>
      </c>
      <c r="B34" s="7">
        <v>415</v>
      </c>
      <c r="C34" s="7">
        <v>32</v>
      </c>
      <c r="D34" s="7">
        <v>1</v>
      </c>
      <c r="E34" s="7">
        <v>27</v>
      </c>
      <c r="F34" s="7">
        <v>4</v>
      </c>
      <c r="G34" s="7">
        <v>1</v>
      </c>
      <c r="H34" s="7">
        <v>87</v>
      </c>
      <c r="I34" s="22">
        <v>152</v>
      </c>
      <c r="J34" s="7">
        <v>1</v>
      </c>
      <c r="K34" s="7">
        <v>0</v>
      </c>
      <c r="L34" s="7">
        <v>0</v>
      </c>
      <c r="M34" s="37">
        <f t="shared" si="0"/>
        <v>0.36626506024096384</v>
      </c>
    </row>
    <row r="35" spans="1:13" s="34" customFormat="1" x14ac:dyDescent="0.25">
      <c r="A35" s="21" t="s">
        <v>4002</v>
      </c>
      <c r="B35" s="7">
        <v>393</v>
      </c>
      <c r="C35" s="7">
        <v>44</v>
      </c>
      <c r="D35" s="7">
        <v>2</v>
      </c>
      <c r="E35" s="7">
        <v>21</v>
      </c>
      <c r="F35" s="7">
        <v>3</v>
      </c>
      <c r="G35" s="7">
        <v>4</v>
      </c>
      <c r="H35" s="7">
        <v>80</v>
      </c>
      <c r="I35" s="22">
        <v>154</v>
      </c>
      <c r="J35" s="7">
        <v>0</v>
      </c>
      <c r="K35" s="7">
        <v>0</v>
      </c>
      <c r="L35" s="7">
        <v>0</v>
      </c>
      <c r="M35" s="37">
        <f t="shared" si="0"/>
        <v>0.39185750636132316</v>
      </c>
    </row>
    <row r="36" spans="1:13" s="34" customFormat="1" x14ac:dyDescent="0.25">
      <c r="A36" s="21" t="s">
        <v>4003</v>
      </c>
      <c r="B36" s="7">
        <v>602</v>
      </c>
      <c r="C36" s="7">
        <v>52</v>
      </c>
      <c r="D36" s="7">
        <v>0</v>
      </c>
      <c r="E36" s="7">
        <v>11</v>
      </c>
      <c r="F36" s="7">
        <v>13</v>
      </c>
      <c r="G36" s="7">
        <v>1</v>
      </c>
      <c r="H36" s="7">
        <v>169</v>
      </c>
      <c r="I36" s="22">
        <v>246</v>
      </c>
      <c r="J36" s="7">
        <v>0</v>
      </c>
      <c r="K36" s="7">
        <v>0</v>
      </c>
      <c r="L36" s="7">
        <v>0</v>
      </c>
      <c r="M36" s="37">
        <f t="shared" si="0"/>
        <v>0.40863787375415284</v>
      </c>
    </row>
    <row r="37" spans="1:13" s="34" customFormat="1" x14ac:dyDescent="0.25">
      <c r="A37" s="21" t="s">
        <v>4004</v>
      </c>
      <c r="B37" s="7">
        <v>416</v>
      </c>
      <c r="C37" s="7">
        <v>40</v>
      </c>
      <c r="D37" s="7">
        <v>0</v>
      </c>
      <c r="E37" s="7">
        <v>12</v>
      </c>
      <c r="F37" s="7">
        <v>2</v>
      </c>
      <c r="G37" s="7">
        <v>1</v>
      </c>
      <c r="H37" s="7">
        <v>136</v>
      </c>
      <c r="I37" s="22">
        <v>191</v>
      </c>
      <c r="J37" s="7">
        <v>0</v>
      </c>
      <c r="K37" s="7">
        <v>0</v>
      </c>
      <c r="L37" s="7">
        <v>2</v>
      </c>
      <c r="M37" s="37">
        <f t="shared" si="0"/>
        <v>0.46394230769230771</v>
      </c>
    </row>
    <row r="38" spans="1:13" s="34" customFormat="1" x14ac:dyDescent="0.25">
      <c r="A38" s="21" t="s">
        <v>4005</v>
      </c>
      <c r="B38" s="7">
        <v>229</v>
      </c>
      <c r="C38" s="7">
        <v>24</v>
      </c>
      <c r="D38" s="7">
        <v>0</v>
      </c>
      <c r="E38" s="7">
        <v>7</v>
      </c>
      <c r="F38" s="7">
        <v>0</v>
      </c>
      <c r="G38" s="7">
        <v>0</v>
      </c>
      <c r="H38" s="7">
        <v>68</v>
      </c>
      <c r="I38" s="22">
        <v>99</v>
      </c>
      <c r="J38" s="7">
        <v>0</v>
      </c>
      <c r="K38" s="7">
        <v>0</v>
      </c>
      <c r="L38" s="7">
        <v>0</v>
      </c>
      <c r="M38" s="37">
        <f t="shared" si="0"/>
        <v>0.43231441048034935</v>
      </c>
    </row>
    <row r="39" spans="1:13" s="34" customFormat="1" x14ac:dyDescent="0.25">
      <c r="A39" s="21" t="s">
        <v>4006</v>
      </c>
      <c r="B39" s="7">
        <v>444</v>
      </c>
      <c r="C39" s="7">
        <v>19</v>
      </c>
      <c r="D39" s="7">
        <v>1</v>
      </c>
      <c r="E39" s="7">
        <v>22</v>
      </c>
      <c r="F39" s="7">
        <v>4</v>
      </c>
      <c r="G39" s="7">
        <v>0</v>
      </c>
      <c r="H39" s="7">
        <v>109</v>
      </c>
      <c r="I39" s="22">
        <v>155</v>
      </c>
      <c r="J39" s="7">
        <v>0</v>
      </c>
      <c r="K39" s="7">
        <v>0</v>
      </c>
      <c r="L39" s="7">
        <v>1</v>
      </c>
      <c r="M39" s="37">
        <f t="shared" si="0"/>
        <v>0.35135135135135137</v>
      </c>
    </row>
    <row r="40" spans="1:13" s="34" customFormat="1" x14ac:dyDescent="0.25">
      <c r="A40" s="21" t="s">
        <v>4007</v>
      </c>
      <c r="B40" s="7">
        <v>402</v>
      </c>
      <c r="C40" s="7">
        <v>55</v>
      </c>
      <c r="D40" s="7">
        <v>3</v>
      </c>
      <c r="E40" s="7">
        <v>15</v>
      </c>
      <c r="F40" s="7">
        <v>3</v>
      </c>
      <c r="G40" s="7">
        <v>0</v>
      </c>
      <c r="H40" s="7">
        <v>96</v>
      </c>
      <c r="I40" s="22">
        <v>172</v>
      </c>
      <c r="J40" s="7">
        <v>0</v>
      </c>
      <c r="K40" s="7">
        <v>0</v>
      </c>
      <c r="L40" s="7">
        <v>0</v>
      </c>
      <c r="M40" s="37">
        <f t="shared" si="0"/>
        <v>0.42786069651741293</v>
      </c>
    </row>
    <row r="41" spans="1:13" s="34" customFormat="1" x14ac:dyDescent="0.25">
      <c r="A41" s="21" t="s">
        <v>4008</v>
      </c>
      <c r="B41" s="7">
        <v>420</v>
      </c>
      <c r="C41" s="7">
        <v>31</v>
      </c>
      <c r="D41" s="7">
        <v>0</v>
      </c>
      <c r="E41" s="7">
        <v>13</v>
      </c>
      <c r="F41" s="7">
        <v>2</v>
      </c>
      <c r="G41" s="7">
        <v>1</v>
      </c>
      <c r="H41" s="7">
        <v>99</v>
      </c>
      <c r="I41" s="22">
        <v>146</v>
      </c>
      <c r="J41" s="7">
        <v>0</v>
      </c>
      <c r="K41" s="7">
        <v>0</v>
      </c>
      <c r="L41" s="7">
        <v>0</v>
      </c>
      <c r="M41" s="37">
        <f t="shared" si="0"/>
        <v>0.34761904761904761</v>
      </c>
    </row>
    <row r="42" spans="1:13" s="34" customFormat="1" x14ac:dyDescent="0.25">
      <c r="A42" s="21" t="s">
        <v>4009</v>
      </c>
      <c r="B42" s="7">
        <v>321</v>
      </c>
      <c r="C42" s="7">
        <v>33</v>
      </c>
      <c r="D42" s="7">
        <v>2</v>
      </c>
      <c r="E42" s="7">
        <v>14</v>
      </c>
      <c r="F42" s="7">
        <v>1</v>
      </c>
      <c r="G42" s="7">
        <v>1</v>
      </c>
      <c r="H42" s="7">
        <v>100</v>
      </c>
      <c r="I42" s="22">
        <v>151</v>
      </c>
      <c r="J42" s="7">
        <v>1</v>
      </c>
      <c r="K42" s="7">
        <v>0</v>
      </c>
      <c r="L42" s="7">
        <v>0</v>
      </c>
      <c r="M42" s="37">
        <f t="shared" si="0"/>
        <v>0.47040498442367601</v>
      </c>
    </row>
    <row r="43" spans="1:13" s="34" customFormat="1" x14ac:dyDescent="0.25">
      <c r="A43" s="21" t="s">
        <v>4010</v>
      </c>
      <c r="B43" s="7">
        <v>347</v>
      </c>
      <c r="C43" s="7">
        <v>38</v>
      </c>
      <c r="D43" s="7">
        <v>0</v>
      </c>
      <c r="E43" s="7">
        <v>12</v>
      </c>
      <c r="F43" s="7">
        <v>4</v>
      </c>
      <c r="G43" s="7">
        <v>2</v>
      </c>
      <c r="H43" s="7">
        <v>92</v>
      </c>
      <c r="I43" s="22">
        <v>148</v>
      </c>
      <c r="J43" s="7">
        <v>0</v>
      </c>
      <c r="K43" s="7">
        <v>0</v>
      </c>
      <c r="L43" s="7">
        <v>0</v>
      </c>
      <c r="M43" s="37">
        <f t="shared" si="0"/>
        <v>0.4265129682997118</v>
      </c>
    </row>
    <row r="44" spans="1:13" s="34" customFormat="1" x14ac:dyDescent="0.25">
      <c r="A44" s="21" t="s">
        <v>4011</v>
      </c>
      <c r="B44" s="7">
        <v>650</v>
      </c>
      <c r="C44" s="7">
        <v>60</v>
      </c>
      <c r="D44" s="7">
        <v>1</v>
      </c>
      <c r="E44" s="7">
        <v>25</v>
      </c>
      <c r="F44" s="7">
        <v>6</v>
      </c>
      <c r="G44" s="7">
        <v>3</v>
      </c>
      <c r="H44" s="7">
        <v>138</v>
      </c>
      <c r="I44" s="22">
        <v>233</v>
      </c>
      <c r="J44" s="7">
        <v>1</v>
      </c>
      <c r="K44" s="7">
        <v>1</v>
      </c>
      <c r="L44" s="7">
        <v>0</v>
      </c>
      <c r="M44" s="37">
        <f t="shared" si="0"/>
        <v>0.36</v>
      </c>
    </row>
    <row r="45" spans="1:13" s="34" customFormat="1" x14ac:dyDescent="0.25">
      <c r="A45" s="21" t="s">
        <v>4012</v>
      </c>
      <c r="B45" s="7">
        <v>350</v>
      </c>
      <c r="C45" s="7">
        <v>13</v>
      </c>
      <c r="D45" s="7">
        <v>0</v>
      </c>
      <c r="E45" s="7">
        <v>16</v>
      </c>
      <c r="F45" s="7">
        <v>4</v>
      </c>
      <c r="G45" s="7">
        <v>3</v>
      </c>
      <c r="H45" s="7">
        <v>66</v>
      </c>
      <c r="I45" s="22">
        <v>102</v>
      </c>
      <c r="J45" s="7">
        <v>0</v>
      </c>
      <c r="K45" s="7">
        <v>0</v>
      </c>
      <c r="L45" s="7">
        <v>0</v>
      </c>
      <c r="M45" s="37">
        <f t="shared" si="0"/>
        <v>0.29142857142857143</v>
      </c>
    </row>
    <row r="46" spans="1:13" s="34" customFormat="1" x14ac:dyDescent="0.25">
      <c r="A46" s="21" t="s">
        <v>4013</v>
      </c>
      <c r="B46" s="7">
        <v>401</v>
      </c>
      <c r="C46" s="7">
        <v>33</v>
      </c>
      <c r="D46" s="7">
        <v>0</v>
      </c>
      <c r="E46" s="7">
        <v>12</v>
      </c>
      <c r="F46" s="7">
        <v>5</v>
      </c>
      <c r="G46" s="7">
        <v>0</v>
      </c>
      <c r="H46" s="7">
        <v>96</v>
      </c>
      <c r="I46" s="22">
        <v>146</v>
      </c>
      <c r="J46" s="7">
        <v>0</v>
      </c>
      <c r="K46" s="7">
        <v>0</v>
      </c>
      <c r="L46" s="7">
        <v>0</v>
      </c>
      <c r="M46" s="37">
        <f t="shared" si="0"/>
        <v>0.36408977556109728</v>
      </c>
    </row>
    <row r="47" spans="1:13" s="34" customFormat="1" x14ac:dyDescent="0.25">
      <c r="A47" s="21" t="s">
        <v>4014</v>
      </c>
      <c r="B47" s="7">
        <v>354</v>
      </c>
      <c r="C47" s="7">
        <v>40</v>
      </c>
      <c r="D47" s="7">
        <v>1</v>
      </c>
      <c r="E47" s="7">
        <v>13</v>
      </c>
      <c r="F47" s="7">
        <v>1</v>
      </c>
      <c r="G47" s="7">
        <v>2</v>
      </c>
      <c r="H47" s="7">
        <v>46</v>
      </c>
      <c r="I47" s="22">
        <v>103</v>
      </c>
      <c r="J47" s="7">
        <v>0</v>
      </c>
      <c r="K47" s="7">
        <v>0</v>
      </c>
      <c r="L47" s="7">
        <v>1</v>
      </c>
      <c r="M47" s="37">
        <f t="shared" si="0"/>
        <v>0.29378531073446329</v>
      </c>
    </row>
    <row r="48" spans="1:13" s="34" customFormat="1" x14ac:dyDescent="0.25">
      <c r="A48" s="21" t="s">
        <v>4015</v>
      </c>
      <c r="B48" s="7">
        <v>461</v>
      </c>
      <c r="C48" s="7">
        <v>49</v>
      </c>
      <c r="D48" s="7">
        <v>0</v>
      </c>
      <c r="E48" s="7">
        <v>26</v>
      </c>
      <c r="F48" s="7">
        <v>3</v>
      </c>
      <c r="G48" s="7">
        <v>3</v>
      </c>
      <c r="H48" s="7">
        <v>115</v>
      </c>
      <c r="I48" s="22">
        <v>196</v>
      </c>
      <c r="J48" s="7">
        <v>1</v>
      </c>
      <c r="K48" s="7">
        <v>0</v>
      </c>
      <c r="L48" s="7">
        <v>0</v>
      </c>
      <c r="M48" s="37">
        <f t="shared" si="0"/>
        <v>0.42516268980477223</v>
      </c>
    </row>
    <row r="49" spans="1:13" s="34" customFormat="1" x14ac:dyDescent="0.25">
      <c r="A49" s="21" t="s">
        <v>4016</v>
      </c>
      <c r="B49" s="7">
        <v>444</v>
      </c>
      <c r="C49" s="7">
        <v>41</v>
      </c>
      <c r="D49" s="7">
        <v>1</v>
      </c>
      <c r="E49" s="7">
        <v>30</v>
      </c>
      <c r="F49" s="7">
        <v>2</v>
      </c>
      <c r="G49" s="7">
        <v>5</v>
      </c>
      <c r="H49" s="7">
        <v>101</v>
      </c>
      <c r="I49" s="22">
        <v>180</v>
      </c>
      <c r="J49" s="7">
        <v>2</v>
      </c>
      <c r="K49" s="7">
        <v>0</v>
      </c>
      <c r="L49" s="7">
        <v>0</v>
      </c>
      <c r="M49" s="37">
        <f t="shared" si="0"/>
        <v>0.40540540540540543</v>
      </c>
    </row>
    <row r="50" spans="1:13" s="34" customFormat="1" x14ac:dyDescent="0.25">
      <c r="A50" s="21" t="s">
        <v>4017</v>
      </c>
      <c r="B50" s="7">
        <v>373</v>
      </c>
      <c r="C50" s="7">
        <v>36</v>
      </c>
      <c r="D50" s="7">
        <v>0</v>
      </c>
      <c r="E50" s="7">
        <v>16</v>
      </c>
      <c r="F50" s="7">
        <v>1</v>
      </c>
      <c r="G50" s="7">
        <v>0</v>
      </c>
      <c r="H50" s="7">
        <v>100</v>
      </c>
      <c r="I50" s="22">
        <v>153</v>
      </c>
      <c r="J50" s="7">
        <v>1</v>
      </c>
      <c r="K50" s="7">
        <v>0</v>
      </c>
      <c r="L50" s="7">
        <v>0</v>
      </c>
      <c r="M50" s="37">
        <f t="shared" si="0"/>
        <v>0.41018766756032171</v>
      </c>
    </row>
    <row r="51" spans="1:13" s="34" customFormat="1" x14ac:dyDescent="0.25">
      <c r="A51" s="21" t="s">
        <v>4018</v>
      </c>
      <c r="B51" s="7">
        <v>415</v>
      </c>
      <c r="C51" s="7">
        <v>36</v>
      </c>
      <c r="D51" s="7">
        <v>3</v>
      </c>
      <c r="E51" s="7">
        <v>13</v>
      </c>
      <c r="F51" s="7">
        <v>3</v>
      </c>
      <c r="G51" s="7">
        <v>4</v>
      </c>
      <c r="H51" s="7">
        <v>107</v>
      </c>
      <c r="I51" s="22">
        <v>166</v>
      </c>
      <c r="J51" s="7">
        <v>0</v>
      </c>
      <c r="K51" s="7">
        <v>0</v>
      </c>
      <c r="L51" s="7">
        <v>0</v>
      </c>
      <c r="M51" s="37">
        <f t="shared" si="0"/>
        <v>0.4</v>
      </c>
    </row>
    <row r="52" spans="1:13" s="34" customFormat="1" x14ac:dyDescent="0.25">
      <c r="A52" s="21" t="s">
        <v>4019</v>
      </c>
      <c r="B52" s="7">
        <v>404</v>
      </c>
      <c r="C52" s="7">
        <v>35</v>
      </c>
      <c r="D52" s="7">
        <v>0</v>
      </c>
      <c r="E52" s="7">
        <v>11</v>
      </c>
      <c r="F52" s="7">
        <v>6</v>
      </c>
      <c r="G52" s="7">
        <v>1</v>
      </c>
      <c r="H52" s="7">
        <v>102</v>
      </c>
      <c r="I52" s="22">
        <v>155</v>
      </c>
      <c r="J52" s="7">
        <v>0</v>
      </c>
      <c r="K52" s="7">
        <v>0</v>
      </c>
      <c r="L52" s="7">
        <v>2</v>
      </c>
      <c r="M52" s="37">
        <f t="shared" si="0"/>
        <v>0.38861386138613863</v>
      </c>
    </row>
    <row r="53" spans="1:13" s="34" customFormat="1" x14ac:dyDescent="0.25">
      <c r="A53" s="21" t="s">
        <v>4020</v>
      </c>
      <c r="B53" s="7">
        <v>453</v>
      </c>
      <c r="C53" s="7">
        <v>28</v>
      </c>
      <c r="D53" s="7">
        <v>4</v>
      </c>
      <c r="E53" s="7">
        <v>26</v>
      </c>
      <c r="F53" s="7">
        <v>7</v>
      </c>
      <c r="G53" s="7">
        <v>3</v>
      </c>
      <c r="H53" s="7">
        <v>86</v>
      </c>
      <c r="I53" s="22">
        <v>154</v>
      </c>
      <c r="J53" s="7">
        <v>1</v>
      </c>
      <c r="K53" s="7">
        <v>0</v>
      </c>
      <c r="L53" s="7">
        <v>0</v>
      </c>
      <c r="M53" s="37">
        <f t="shared" si="0"/>
        <v>0.33995584988962474</v>
      </c>
    </row>
    <row r="54" spans="1:13" s="34" customFormat="1" x14ac:dyDescent="0.25">
      <c r="A54" s="21" t="s">
        <v>4021</v>
      </c>
      <c r="B54" s="7">
        <v>434</v>
      </c>
      <c r="C54" s="7">
        <v>27</v>
      </c>
      <c r="D54" s="7">
        <v>0</v>
      </c>
      <c r="E54" s="7">
        <v>28</v>
      </c>
      <c r="F54" s="7">
        <v>12</v>
      </c>
      <c r="G54" s="7">
        <v>3</v>
      </c>
      <c r="H54" s="7">
        <v>104</v>
      </c>
      <c r="I54" s="22">
        <v>174</v>
      </c>
      <c r="J54" s="7">
        <v>0</v>
      </c>
      <c r="K54" s="7">
        <v>0</v>
      </c>
      <c r="L54" s="7">
        <v>0</v>
      </c>
      <c r="M54" s="37">
        <f t="shared" si="0"/>
        <v>0.4009216589861751</v>
      </c>
    </row>
    <row r="55" spans="1:13" s="34" customFormat="1" x14ac:dyDescent="0.25">
      <c r="A55" s="21" t="s">
        <v>4022</v>
      </c>
      <c r="B55" s="7">
        <v>426</v>
      </c>
      <c r="C55" s="7">
        <v>40</v>
      </c>
      <c r="D55" s="7">
        <v>3</v>
      </c>
      <c r="E55" s="7">
        <v>21</v>
      </c>
      <c r="F55" s="7">
        <v>3</v>
      </c>
      <c r="G55" s="7">
        <v>2</v>
      </c>
      <c r="H55" s="7">
        <v>148</v>
      </c>
      <c r="I55" s="22">
        <v>217</v>
      </c>
      <c r="J55" s="7">
        <v>0</v>
      </c>
      <c r="K55" s="7">
        <v>0</v>
      </c>
      <c r="L55" s="7">
        <v>0</v>
      </c>
      <c r="M55" s="37">
        <f t="shared" si="0"/>
        <v>0.50938967136150237</v>
      </c>
    </row>
    <row r="56" spans="1:13" s="34" customFormat="1" x14ac:dyDescent="0.25">
      <c r="A56" s="21" t="s">
        <v>4023</v>
      </c>
      <c r="B56" s="7">
        <v>425</v>
      </c>
      <c r="C56" s="7">
        <v>38</v>
      </c>
      <c r="D56" s="7">
        <v>2</v>
      </c>
      <c r="E56" s="7">
        <v>19</v>
      </c>
      <c r="F56" s="7">
        <v>6</v>
      </c>
      <c r="G56" s="7">
        <v>2</v>
      </c>
      <c r="H56" s="7">
        <v>138</v>
      </c>
      <c r="I56" s="22">
        <v>205</v>
      </c>
      <c r="J56" s="7">
        <v>0</v>
      </c>
      <c r="K56" s="7">
        <v>0</v>
      </c>
      <c r="L56" s="7">
        <v>0</v>
      </c>
      <c r="M56" s="37">
        <f t="shared" si="0"/>
        <v>0.4823529411764706</v>
      </c>
    </row>
    <row r="57" spans="1:13" s="34" customFormat="1" x14ac:dyDescent="0.25">
      <c r="A57" s="21" t="s">
        <v>4024</v>
      </c>
      <c r="B57" s="7">
        <v>464</v>
      </c>
      <c r="C57" s="7">
        <v>43</v>
      </c>
      <c r="D57" s="7">
        <v>2</v>
      </c>
      <c r="E57" s="7">
        <v>18</v>
      </c>
      <c r="F57" s="7">
        <v>1</v>
      </c>
      <c r="G57" s="7">
        <v>2</v>
      </c>
      <c r="H57" s="7">
        <v>135</v>
      </c>
      <c r="I57" s="22">
        <v>201</v>
      </c>
      <c r="J57" s="7">
        <v>0</v>
      </c>
      <c r="K57" s="7">
        <v>1</v>
      </c>
      <c r="L57" s="7">
        <v>0</v>
      </c>
      <c r="M57" s="37">
        <f t="shared" si="0"/>
        <v>0.43534482758620691</v>
      </c>
    </row>
    <row r="58" spans="1:13" s="34" customFormat="1" x14ac:dyDescent="0.25">
      <c r="A58" s="21" t="s">
        <v>4025</v>
      </c>
      <c r="B58" s="7">
        <v>406</v>
      </c>
      <c r="C58" s="7">
        <v>49</v>
      </c>
      <c r="D58" s="7">
        <v>0</v>
      </c>
      <c r="E58" s="7">
        <v>19</v>
      </c>
      <c r="F58" s="7">
        <v>3</v>
      </c>
      <c r="G58" s="7">
        <v>1</v>
      </c>
      <c r="H58" s="7">
        <v>104</v>
      </c>
      <c r="I58" s="22">
        <v>176</v>
      </c>
      <c r="J58" s="7">
        <v>1</v>
      </c>
      <c r="K58" s="7">
        <v>0</v>
      </c>
      <c r="L58" s="7">
        <v>0</v>
      </c>
      <c r="M58" s="37">
        <f t="shared" si="0"/>
        <v>0.43349753694581283</v>
      </c>
    </row>
    <row r="59" spans="1:13" s="34" customFormat="1" x14ac:dyDescent="0.25">
      <c r="A59" s="21" t="s">
        <v>4026</v>
      </c>
      <c r="B59" s="7">
        <v>404</v>
      </c>
      <c r="C59" s="7">
        <v>22</v>
      </c>
      <c r="D59" s="7">
        <v>2</v>
      </c>
      <c r="E59" s="7">
        <v>8</v>
      </c>
      <c r="F59" s="7">
        <v>3</v>
      </c>
      <c r="G59" s="7">
        <v>1</v>
      </c>
      <c r="H59" s="7">
        <v>114</v>
      </c>
      <c r="I59" s="22">
        <v>150</v>
      </c>
      <c r="J59" s="7">
        <v>0</v>
      </c>
      <c r="K59" s="7">
        <v>0</v>
      </c>
      <c r="L59" s="7">
        <v>0</v>
      </c>
      <c r="M59" s="37">
        <f t="shared" si="0"/>
        <v>0.37128712871287128</v>
      </c>
    </row>
    <row r="60" spans="1:13" s="34" customFormat="1" x14ac:dyDescent="0.25">
      <c r="A60" s="21" t="s">
        <v>4027</v>
      </c>
      <c r="B60" s="7">
        <v>434</v>
      </c>
      <c r="C60" s="7">
        <v>32</v>
      </c>
      <c r="D60" s="7">
        <v>0</v>
      </c>
      <c r="E60" s="7">
        <v>17</v>
      </c>
      <c r="F60" s="7">
        <v>6</v>
      </c>
      <c r="G60" s="7">
        <v>4</v>
      </c>
      <c r="H60" s="7">
        <v>119</v>
      </c>
      <c r="I60" s="22">
        <v>178</v>
      </c>
      <c r="J60" s="7">
        <v>0</v>
      </c>
      <c r="K60" s="7">
        <v>0</v>
      </c>
      <c r="L60" s="7">
        <v>0</v>
      </c>
      <c r="M60" s="37">
        <f t="shared" si="0"/>
        <v>0.41013824884792627</v>
      </c>
    </row>
    <row r="61" spans="1:13" s="34" customFormat="1" x14ac:dyDescent="0.25">
      <c r="A61" s="21" t="s">
        <v>4028</v>
      </c>
      <c r="B61" s="7">
        <v>407</v>
      </c>
      <c r="C61" s="7">
        <v>34</v>
      </c>
      <c r="D61" s="7">
        <v>0</v>
      </c>
      <c r="E61" s="7">
        <v>20</v>
      </c>
      <c r="F61" s="7">
        <v>6</v>
      </c>
      <c r="G61" s="7">
        <v>3</v>
      </c>
      <c r="H61" s="7">
        <v>95</v>
      </c>
      <c r="I61" s="22">
        <v>158</v>
      </c>
      <c r="J61" s="7">
        <v>0</v>
      </c>
      <c r="K61" s="7">
        <v>0</v>
      </c>
      <c r="L61" s="7">
        <v>1</v>
      </c>
      <c r="M61" s="37">
        <f t="shared" si="0"/>
        <v>0.39066339066339067</v>
      </c>
    </row>
    <row r="62" spans="1:13" s="34" customFormat="1" x14ac:dyDescent="0.25">
      <c r="A62" s="21" t="s">
        <v>4029</v>
      </c>
      <c r="B62" s="7">
        <v>1140</v>
      </c>
      <c r="C62" s="7">
        <v>87</v>
      </c>
      <c r="D62" s="7">
        <v>1</v>
      </c>
      <c r="E62" s="7">
        <v>42</v>
      </c>
      <c r="F62" s="7">
        <v>18</v>
      </c>
      <c r="G62" s="7">
        <v>4</v>
      </c>
      <c r="H62" s="7">
        <v>314</v>
      </c>
      <c r="I62" s="7">
        <v>466</v>
      </c>
      <c r="J62" s="7">
        <v>0</v>
      </c>
      <c r="K62" s="7">
        <v>0</v>
      </c>
      <c r="L62" s="7">
        <v>0</v>
      </c>
      <c r="M62" s="37">
        <f t="shared" si="0"/>
        <v>0.4087719298245614</v>
      </c>
    </row>
    <row r="63" spans="1:13" s="34" customFormat="1" x14ac:dyDescent="0.25">
      <c r="A63" s="21" t="s">
        <v>4030</v>
      </c>
      <c r="B63" s="7">
        <v>550</v>
      </c>
      <c r="C63" s="7">
        <v>40</v>
      </c>
      <c r="D63" s="7">
        <v>0</v>
      </c>
      <c r="E63" s="7">
        <v>28</v>
      </c>
      <c r="F63" s="7">
        <v>2</v>
      </c>
      <c r="G63" s="7">
        <v>2</v>
      </c>
      <c r="H63" s="7">
        <v>126</v>
      </c>
      <c r="I63" s="22">
        <v>198</v>
      </c>
      <c r="J63" s="7">
        <v>1</v>
      </c>
      <c r="K63" s="7">
        <v>0</v>
      </c>
      <c r="L63" s="7">
        <v>0</v>
      </c>
      <c r="M63" s="37">
        <f t="shared" si="0"/>
        <v>0.36</v>
      </c>
    </row>
    <row r="64" spans="1:13" s="34" customFormat="1" x14ac:dyDescent="0.25">
      <c r="A64" s="21" t="s">
        <v>4031</v>
      </c>
      <c r="B64" s="7">
        <v>287</v>
      </c>
      <c r="C64" s="7">
        <v>34</v>
      </c>
      <c r="D64" s="7">
        <v>1</v>
      </c>
      <c r="E64" s="7">
        <v>22</v>
      </c>
      <c r="F64" s="7">
        <v>5</v>
      </c>
      <c r="G64" s="7">
        <v>1</v>
      </c>
      <c r="H64" s="7">
        <v>50</v>
      </c>
      <c r="I64" s="22">
        <v>113</v>
      </c>
      <c r="J64" s="7">
        <v>0</v>
      </c>
      <c r="K64" s="7">
        <v>0</v>
      </c>
      <c r="L64" s="7">
        <v>0</v>
      </c>
      <c r="M64" s="37">
        <f t="shared" si="0"/>
        <v>0.39372822299651566</v>
      </c>
    </row>
    <row r="65" spans="1:13" s="34" customFormat="1" x14ac:dyDescent="0.25">
      <c r="A65" s="21" t="s">
        <v>4032</v>
      </c>
      <c r="B65" s="7">
        <v>402</v>
      </c>
      <c r="C65" s="7">
        <v>31</v>
      </c>
      <c r="D65" s="7">
        <v>1</v>
      </c>
      <c r="E65" s="7">
        <v>17</v>
      </c>
      <c r="F65" s="7">
        <v>4</v>
      </c>
      <c r="G65" s="7">
        <v>0</v>
      </c>
      <c r="H65" s="7">
        <v>96</v>
      </c>
      <c r="I65" s="22">
        <v>149</v>
      </c>
      <c r="J65" s="7">
        <v>0</v>
      </c>
      <c r="K65" s="7">
        <v>0</v>
      </c>
      <c r="L65" s="7">
        <v>0</v>
      </c>
      <c r="M65" s="37">
        <f t="shared" si="0"/>
        <v>0.37064676616915421</v>
      </c>
    </row>
    <row r="66" spans="1:13" s="34" customFormat="1" x14ac:dyDescent="0.25">
      <c r="A66" s="21" t="s">
        <v>4033</v>
      </c>
      <c r="B66" s="7">
        <v>536</v>
      </c>
      <c r="C66" s="7">
        <v>56</v>
      </c>
      <c r="D66" s="7">
        <v>0</v>
      </c>
      <c r="E66" s="7">
        <v>27</v>
      </c>
      <c r="F66" s="7">
        <v>2</v>
      </c>
      <c r="G66" s="7">
        <v>1</v>
      </c>
      <c r="H66" s="7">
        <v>130</v>
      </c>
      <c r="I66" s="22">
        <v>216</v>
      </c>
      <c r="J66" s="7">
        <v>1</v>
      </c>
      <c r="K66" s="7">
        <v>0</v>
      </c>
      <c r="L66" s="7">
        <v>3</v>
      </c>
      <c r="M66" s="37">
        <f t="shared" ref="M66:M79" si="1">(L66+K66+I66)/B66</f>
        <v>0.40858208955223879</v>
      </c>
    </row>
    <row r="67" spans="1:13" s="34" customFormat="1" x14ac:dyDescent="0.25">
      <c r="A67" s="21" t="s">
        <v>4034</v>
      </c>
      <c r="B67" s="7">
        <v>556</v>
      </c>
      <c r="C67" s="7">
        <v>42</v>
      </c>
      <c r="D67" s="7">
        <v>1</v>
      </c>
      <c r="E67" s="7">
        <v>13</v>
      </c>
      <c r="F67" s="7">
        <v>3</v>
      </c>
      <c r="G67" s="7">
        <v>1</v>
      </c>
      <c r="H67" s="7">
        <v>166</v>
      </c>
      <c r="I67" s="22">
        <v>226</v>
      </c>
      <c r="J67" s="7">
        <v>0</v>
      </c>
      <c r="K67" s="7">
        <v>2</v>
      </c>
      <c r="L67" s="7">
        <v>0</v>
      </c>
      <c r="M67" s="37">
        <f t="shared" si="1"/>
        <v>0.41007194244604317</v>
      </c>
    </row>
    <row r="68" spans="1:13" s="34" customFormat="1" x14ac:dyDescent="0.25">
      <c r="A68" s="21" t="s">
        <v>4035</v>
      </c>
      <c r="B68" s="7">
        <v>460</v>
      </c>
      <c r="C68" s="7">
        <v>33</v>
      </c>
      <c r="D68" s="7">
        <v>3</v>
      </c>
      <c r="E68" s="7">
        <v>22</v>
      </c>
      <c r="F68" s="7">
        <v>3</v>
      </c>
      <c r="G68" s="7">
        <v>3</v>
      </c>
      <c r="H68" s="7">
        <v>111</v>
      </c>
      <c r="I68" s="22">
        <v>175</v>
      </c>
      <c r="J68" s="7">
        <v>0</v>
      </c>
      <c r="K68" s="7">
        <v>0</v>
      </c>
      <c r="L68" s="7">
        <v>0</v>
      </c>
      <c r="M68" s="37">
        <f t="shared" si="1"/>
        <v>0.38043478260869568</v>
      </c>
    </row>
    <row r="69" spans="1:13" s="34" customFormat="1" x14ac:dyDescent="0.25">
      <c r="A69" s="21" t="s">
        <v>4036</v>
      </c>
      <c r="B69" s="7">
        <v>525</v>
      </c>
      <c r="C69" s="7">
        <v>50</v>
      </c>
      <c r="D69" s="7">
        <v>0</v>
      </c>
      <c r="E69" s="7">
        <v>13</v>
      </c>
      <c r="F69" s="7">
        <v>6</v>
      </c>
      <c r="G69" s="7">
        <v>1</v>
      </c>
      <c r="H69" s="7">
        <v>104</v>
      </c>
      <c r="I69" s="22">
        <v>174</v>
      </c>
      <c r="J69" s="7">
        <v>2</v>
      </c>
      <c r="K69" s="7">
        <v>0</v>
      </c>
      <c r="L69" s="7">
        <v>0</v>
      </c>
      <c r="M69" s="37">
        <f t="shared" si="1"/>
        <v>0.33142857142857141</v>
      </c>
    </row>
    <row r="70" spans="1:13" s="34" customFormat="1" x14ac:dyDescent="0.25">
      <c r="A70" s="21" t="s">
        <v>4037</v>
      </c>
      <c r="B70" s="7">
        <v>478</v>
      </c>
      <c r="C70" s="7">
        <v>45</v>
      </c>
      <c r="D70" s="7">
        <v>0</v>
      </c>
      <c r="E70" s="7">
        <v>29</v>
      </c>
      <c r="F70" s="7">
        <v>7</v>
      </c>
      <c r="G70" s="7">
        <v>5</v>
      </c>
      <c r="H70" s="7">
        <v>98</v>
      </c>
      <c r="I70" s="22">
        <v>184</v>
      </c>
      <c r="J70" s="7">
        <v>3</v>
      </c>
      <c r="K70" s="7">
        <v>0</v>
      </c>
      <c r="L70" s="7">
        <v>0</v>
      </c>
      <c r="M70" s="37">
        <f t="shared" si="1"/>
        <v>0.38493723849372385</v>
      </c>
    </row>
    <row r="71" spans="1:13" s="34" customFormat="1" x14ac:dyDescent="0.25">
      <c r="A71" s="21" t="s">
        <v>4038</v>
      </c>
      <c r="B71" s="7">
        <v>462</v>
      </c>
      <c r="C71" s="7">
        <v>45</v>
      </c>
      <c r="D71" s="7">
        <v>0</v>
      </c>
      <c r="E71" s="7">
        <v>28</v>
      </c>
      <c r="F71" s="7">
        <v>6</v>
      </c>
      <c r="G71" s="7">
        <v>2</v>
      </c>
      <c r="H71" s="7">
        <v>101</v>
      </c>
      <c r="I71" s="22">
        <v>182</v>
      </c>
      <c r="J71" s="7">
        <v>1</v>
      </c>
      <c r="K71" s="7">
        <v>0</v>
      </c>
      <c r="L71" s="7">
        <v>0</v>
      </c>
      <c r="M71" s="37">
        <f t="shared" si="1"/>
        <v>0.39393939393939392</v>
      </c>
    </row>
    <row r="72" spans="1:13" s="34" customFormat="1" x14ac:dyDescent="0.25">
      <c r="A72" s="21" t="s">
        <v>4039</v>
      </c>
      <c r="B72" s="7">
        <v>688</v>
      </c>
      <c r="C72" s="7">
        <v>68</v>
      </c>
      <c r="D72" s="7">
        <v>1</v>
      </c>
      <c r="E72" s="7">
        <v>34</v>
      </c>
      <c r="F72" s="7">
        <v>9</v>
      </c>
      <c r="G72" s="7">
        <v>4</v>
      </c>
      <c r="H72" s="7">
        <v>176</v>
      </c>
      <c r="I72" s="22">
        <v>292</v>
      </c>
      <c r="J72" s="7">
        <v>0</v>
      </c>
      <c r="K72" s="7">
        <v>0</v>
      </c>
      <c r="L72" s="7">
        <v>0</v>
      </c>
      <c r="M72" s="37">
        <f t="shared" si="1"/>
        <v>0.42441860465116277</v>
      </c>
    </row>
    <row r="73" spans="1:13" s="34" customFormat="1" x14ac:dyDescent="0.25">
      <c r="A73" s="21" t="s">
        <v>4040</v>
      </c>
      <c r="B73" s="7">
        <v>388</v>
      </c>
      <c r="C73" s="7">
        <v>33</v>
      </c>
      <c r="D73" s="7">
        <v>2</v>
      </c>
      <c r="E73" s="7">
        <v>15</v>
      </c>
      <c r="F73" s="7">
        <v>0</v>
      </c>
      <c r="G73" s="7">
        <v>0</v>
      </c>
      <c r="H73" s="7">
        <v>107</v>
      </c>
      <c r="I73" s="22">
        <v>157</v>
      </c>
      <c r="J73" s="7">
        <v>0</v>
      </c>
      <c r="K73" s="7">
        <v>0</v>
      </c>
      <c r="L73" s="7">
        <v>0</v>
      </c>
      <c r="M73" s="37">
        <f t="shared" si="1"/>
        <v>0.40463917525773196</v>
      </c>
    </row>
    <row r="74" spans="1:13" s="34" customFormat="1" x14ac:dyDescent="0.25">
      <c r="A74" s="21" t="s">
        <v>4041</v>
      </c>
      <c r="B74" s="7">
        <v>427</v>
      </c>
      <c r="C74" s="7">
        <v>38</v>
      </c>
      <c r="D74" s="7">
        <v>0</v>
      </c>
      <c r="E74" s="7">
        <v>16</v>
      </c>
      <c r="F74" s="7">
        <v>3</v>
      </c>
      <c r="G74" s="7">
        <v>2</v>
      </c>
      <c r="H74" s="7">
        <v>96</v>
      </c>
      <c r="I74" s="22">
        <v>155</v>
      </c>
      <c r="J74" s="7">
        <v>0</v>
      </c>
      <c r="K74" s="7">
        <v>0</v>
      </c>
      <c r="L74" s="7">
        <v>0</v>
      </c>
      <c r="M74" s="37">
        <f t="shared" si="1"/>
        <v>0.36299765807962531</v>
      </c>
    </row>
    <row r="75" spans="1:13" s="34" customFormat="1" x14ac:dyDescent="0.25">
      <c r="A75" s="21" t="s">
        <v>4042</v>
      </c>
      <c r="B75" s="7">
        <v>471</v>
      </c>
      <c r="C75" s="7">
        <v>37</v>
      </c>
      <c r="D75" s="7">
        <v>0</v>
      </c>
      <c r="E75" s="7">
        <v>31</v>
      </c>
      <c r="F75" s="7">
        <v>4</v>
      </c>
      <c r="G75" s="7">
        <v>2</v>
      </c>
      <c r="H75" s="7">
        <v>125</v>
      </c>
      <c r="I75" s="22">
        <v>199</v>
      </c>
      <c r="J75" s="7">
        <v>0</v>
      </c>
      <c r="K75" s="7">
        <v>0</v>
      </c>
      <c r="L75" s="7">
        <v>0</v>
      </c>
      <c r="M75" s="37">
        <f t="shared" si="1"/>
        <v>0.42250530785562634</v>
      </c>
    </row>
    <row r="76" spans="1:13" s="34" customFormat="1" x14ac:dyDescent="0.25">
      <c r="A76" s="21" t="s">
        <v>4043</v>
      </c>
      <c r="B76" s="7">
        <v>452</v>
      </c>
      <c r="C76" s="7">
        <v>32</v>
      </c>
      <c r="D76" s="7">
        <v>0</v>
      </c>
      <c r="E76" s="7">
        <v>16</v>
      </c>
      <c r="F76" s="7">
        <v>3</v>
      </c>
      <c r="G76" s="7">
        <v>0</v>
      </c>
      <c r="H76" s="7">
        <v>151</v>
      </c>
      <c r="I76" s="22">
        <v>202</v>
      </c>
      <c r="J76" s="7">
        <v>0</v>
      </c>
      <c r="K76" s="7">
        <v>0</v>
      </c>
      <c r="L76" s="7">
        <v>0</v>
      </c>
      <c r="M76" s="37">
        <f t="shared" si="1"/>
        <v>0.44690265486725661</v>
      </c>
    </row>
    <row r="77" spans="1:13" s="34" customFormat="1" x14ac:dyDescent="0.25">
      <c r="A77" s="21" t="s">
        <v>4044</v>
      </c>
      <c r="B77" s="7">
        <v>533</v>
      </c>
      <c r="C77" s="7">
        <v>34</v>
      </c>
      <c r="D77" s="7">
        <v>2</v>
      </c>
      <c r="E77" s="7">
        <v>20</v>
      </c>
      <c r="F77" s="7">
        <v>1</v>
      </c>
      <c r="G77" s="7">
        <v>0</v>
      </c>
      <c r="H77" s="7">
        <v>172</v>
      </c>
      <c r="I77" s="22">
        <v>229</v>
      </c>
      <c r="J77" s="7">
        <v>1</v>
      </c>
      <c r="K77" s="7">
        <v>0</v>
      </c>
      <c r="L77" s="7">
        <v>0</v>
      </c>
      <c r="M77" s="37">
        <f t="shared" si="1"/>
        <v>0.42964352720450283</v>
      </c>
    </row>
    <row r="78" spans="1:13" s="34" customFormat="1" x14ac:dyDescent="0.25">
      <c r="A78" s="21" t="s">
        <v>4045</v>
      </c>
      <c r="B78" s="7">
        <v>667</v>
      </c>
      <c r="C78" s="7">
        <v>75</v>
      </c>
      <c r="D78" s="7">
        <v>2</v>
      </c>
      <c r="E78" s="7">
        <v>14</v>
      </c>
      <c r="F78" s="7">
        <v>5</v>
      </c>
      <c r="G78" s="7">
        <v>1</v>
      </c>
      <c r="H78" s="7">
        <v>189</v>
      </c>
      <c r="I78" s="22">
        <v>286</v>
      </c>
      <c r="J78" s="7">
        <v>0</v>
      </c>
      <c r="K78" s="7">
        <v>0</v>
      </c>
      <c r="L78" s="7">
        <v>0</v>
      </c>
      <c r="M78" s="37">
        <f t="shared" si="1"/>
        <v>0.4287856071964018</v>
      </c>
    </row>
    <row r="79" spans="1:13" s="34" customFormat="1" x14ac:dyDescent="0.25">
      <c r="A79" s="21" t="s">
        <v>4046</v>
      </c>
      <c r="B79" s="7">
        <v>645</v>
      </c>
      <c r="C79" s="7">
        <v>75</v>
      </c>
      <c r="D79" s="7">
        <v>2</v>
      </c>
      <c r="E79" s="7">
        <v>22</v>
      </c>
      <c r="F79" s="7">
        <v>4</v>
      </c>
      <c r="G79" s="7">
        <v>0</v>
      </c>
      <c r="H79" s="7">
        <v>163</v>
      </c>
      <c r="I79" s="22">
        <v>266</v>
      </c>
      <c r="J79" s="7">
        <v>0</v>
      </c>
      <c r="K79" s="7">
        <v>0</v>
      </c>
      <c r="L79" s="7">
        <v>0</v>
      </c>
      <c r="M79" s="37">
        <f t="shared" si="1"/>
        <v>0.41240310077519382</v>
      </c>
    </row>
    <row r="80" spans="1:13" s="34" customFormat="1" x14ac:dyDescent="0.25">
      <c r="A80" s="21" t="s">
        <v>820</v>
      </c>
      <c r="B80" s="7">
        <v>0</v>
      </c>
      <c r="C80" s="7">
        <v>37</v>
      </c>
      <c r="D80" s="7">
        <v>0</v>
      </c>
      <c r="E80" s="7">
        <v>14</v>
      </c>
      <c r="F80" s="7">
        <v>0</v>
      </c>
      <c r="G80" s="7">
        <v>4</v>
      </c>
      <c r="H80" s="7">
        <v>258</v>
      </c>
      <c r="I80" s="22">
        <v>313</v>
      </c>
      <c r="J80" s="7">
        <v>0</v>
      </c>
      <c r="K80" s="7">
        <v>0</v>
      </c>
      <c r="L80" s="7">
        <v>138</v>
      </c>
      <c r="M80" s="37" t="s">
        <v>99</v>
      </c>
    </row>
    <row r="81" spans="1:13" s="34" customFormat="1" x14ac:dyDescent="0.25">
      <c r="A81" s="21" t="s">
        <v>4047</v>
      </c>
      <c r="B81" s="7">
        <v>0</v>
      </c>
      <c r="C81" s="7">
        <v>28</v>
      </c>
      <c r="D81" s="7">
        <v>4</v>
      </c>
      <c r="E81" s="7">
        <v>8</v>
      </c>
      <c r="F81" s="7">
        <v>13</v>
      </c>
      <c r="G81" s="7">
        <v>4</v>
      </c>
      <c r="H81" s="7">
        <v>74</v>
      </c>
      <c r="I81" s="22">
        <v>131</v>
      </c>
      <c r="J81" s="7">
        <v>2</v>
      </c>
      <c r="K81" s="7">
        <v>0</v>
      </c>
      <c r="L81" s="7">
        <v>1</v>
      </c>
      <c r="M81" s="37" t="s">
        <v>99</v>
      </c>
    </row>
    <row r="82" spans="1:13" s="34" customFormat="1" x14ac:dyDescent="0.25">
      <c r="A82" s="21" t="s">
        <v>4048</v>
      </c>
      <c r="B82" s="7">
        <v>0</v>
      </c>
      <c r="C82" s="7">
        <v>959</v>
      </c>
      <c r="D82" s="7">
        <v>15</v>
      </c>
      <c r="E82" s="7">
        <v>446</v>
      </c>
      <c r="F82" s="7">
        <v>68</v>
      </c>
      <c r="G82" s="7">
        <v>41</v>
      </c>
      <c r="H82" s="7">
        <v>4445</v>
      </c>
      <c r="I82" s="22">
        <v>5974</v>
      </c>
      <c r="J82" s="7">
        <v>4</v>
      </c>
      <c r="K82" s="7">
        <v>1</v>
      </c>
      <c r="L82" s="7">
        <v>0</v>
      </c>
      <c r="M82" s="37" t="s">
        <v>99</v>
      </c>
    </row>
    <row r="83" spans="1:13" s="34" customFormat="1" x14ac:dyDescent="0.25">
      <c r="A83" s="21" t="s">
        <v>102</v>
      </c>
      <c r="B83" s="7">
        <v>0</v>
      </c>
      <c r="C83" s="7">
        <v>563</v>
      </c>
      <c r="D83" s="7">
        <v>10</v>
      </c>
      <c r="E83" s="7">
        <v>288</v>
      </c>
      <c r="F83" s="7">
        <v>74</v>
      </c>
      <c r="G83" s="7">
        <v>16</v>
      </c>
      <c r="H83" s="7">
        <v>2140</v>
      </c>
      <c r="I83" s="22">
        <v>3091</v>
      </c>
      <c r="J83" s="7">
        <v>2</v>
      </c>
      <c r="K83" s="7">
        <v>0</v>
      </c>
      <c r="L83" s="7">
        <v>3</v>
      </c>
      <c r="M83" s="37" t="s">
        <v>99</v>
      </c>
    </row>
    <row r="84" spans="1:13" s="34" customFormat="1" x14ac:dyDescent="0.25">
      <c r="A84" s="21" t="s">
        <v>103</v>
      </c>
      <c r="B84" s="7">
        <v>0</v>
      </c>
      <c r="C84" s="7">
        <v>300</v>
      </c>
      <c r="D84" s="7">
        <v>7</v>
      </c>
      <c r="E84" s="7">
        <v>121</v>
      </c>
      <c r="F84" s="7">
        <v>21</v>
      </c>
      <c r="G84" s="7">
        <v>8</v>
      </c>
      <c r="H84" s="7">
        <v>681</v>
      </c>
      <c r="I84" s="22">
        <v>1138</v>
      </c>
      <c r="J84" s="7">
        <v>1</v>
      </c>
      <c r="K84" s="7">
        <v>0</v>
      </c>
      <c r="L84" s="7">
        <v>2</v>
      </c>
      <c r="M84" s="46" t="s">
        <v>99</v>
      </c>
    </row>
    <row r="85" spans="1:13" s="34" customFormat="1" x14ac:dyDescent="0.25">
      <c r="A85" s="16" t="s">
        <v>104</v>
      </c>
      <c r="B85" s="7"/>
      <c r="C85" s="7">
        <f t="shared" ref="C85:L85" si="2">SUM(C2:C81)</f>
        <v>3138</v>
      </c>
      <c r="D85" s="7">
        <f t="shared" si="2"/>
        <v>80</v>
      </c>
      <c r="E85" s="7">
        <f t="shared" si="2"/>
        <v>1516</v>
      </c>
      <c r="F85" s="7">
        <f t="shared" si="2"/>
        <v>319</v>
      </c>
      <c r="G85" s="7">
        <f t="shared" si="2"/>
        <v>148</v>
      </c>
      <c r="H85" s="7">
        <f t="shared" si="2"/>
        <v>9498</v>
      </c>
      <c r="I85" s="7">
        <f t="shared" si="2"/>
        <v>14699</v>
      </c>
      <c r="J85" s="7">
        <f t="shared" si="2"/>
        <v>26</v>
      </c>
      <c r="K85" s="7">
        <f t="shared" si="2"/>
        <v>5</v>
      </c>
      <c r="L85" s="7">
        <f t="shared" si="2"/>
        <v>163</v>
      </c>
      <c r="M85" s="37"/>
    </row>
    <row r="86" spans="1:13" s="34" customFormat="1" x14ac:dyDescent="0.25">
      <c r="A86" s="16" t="s">
        <v>105</v>
      </c>
      <c r="B86" s="7"/>
      <c r="C86" s="7">
        <f t="shared" ref="C86:L86" si="3">SUM(C82:C84)</f>
        <v>1822</v>
      </c>
      <c r="D86" s="7">
        <f t="shared" si="3"/>
        <v>32</v>
      </c>
      <c r="E86" s="7">
        <f t="shared" si="3"/>
        <v>855</v>
      </c>
      <c r="F86" s="7">
        <f t="shared" si="3"/>
        <v>163</v>
      </c>
      <c r="G86" s="7">
        <f t="shared" si="3"/>
        <v>65</v>
      </c>
      <c r="H86" s="7">
        <f t="shared" si="3"/>
        <v>7266</v>
      </c>
      <c r="I86" s="7">
        <f t="shared" si="3"/>
        <v>10203</v>
      </c>
      <c r="J86" s="7">
        <f t="shared" si="3"/>
        <v>7</v>
      </c>
      <c r="K86" s="7">
        <f t="shared" si="3"/>
        <v>1</v>
      </c>
      <c r="L86" s="7">
        <f t="shared" si="3"/>
        <v>5</v>
      </c>
      <c r="M86" s="37"/>
    </row>
    <row r="87" spans="1:13" s="34" customFormat="1" x14ac:dyDescent="0.25">
      <c r="A87" s="16" t="s">
        <v>106</v>
      </c>
      <c r="B87" s="7">
        <f>SUM(B2:B84)</f>
        <v>35729</v>
      </c>
      <c r="C87" s="7">
        <f>SUM(C85:C86)</f>
        <v>4960</v>
      </c>
      <c r="D87" s="7">
        <f t="shared" ref="D87:L87" si="4">SUM(D85:D86)</f>
        <v>112</v>
      </c>
      <c r="E87" s="7">
        <f t="shared" si="4"/>
        <v>2371</v>
      </c>
      <c r="F87" s="7">
        <f t="shared" si="4"/>
        <v>482</v>
      </c>
      <c r="G87" s="7">
        <f t="shared" si="4"/>
        <v>213</v>
      </c>
      <c r="H87" s="7">
        <f t="shared" si="4"/>
        <v>16764</v>
      </c>
      <c r="I87" s="7">
        <f t="shared" si="4"/>
        <v>24902</v>
      </c>
      <c r="J87" s="7">
        <f t="shared" si="4"/>
        <v>33</v>
      </c>
      <c r="K87" s="7">
        <f t="shared" si="4"/>
        <v>6</v>
      </c>
      <c r="L87" s="7">
        <f t="shared" si="4"/>
        <v>168</v>
      </c>
      <c r="M87" s="37">
        <f>(L87+K87+I87)/B87</f>
        <v>0.70183884239693251</v>
      </c>
    </row>
    <row r="88" spans="1:13" s="34" customFormat="1" x14ac:dyDescent="0.25">
      <c r="A88" s="16" t="s">
        <v>107</v>
      </c>
      <c r="B88" s="7"/>
      <c r="C88" s="37">
        <f>C87/$I$87</f>
        <v>0.19918078869167136</v>
      </c>
      <c r="D88" s="37">
        <f t="shared" ref="D88:H88" si="5">D87/$I$87</f>
        <v>4.4976307123925788E-3</v>
      </c>
      <c r="E88" s="37">
        <f t="shared" si="5"/>
        <v>9.5213235884667902E-2</v>
      </c>
      <c r="F88" s="37">
        <f t="shared" si="5"/>
        <v>1.9355875030118062E-2</v>
      </c>
      <c r="G88" s="37">
        <f t="shared" si="5"/>
        <v>8.5535298369608867E-3</v>
      </c>
      <c r="H88" s="37">
        <f t="shared" si="5"/>
        <v>0.67319893984418921</v>
      </c>
      <c r="I88" s="37"/>
      <c r="J88" s="37"/>
      <c r="K88" s="37"/>
      <c r="L88" s="37"/>
      <c r="M88" s="37"/>
    </row>
    <row r="89" spans="1:13" x14ac:dyDescent="0.25"/>
    <row r="90" spans="1:13" x14ac:dyDescent="0.25"/>
    <row r="91" spans="1:13" x14ac:dyDescent="0.25"/>
    <row r="92" spans="1:13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90" fitToHeight="0" orientation="landscape" r:id="rId1"/>
  <tableParts count="1">
    <tablePart r:id="rId2"/>
  </tablePart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E394E-F2A5-46BA-B174-7645FB8BC82C}">
  <sheetPr codeName="Sheet50">
    <pageSetUpPr fitToPage="1"/>
  </sheetPr>
  <dimension ref="A1:N105"/>
  <sheetViews>
    <sheetView workbookViewId="0">
      <pane xSplit="1" ySplit="1" topLeftCell="B70" activePane="bottomRight" state="frozen"/>
      <selection pane="topRight" activeCell="B1" sqref="B1"/>
      <selection pane="bottomLeft" activeCell="A2" sqref="A2"/>
      <selection pane="bottomRight" activeCell="B102" sqref="B102"/>
    </sheetView>
  </sheetViews>
  <sheetFormatPr defaultColWidth="0" defaultRowHeight="15" zeroHeight="1" x14ac:dyDescent="0.25"/>
  <cols>
    <col min="1" max="1" width="35.7109375" style="30" customWidth="1"/>
    <col min="2" max="2" width="8.7109375" style="40" customWidth="1"/>
    <col min="3" max="7" width="11.7109375" style="40" customWidth="1"/>
    <col min="8" max="8" width="8.7109375" style="40" customWidth="1"/>
    <col min="9" max="11" width="3.7109375" style="40" customWidth="1"/>
    <col min="12" max="12" width="8.7109375" style="47" customWidth="1"/>
    <col min="13" max="13" width="1.7109375" style="33" customWidth="1"/>
    <col min="14" max="14" width="0" style="33" hidden="1" customWidth="1"/>
    <col min="15" max="16384" width="9.140625" style="33" hidden="1"/>
  </cols>
  <sheetData>
    <row r="1" spans="1:12" ht="50.1" customHeight="1" thickBot="1" x14ac:dyDescent="0.3">
      <c r="A1" s="1" t="s">
        <v>0</v>
      </c>
      <c r="B1" s="2" t="s">
        <v>1</v>
      </c>
      <c r="C1" s="3" t="s">
        <v>4049</v>
      </c>
      <c r="D1" s="3" t="s">
        <v>4050</v>
      </c>
      <c r="E1" s="3" t="s">
        <v>4051</v>
      </c>
      <c r="F1" s="3" t="s">
        <v>4052</v>
      </c>
      <c r="G1" s="3" t="s">
        <v>4053</v>
      </c>
      <c r="H1" s="3" t="s">
        <v>8</v>
      </c>
      <c r="I1" s="3" t="s">
        <v>9</v>
      </c>
      <c r="J1" s="3" t="s">
        <v>10</v>
      </c>
      <c r="K1" s="3" t="s">
        <v>11</v>
      </c>
      <c r="L1" s="3" t="s">
        <v>12</v>
      </c>
    </row>
    <row r="2" spans="1:12" s="34" customFormat="1" ht="15.75" thickTop="1" x14ac:dyDescent="0.25">
      <c r="A2" s="21" t="s">
        <v>4054</v>
      </c>
      <c r="B2" s="7">
        <v>315</v>
      </c>
      <c r="C2" s="7">
        <v>0</v>
      </c>
      <c r="D2" s="7">
        <v>3</v>
      </c>
      <c r="E2" s="7">
        <v>5</v>
      </c>
      <c r="F2" s="7">
        <v>15</v>
      </c>
      <c r="G2" s="7">
        <v>67</v>
      </c>
      <c r="H2" s="22">
        <v>90</v>
      </c>
      <c r="I2" s="7">
        <v>0</v>
      </c>
      <c r="J2" s="7">
        <v>0</v>
      </c>
      <c r="K2" s="7">
        <v>0</v>
      </c>
      <c r="L2" s="37">
        <f t="shared" ref="L2:L65" si="0">(K2+J2+H2)/B2</f>
        <v>0.2857142857142857</v>
      </c>
    </row>
    <row r="3" spans="1:12" s="34" customFormat="1" x14ac:dyDescent="0.25">
      <c r="A3" s="21" t="s">
        <v>4055</v>
      </c>
      <c r="B3" s="7">
        <v>283</v>
      </c>
      <c r="C3" s="7">
        <v>1</v>
      </c>
      <c r="D3" s="7">
        <v>3</v>
      </c>
      <c r="E3" s="7">
        <v>13</v>
      </c>
      <c r="F3" s="7">
        <v>13</v>
      </c>
      <c r="G3" s="7">
        <v>60</v>
      </c>
      <c r="H3" s="22">
        <v>90</v>
      </c>
      <c r="I3" s="7">
        <v>0</v>
      </c>
      <c r="J3" s="7">
        <v>0</v>
      </c>
      <c r="K3" s="7">
        <v>0</v>
      </c>
      <c r="L3" s="37">
        <f t="shared" si="0"/>
        <v>0.31802120141342755</v>
      </c>
    </row>
    <row r="4" spans="1:12" s="34" customFormat="1" x14ac:dyDescent="0.25">
      <c r="A4" s="21" t="s">
        <v>4056</v>
      </c>
      <c r="B4" s="7">
        <v>393</v>
      </c>
      <c r="C4" s="7">
        <v>1</v>
      </c>
      <c r="D4" s="7">
        <v>3</v>
      </c>
      <c r="E4" s="7">
        <v>18</v>
      </c>
      <c r="F4" s="7">
        <v>12</v>
      </c>
      <c r="G4" s="7">
        <v>80</v>
      </c>
      <c r="H4" s="22">
        <v>114</v>
      </c>
      <c r="I4" s="7">
        <v>0</v>
      </c>
      <c r="J4" s="7">
        <v>0</v>
      </c>
      <c r="K4" s="7">
        <v>0</v>
      </c>
      <c r="L4" s="37">
        <f t="shared" si="0"/>
        <v>0.29007633587786258</v>
      </c>
    </row>
    <row r="5" spans="1:12" s="34" customFormat="1" x14ac:dyDescent="0.25">
      <c r="A5" s="21" t="s">
        <v>4057</v>
      </c>
      <c r="B5" s="7">
        <v>484</v>
      </c>
      <c r="C5" s="7">
        <v>2</v>
      </c>
      <c r="D5" s="7">
        <v>8</v>
      </c>
      <c r="E5" s="7">
        <v>26</v>
      </c>
      <c r="F5" s="7">
        <v>70</v>
      </c>
      <c r="G5" s="7">
        <v>197</v>
      </c>
      <c r="H5" s="22">
        <v>303</v>
      </c>
      <c r="I5" s="7">
        <v>0</v>
      </c>
      <c r="J5" s="7">
        <v>0</v>
      </c>
      <c r="K5" s="7">
        <v>1</v>
      </c>
      <c r="L5" s="37">
        <f t="shared" si="0"/>
        <v>0.62809917355371903</v>
      </c>
    </row>
    <row r="6" spans="1:12" s="34" customFormat="1" x14ac:dyDescent="0.25">
      <c r="A6" s="21" t="s">
        <v>4058</v>
      </c>
      <c r="B6" s="7">
        <v>472</v>
      </c>
      <c r="C6" s="7">
        <v>3</v>
      </c>
      <c r="D6" s="7">
        <v>5</v>
      </c>
      <c r="E6" s="7">
        <v>18</v>
      </c>
      <c r="F6" s="7">
        <v>27</v>
      </c>
      <c r="G6" s="7">
        <v>178</v>
      </c>
      <c r="H6" s="22">
        <v>231</v>
      </c>
      <c r="I6" s="7">
        <v>0</v>
      </c>
      <c r="J6" s="7">
        <v>0</v>
      </c>
      <c r="K6" s="7">
        <v>0</v>
      </c>
      <c r="L6" s="37">
        <f t="shared" si="0"/>
        <v>0.48940677966101692</v>
      </c>
    </row>
    <row r="7" spans="1:12" s="34" customFormat="1" x14ac:dyDescent="0.25">
      <c r="A7" s="21" t="s">
        <v>4059</v>
      </c>
      <c r="B7" s="7">
        <v>401</v>
      </c>
      <c r="C7" s="7">
        <v>1</v>
      </c>
      <c r="D7" s="7">
        <v>1</v>
      </c>
      <c r="E7" s="7">
        <v>12</v>
      </c>
      <c r="F7" s="7">
        <v>34</v>
      </c>
      <c r="G7" s="7">
        <v>115</v>
      </c>
      <c r="H7" s="22">
        <v>163</v>
      </c>
      <c r="I7" s="7">
        <v>0</v>
      </c>
      <c r="J7" s="7">
        <v>0</v>
      </c>
      <c r="K7" s="7">
        <v>0</v>
      </c>
      <c r="L7" s="37">
        <f t="shared" si="0"/>
        <v>0.40648379052369077</v>
      </c>
    </row>
    <row r="8" spans="1:12" s="34" customFormat="1" x14ac:dyDescent="0.25">
      <c r="A8" s="21" t="s">
        <v>4060</v>
      </c>
      <c r="B8" s="7">
        <v>463</v>
      </c>
      <c r="C8" s="7">
        <v>2</v>
      </c>
      <c r="D8" s="7">
        <v>6</v>
      </c>
      <c r="E8" s="7">
        <v>12</v>
      </c>
      <c r="F8" s="7">
        <v>33</v>
      </c>
      <c r="G8" s="7">
        <v>175</v>
      </c>
      <c r="H8" s="22">
        <v>228</v>
      </c>
      <c r="I8" s="7">
        <v>1</v>
      </c>
      <c r="J8" s="7">
        <v>0</v>
      </c>
      <c r="K8" s="7">
        <v>0</v>
      </c>
      <c r="L8" s="37">
        <f t="shared" si="0"/>
        <v>0.49244060475161988</v>
      </c>
    </row>
    <row r="9" spans="1:12" s="34" customFormat="1" x14ac:dyDescent="0.25">
      <c r="A9" s="21" t="s">
        <v>4061</v>
      </c>
      <c r="B9" s="7">
        <v>802</v>
      </c>
      <c r="C9" s="7">
        <v>3</v>
      </c>
      <c r="D9" s="7">
        <v>3</v>
      </c>
      <c r="E9" s="7">
        <v>22</v>
      </c>
      <c r="F9" s="7">
        <v>64</v>
      </c>
      <c r="G9" s="7">
        <v>295</v>
      </c>
      <c r="H9" s="7">
        <v>387</v>
      </c>
      <c r="I9" s="7">
        <v>0</v>
      </c>
      <c r="J9" s="7">
        <v>0</v>
      </c>
      <c r="K9" s="7">
        <v>0</v>
      </c>
      <c r="L9" s="37">
        <f t="shared" si="0"/>
        <v>0.48254364089775559</v>
      </c>
    </row>
    <row r="10" spans="1:12" s="34" customFormat="1" x14ac:dyDescent="0.25">
      <c r="A10" s="21" t="s">
        <v>4062</v>
      </c>
      <c r="B10" s="7">
        <v>410</v>
      </c>
      <c r="C10" s="7">
        <v>3</v>
      </c>
      <c r="D10" s="7">
        <v>2</v>
      </c>
      <c r="E10" s="7">
        <v>18</v>
      </c>
      <c r="F10" s="7">
        <v>44</v>
      </c>
      <c r="G10" s="7">
        <v>125</v>
      </c>
      <c r="H10" s="22">
        <v>192</v>
      </c>
      <c r="I10" s="7">
        <v>0</v>
      </c>
      <c r="J10" s="7">
        <v>0</v>
      </c>
      <c r="K10" s="7">
        <v>0</v>
      </c>
      <c r="L10" s="37">
        <f t="shared" si="0"/>
        <v>0.4682926829268293</v>
      </c>
    </row>
    <row r="11" spans="1:12" s="34" customFormat="1" x14ac:dyDescent="0.25">
      <c r="A11" s="21" t="s">
        <v>4063</v>
      </c>
      <c r="B11" s="7">
        <v>401</v>
      </c>
      <c r="C11" s="7">
        <v>2</v>
      </c>
      <c r="D11" s="7">
        <v>1</v>
      </c>
      <c r="E11" s="7">
        <v>17</v>
      </c>
      <c r="F11" s="7">
        <v>30</v>
      </c>
      <c r="G11" s="7">
        <v>113</v>
      </c>
      <c r="H11" s="22">
        <v>163</v>
      </c>
      <c r="I11" s="7">
        <v>0</v>
      </c>
      <c r="J11" s="7">
        <v>0</v>
      </c>
      <c r="K11" s="7">
        <v>1</v>
      </c>
      <c r="L11" s="37">
        <f t="shared" si="0"/>
        <v>0.40897755610972569</v>
      </c>
    </row>
    <row r="12" spans="1:12" s="34" customFormat="1" x14ac:dyDescent="0.25">
      <c r="A12" s="21" t="s">
        <v>4064</v>
      </c>
      <c r="B12" s="7">
        <v>447</v>
      </c>
      <c r="C12" s="7">
        <v>2</v>
      </c>
      <c r="D12" s="7">
        <v>2</v>
      </c>
      <c r="E12" s="7">
        <v>11</v>
      </c>
      <c r="F12" s="7">
        <v>30</v>
      </c>
      <c r="G12" s="7">
        <v>104</v>
      </c>
      <c r="H12" s="22">
        <v>149</v>
      </c>
      <c r="I12" s="7">
        <v>0</v>
      </c>
      <c r="J12" s="7">
        <v>0</v>
      </c>
      <c r="K12" s="7">
        <v>1</v>
      </c>
      <c r="L12" s="37">
        <f t="shared" si="0"/>
        <v>0.33557046979865773</v>
      </c>
    </row>
    <row r="13" spans="1:12" s="34" customFormat="1" x14ac:dyDescent="0.25">
      <c r="A13" s="21" t="s">
        <v>4065</v>
      </c>
      <c r="B13" s="7">
        <v>470</v>
      </c>
      <c r="C13" s="7">
        <v>2</v>
      </c>
      <c r="D13" s="7">
        <v>1</v>
      </c>
      <c r="E13" s="7">
        <v>23</v>
      </c>
      <c r="F13" s="7">
        <v>45</v>
      </c>
      <c r="G13" s="7">
        <v>143</v>
      </c>
      <c r="H13" s="22">
        <v>214</v>
      </c>
      <c r="I13" s="7">
        <v>0</v>
      </c>
      <c r="J13" s="7">
        <v>0</v>
      </c>
      <c r="K13" s="7">
        <v>0</v>
      </c>
      <c r="L13" s="37">
        <f t="shared" si="0"/>
        <v>0.4553191489361702</v>
      </c>
    </row>
    <row r="14" spans="1:12" s="34" customFormat="1" x14ac:dyDescent="0.25">
      <c r="A14" s="21" t="s">
        <v>4066</v>
      </c>
      <c r="B14" s="7">
        <v>424</v>
      </c>
      <c r="C14" s="7">
        <v>1</v>
      </c>
      <c r="D14" s="7">
        <v>1</v>
      </c>
      <c r="E14" s="7">
        <v>15</v>
      </c>
      <c r="F14" s="7">
        <v>38</v>
      </c>
      <c r="G14" s="7">
        <v>122</v>
      </c>
      <c r="H14" s="22">
        <v>177</v>
      </c>
      <c r="I14" s="7">
        <v>0</v>
      </c>
      <c r="J14" s="7">
        <v>0</v>
      </c>
      <c r="K14" s="7">
        <v>1</v>
      </c>
      <c r="L14" s="37">
        <f t="shared" si="0"/>
        <v>0.419811320754717</v>
      </c>
    </row>
    <row r="15" spans="1:12" s="34" customFormat="1" x14ac:dyDescent="0.25">
      <c r="A15" s="21" t="s">
        <v>4067</v>
      </c>
      <c r="B15" s="7">
        <v>447</v>
      </c>
      <c r="C15" s="7">
        <v>3</v>
      </c>
      <c r="D15" s="7">
        <v>1</v>
      </c>
      <c r="E15" s="7">
        <v>8</v>
      </c>
      <c r="F15" s="7">
        <v>36</v>
      </c>
      <c r="G15" s="7">
        <v>65</v>
      </c>
      <c r="H15" s="22">
        <v>113</v>
      </c>
      <c r="I15" s="7">
        <v>0</v>
      </c>
      <c r="J15" s="7">
        <v>0</v>
      </c>
      <c r="K15" s="7">
        <v>0</v>
      </c>
      <c r="L15" s="37">
        <f t="shared" si="0"/>
        <v>0.25279642058165547</v>
      </c>
    </row>
    <row r="16" spans="1:12" s="34" customFormat="1" x14ac:dyDescent="0.25">
      <c r="A16" s="21" t="s">
        <v>4068</v>
      </c>
      <c r="B16" s="7">
        <v>440</v>
      </c>
      <c r="C16" s="7">
        <v>3</v>
      </c>
      <c r="D16" s="7">
        <v>1</v>
      </c>
      <c r="E16" s="7">
        <v>10</v>
      </c>
      <c r="F16" s="7">
        <v>33</v>
      </c>
      <c r="G16" s="7">
        <v>104</v>
      </c>
      <c r="H16" s="22">
        <v>151</v>
      </c>
      <c r="I16" s="7">
        <v>0</v>
      </c>
      <c r="J16" s="7">
        <v>0</v>
      </c>
      <c r="K16" s="7">
        <v>0</v>
      </c>
      <c r="L16" s="37">
        <f t="shared" si="0"/>
        <v>0.3431818181818182</v>
      </c>
    </row>
    <row r="17" spans="1:12" s="34" customFormat="1" x14ac:dyDescent="0.25">
      <c r="A17" s="21" t="s">
        <v>4069</v>
      </c>
      <c r="B17" s="7">
        <v>339</v>
      </c>
      <c r="C17" s="7">
        <v>1</v>
      </c>
      <c r="D17" s="7">
        <v>0</v>
      </c>
      <c r="E17" s="7">
        <v>17</v>
      </c>
      <c r="F17" s="7">
        <v>22</v>
      </c>
      <c r="G17" s="7">
        <v>103</v>
      </c>
      <c r="H17" s="22">
        <v>143</v>
      </c>
      <c r="I17" s="7">
        <v>0</v>
      </c>
      <c r="J17" s="7">
        <v>0</v>
      </c>
      <c r="K17" s="7">
        <v>0</v>
      </c>
      <c r="L17" s="37">
        <f t="shared" si="0"/>
        <v>0.42182890855457228</v>
      </c>
    </row>
    <row r="18" spans="1:12" s="34" customFormat="1" x14ac:dyDescent="0.25">
      <c r="A18" s="21" t="s">
        <v>4070</v>
      </c>
      <c r="B18" s="7">
        <v>444</v>
      </c>
      <c r="C18" s="7">
        <v>2</v>
      </c>
      <c r="D18" s="7">
        <v>1</v>
      </c>
      <c r="E18" s="7">
        <v>16</v>
      </c>
      <c r="F18" s="7">
        <v>19</v>
      </c>
      <c r="G18" s="7">
        <v>200</v>
      </c>
      <c r="H18" s="22">
        <v>238</v>
      </c>
      <c r="I18" s="7">
        <v>0</v>
      </c>
      <c r="J18" s="7">
        <v>0</v>
      </c>
      <c r="K18" s="7">
        <v>1</v>
      </c>
      <c r="L18" s="37">
        <f t="shared" si="0"/>
        <v>0.53828828828828834</v>
      </c>
    </row>
    <row r="19" spans="1:12" s="34" customFormat="1" x14ac:dyDescent="0.25">
      <c r="A19" s="21" t="s">
        <v>4071</v>
      </c>
      <c r="B19" s="7">
        <v>431</v>
      </c>
      <c r="C19" s="7">
        <v>0</v>
      </c>
      <c r="D19" s="7">
        <v>0</v>
      </c>
      <c r="E19" s="7">
        <v>7</v>
      </c>
      <c r="F19" s="7">
        <v>6</v>
      </c>
      <c r="G19" s="7">
        <v>122</v>
      </c>
      <c r="H19" s="22">
        <v>135</v>
      </c>
      <c r="I19" s="7">
        <v>0</v>
      </c>
      <c r="J19" s="7">
        <v>1</v>
      </c>
      <c r="K19" s="7">
        <v>0</v>
      </c>
      <c r="L19" s="37">
        <f t="shared" si="0"/>
        <v>0.31554524361948955</v>
      </c>
    </row>
    <row r="20" spans="1:12" s="34" customFormat="1" x14ac:dyDescent="0.25">
      <c r="A20" s="21" t="s">
        <v>4072</v>
      </c>
      <c r="B20" s="7">
        <v>389</v>
      </c>
      <c r="C20" s="7">
        <v>0</v>
      </c>
      <c r="D20" s="7">
        <v>1</v>
      </c>
      <c r="E20" s="7">
        <v>9</v>
      </c>
      <c r="F20" s="7">
        <v>6</v>
      </c>
      <c r="G20" s="7">
        <v>121</v>
      </c>
      <c r="H20" s="22">
        <v>137</v>
      </c>
      <c r="I20" s="7">
        <v>2</v>
      </c>
      <c r="J20" s="7">
        <v>0</v>
      </c>
      <c r="K20" s="7">
        <v>0</v>
      </c>
      <c r="L20" s="37">
        <f t="shared" si="0"/>
        <v>0.35218508997429304</v>
      </c>
    </row>
    <row r="21" spans="1:12" s="34" customFormat="1" x14ac:dyDescent="0.25">
      <c r="A21" s="21" t="s">
        <v>4073</v>
      </c>
      <c r="B21" s="7">
        <v>448</v>
      </c>
      <c r="C21" s="7">
        <v>2</v>
      </c>
      <c r="D21" s="7">
        <v>2</v>
      </c>
      <c r="E21" s="7">
        <v>19</v>
      </c>
      <c r="F21" s="7">
        <v>25</v>
      </c>
      <c r="G21" s="7">
        <v>140</v>
      </c>
      <c r="H21" s="22">
        <v>188</v>
      </c>
      <c r="I21" s="7">
        <v>1</v>
      </c>
      <c r="J21" s="7">
        <v>0</v>
      </c>
      <c r="K21" s="7">
        <v>0</v>
      </c>
      <c r="L21" s="37">
        <f t="shared" si="0"/>
        <v>0.41964285714285715</v>
      </c>
    </row>
    <row r="22" spans="1:12" s="34" customFormat="1" x14ac:dyDescent="0.25">
      <c r="A22" s="21" t="s">
        <v>4074</v>
      </c>
      <c r="B22" s="7">
        <v>275</v>
      </c>
      <c r="C22" s="7">
        <v>3</v>
      </c>
      <c r="D22" s="7">
        <v>2</v>
      </c>
      <c r="E22" s="7">
        <v>18</v>
      </c>
      <c r="F22" s="7">
        <v>20</v>
      </c>
      <c r="G22" s="7">
        <v>108</v>
      </c>
      <c r="H22" s="22">
        <v>151</v>
      </c>
      <c r="I22" s="7">
        <v>0</v>
      </c>
      <c r="J22" s="7">
        <v>0</v>
      </c>
      <c r="K22" s="7">
        <v>0</v>
      </c>
      <c r="L22" s="37">
        <f t="shared" si="0"/>
        <v>0.54909090909090907</v>
      </c>
    </row>
    <row r="23" spans="1:12" s="34" customFormat="1" x14ac:dyDescent="0.25">
      <c r="A23" s="21" t="s">
        <v>4075</v>
      </c>
      <c r="B23" s="7">
        <v>336</v>
      </c>
      <c r="C23" s="7">
        <v>1</v>
      </c>
      <c r="D23" s="7">
        <v>4</v>
      </c>
      <c r="E23" s="7">
        <v>14</v>
      </c>
      <c r="F23" s="7">
        <v>34</v>
      </c>
      <c r="G23" s="7">
        <v>145</v>
      </c>
      <c r="H23" s="22">
        <v>198</v>
      </c>
      <c r="I23" s="7">
        <v>0</v>
      </c>
      <c r="J23" s="7">
        <v>0</v>
      </c>
      <c r="K23" s="7">
        <v>0</v>
      </c>
      <c r="L23" s="37">
        <f t="shared" si="0"/>
        <v>0.5892857142857143</v>
      </c>
    </row>
    <row r="24" spans="1:12" s="34" customFormat="1" x14ac:dyDescent="0.25">
      <c r="A24" s="21" t="s">
        <v>4076</v>
      </c>
      <c r="B24" s="7">
        <v>349</v>
      </c>
      <c r="C24" s="7">
        <v>2</v>
      </c>
      <c r="D24" s="7">
        <v>5</v>
      </c>
      <c r="E24" s="7">
        <v>12</v>
      </c>
      <c r="F24" s="7">
        <v>21</v>
      </c>
      <c r="G24" s="7">
        <v>112</v>
      </c>
      <c r="H24" s="22">
        <v>152</v>
      </c>
      <c r="I24" s="7">
        <v>0</v>
      </c>
      <c r="J24" s="7">
        <v>0</v>
      </c>
      <c r="K24" s="7">
        <v>0</v>
      </c>
      <c r="L24" s="37">
        <f t="shared" si="0"/>
        <v>0.4355300859598854</v>
      </c>
    </row>
    <row r="25" spans="1:12" s="34" customFormat="1" x14ac:dyDescent="0.25">
      <c r="A25" s="21" t="s">
        <v>4077</v>
      </c>
      <c r="B25" s="7">
        <v>423</v>
      </c>
      <c r="C25" s="7">
        <v>0</v>
      </c>
      <c r="D25" s="7">
        <v>6</v>
      </c>
      <c r="E25" s="7">
        <v>47</v>
      </c>
      <c r="F25" s="7">
        <v>27</v>
      </c>
      <c r="G25" s="7">
        <v>172</v>
      </c>
      <c r="H25" s="22">
        <v>252</v>
      </c>
      <c r="I25" s="7">
        <v>0</v>
      </c>
      <c r="J25" s="7">
        <v>0</v>
      </c>
      <c r="K25" s="7">
        <v>0</v>
      </c>
      <c r="L25" s="37">
        <f t="shared" si="0"/>
        <v>0.5957446808510638</v>
      </c>
    </row>
    <row r="26" spans="1:12" s="34" customFormat="1" x14ac:dyDescent="0.25">
      <c r="A26" s="21" t="s">
        <v>4078</v>
      </c>
      <c r="B26" s="7">
        <v>570</v>
      </c>
      <c r="C26" s="7">
        <v>5</v>
      </c>
      <c r="D26" s="7">
        <v>1</v>
      </c>
      <c r="E26" s="7">
        <v>34</v>
      </c>
      <c r="F26" s="7">
        <v>22</v>
      </c>
      <c r="G26" s="7">
        <v>170</v>
      </c>
      <c r="H26" s="22">
        <v>232</v>
      </c>
      <c r="I26" s="7">
        <v>0</v>
      </c>
      <c r="J26" s="7">
        <v>0</v>
      </c>
      <c r="K26" s="7">
        <v>0</v>
      </c>
      <c r="L26" s="37">
        <f t="shared" si="0"/>
        <v>0.40701754385964911</v>
      </c>
    </row>
    <row r="27" spans="1:12" s="34" customFormat="1" x14ac:dyDescent="0.25">
      <c r="A27" s="21" t="s">
        <v>4079</v>
      </c>
      <c r="B27" s="7">
        <v>522</v>
      </c>
      <c r="C27" s="7">
        <v>2</v>
      </c>
      <c r="D27" s="7">
        <v>3</v>
      </c>
      <c r="E27" s="7">
        <v>34</v>
      </c>
      <c r="F27" s="7">
        <v>49</v>
      </c>
      <c r="G27" s="7">
        <v>135</v>
      </c>
      <c r="H27" s="22">
        <v>223</v>
      </c>
      <c r="I27" s="7">
        <v>0</v>
      </c>
      <c r="J27" s="7">
        <v>0</v>
      </c>
      <c r="K27" s="7">
        <v>1</v>
      </c>
      <c r="L27" s="37">
        <f t="shared" si="0"/>
        <v>0.42911877394636017</v>
      </c>
    </row>
    <row r="28" spans="1:12" s="34" customFormat="1" x14ac:dyDescent="0.25">
      <c r="A28" s="21" t="s">
        <v>4080</v>
      </c>
      <c r="B28" s="7">
        <v>481</v>
      </c>
      <c r="C28" s="7">
        <v>0</v>
      </c>
      <c r="D28" s="7">
        <v>4</v>
      </c>
      <c r="E28" s="7">
        <v>42</v>
      </c>
      <c r="F28" s="7">
        <v>25</v>
      </c>
      <c r="G28" s="7">
        <v>167</v>
      </c>
      <c r="H28" s="22">
        <v>238</v>
      </c>
      <c r="I28" s="7">
        <v>0</v>
      </c>
      <c r="J28" s="7">
        <v>0</v>
      </c>
      <c r="K28" s="7">
        <v>0</v>
      </c>
      <c r="L28" s="37">
        <f t="shared" si="0"/>
        <v>0.49480249480249483</v>
      </c>
    </row>
    <row r="29" spans="1:12" s="34" customFormat="1" x14ac:dyDescent="0.25">
      <c r="A29" s="21" t="s">
        <v>4081</v>
      </c>
      <c r="B29" s="7">
        <v>453</v>
      </c>
      <c r="C29" s="7">
        <v>4</v>
      </c>
      <c r="D29" s="7">
        <v>5</v>
      </c>
      <c r="E29" s="7">
        <v>8</v>
      </c>
      <c r="F29" s="7">
        <v>35</v>
      </c>
      <c r="G29" s="7">
        <v>97</v>
      </c>
      <c r="H29" s="22">
        <v>149</v>
      </c>
      <c r="I29" s="7">
        <v>0</v>
      </c>
      <c r="J29" s="7">
        <v>0</v>
      </c>
      <c r="K29" s="7">
        <v>0</v>
      </c>
      <c r="L29" s="37">
        <f t="shared" si="0"/>
        <v>0.32891832229580575</v>
      </c>
    </row>
    <row r="30" spans="1:12" s="34" customFormat="1" x14ac:dyDescent="0.25">
      <c r="A30" s="21" t="s">
        <v>4082</v>
      </c>
      <c r="B30" s="7">
        <v>483</v>
      </c>
      <c r="C30" s="7">
        <v>3</v>
      </c>
      <c r="D30" s="7">
        <v>6</v>
      </c>
      <c r="E30" s="7">
        <v>30</v>
      </c>
      <c r="F30" s="7">
        <v>44</v>
      </c>
      <c r="G30" s="7">
        <v>108</v>
      </c>
      <c r="H30" s="22">
        <v>191</v>
      </c>
      <c r="I30" s="7">
        <v>3</v>
      </c>
      <c r="J30" s="7">
        <v>2</v>
      </c>
      <c r="K30" s="7">
        <v>0</v>
      </c>
      <c r="L30" s="37">
        <f t="shared" si="0"/>
        <v>0.39958592132505177</v>
      </c>
    </row>
    <row r="31" spans="1:12" s="34" customFormat="1" x14ac:dyDescent="0.25">
      <c r="A31" s="21" t="s">
        <v>4083</v>
      </c>
      <c r="B31" s="7">
        <v>324</v>
      </c>
      <c r="C31" s="7">
        <v>2</v>
      </c>
      <c r="D31" s="7">
        <v>3</v>
      </c>
      <c r="E31" s="7">
        <v>11</v>
      </c>
      <c r="F31" s="7">
        <v>36</v>
      </c>
      <c r="G31" s="7">
        <v>91</v>
      </c>
      <c r="H31" s="22">
        <v>143</v>
      </c>
      <c r="I31" s="7">
        <v>0</v>
      </c>
      <c r="J31" s="7">
        <v>0</v>
      </c>
      <c r="K31" s="7">
        <v>0</v>
      </c>
      <c r="L31" s="37">
        <f t="shared" si="0"/>
        <v>0.44135802469135804</v>
      </c>
    </row>
    <row r="32" spans="1:12" s="34" customFormat="1" x14ac:dyDescent="0.25">
      <c r="A32" s="21" t="s">
        <v>4084</v>
      </c>
      <c r="B32" s="7">
        <v>396</v>
      </c>
      <c r="C32" s="7">
        <v>1</v>
      </c>
      <c r="D32" s="7">
        <v>3</v>
      </c>
      <c r="E32" s="7">
        <v>16</v>
      </c>
      <c r="F32" s="7">
        <v>28</v>
      </c>
      <c r="G32" s="7">
        <v>80</v>
      </c>
      <c r="H32" s="22">
        <v>128</v>
      </c>
      <c r="I32" s="7">
        <v>0</v>
      </c>
      <c r="J32" s="7">
        <v>0</v>
      </c>
      <c r="K32" s="7">
        <v>0</v>
      </c>
      <c r="L32" s="37">
        <f t="shared" si="0"/>
        <v>0.32323232323232326</v>
      </c>
    </row>
    <row r="33" spans="1:12" s="34" customFormat="1" x14ac:dyDescent="0.25">
      <c r="A33" s="21" t="s">
        <v>4085</v>
      </c>
      <c r="B33" s="7">
        <v>478</v>
      </c>
      <c r="C33" s="7">
        <v>0</v>
      </c>
      <c r="D33" s="7">
        <v>2</v>
      </c>
      <c r="E33" s="7">
        <v>18</v>
      </c>
      <c r="F33" s="7">
        <v>26</v>
      </c>
      <c r="G33" s="7">
        <v>71</v>
      </c>
      <c r="H33" s="22">
        <v>117</v>
      </c>
      <c r="I33" s="7">
        <v>0</v>
      </c>
      <c r="J33" s="7">
        <v>0</v>
      </c>
      <c r="K33" s="7">
        <v>0</v>
      </c>
      <c r="L33" s="37">
        <f t="shared" si="0"/>
        <v>0.24476987447698745</v>
      </c>
    </row>
    <row r="34" spans="1:12" s="34" customFormat="1" x14ac:dyDescent="0.25">
      <c r="A34" s="21" t="s">
        <v>4086</v>
      </c>
      <c r="B34" s="7">
        <v>355</v>
      </c>
      <c r="C34" s="7">
        <v>2</v>
      </c>
      <c r="D34" s="7">
        <v>1</v>
      </c>
      <c r="E34" s="7">
        <v>12</v>
      </c>
      <c r="F34" s="7">
        <v>35</v>
      </c>
      <c r="G34" s="7">
        <v>64</v>
      </c>
      <c r="H34" s="22">
        <v>114</v>
      </c>
      <c r="I34" s="7">
        <v>0</v>
      </c>
      <c r="J34" s="7">
        <v>0</v>
      </c>
      <c r="K34" s="7">
        <v>0</v>
      </c>
      <c r="L34" s="37">
        <f t="shared" si="0"/>
        <v>0.3211267605633803</v>
      </c>
    </row>
    <row r="35" spans="1:12" s="34" customFormat="1" x14ac:dyDescent="0.25">
      <c r="A35" s="21" t="s">
        <v>4087</v>
      </c>
      <c r="B35" s="7">
        <v>467</v>
      </c>
      <c r="C35" s="7">
        <v>0</v>
      </c>
      <c r="D35" s="7">
        <v>0</v>
      </c>
      <c r="E35" s="7">
        <v>25</v>
      </c>
      <c r="F35" s="7">
        <v>30</v>
      </c>
      <c r="G35" s="7">
        <v>149</v>
      </c>
      <c r="H35" s="22">
        <v>204</v>
      </c>
      <c r="I35" s="7">
        <v>1</v>
      </c>
      <c r="J35" s="7">
        <v>0</v>
      </c>
      <c r="K35" s="7">
        <v>0</v>
      </c>
      <c r="L35" s="37">
        <f t="shared" si="0"/>
        <v>0.43683083511777304</v>
      </c>
    </row>
    <row r="36" spans="1:12" s="34" customFormat="1" x14ac:dyDescent="0.25">
      <c r="A36" s="21" t="s">
        <v>4088</v>
      </c>
      <c r="B36" s="7">
        <v>531</v>
      </c>
      <c r="C36" s="7">
        <v>1</v>
      </c>
      <c r="D36" s="7">
        <v>2</v>
      </c>
      <c r="E36" s="7">
        <v>18</v>
      </c>
      <c r="F36" s="7">
        <v>43</v>
      </c>
      <c r="G36" s="7">
        <v>125</v>
      </c>
      <c r="H36" s="22">
        <v>189</v>
      </c>
      <c r="I36" s="7">
        <v>0</v>
      </c>
      <c r="J36" s="7">
        <v>0</v>
      </c>
      <c r="K36" s="7">
        <v>1</v>
      </c>
      <c r="L36" s="37">
        <f t="shared" si="0"/>
        <v>0.35781544256120529</v>
      </c>
    </row>
    <row r="37" spans="1:12" s="34" customFormat="1" x14ac:dyDescent="0.25">
      <c r="A37" s="21" t="s">
        <v>4089</v>
      </c>
      <c r="B37" s="7">
        <v>149</v>
      </c>
      <c r="C37" s="7">
        <v>0</v>
      </c>
      <c r="D37" s="7">
        <v>1</v>
      </c>
      <c r="E37" s="7">
        <v>7</v>
      </c>
      <c r="F37" s="7">
        <v>12</v>
      </c>
      <c r="G37" s="7">
        <v>21</v>
      </c>
      <c r="H37" s="22">
        <v>41</v>
      </c>
      <c r="I37" s="7">
        <v>0</v>
      </c>
      <c r="J37" s="7">
        <v>0</v>
      </c>
      <c r="K37" s="7">
        <v>0</v>
      </c>
      <c r="L37" s="37">
        <f t="shared" si="0"/>
        <v>0.27516778523489932</v>
      </c>
    </row>
    <row r="38" spans="1:12" s="34" customFormat="1" x14ac:dyDescent="0.25">
      <c r="A38" s="21" t="s">
        <v>4090</v>
      </c>
      <c r="B38" s="7">
        <v>279</v>
      </c>
      <c r="C38" s="7">
        <v>1</v>
      </c>
      <c r="D38" s="7">
        <v>2</v>
      </c>
      <c r="E38" s="7">
        <v>21</v>
      </c>
      <c r="F38" s="7">
        <v>19</v>
      </c>
      <c r="G38" s="7">
        <v>115</v>
      </c>
      <c r="H38" s="22">
        <v>158</v>
      </c>
      <c r="I38" s="7">
        <v>0</v>
      </c>
      <c r="J38" s="7">
        <v>0</v>
      </c>
      <c r="K38" s="7">
        <v>0</v>
      </c>
      <c r="L38" s="37">
        <f t="shared" si="0"/>
        <v>0.56630824372759858</v>
      </c>
    </row>
    <row r="39" spans="1:12" s="34" customFormat="1" x14ac:dyDescent="0.25">
      <c r="A39" s="21" t="s">
        <v>4091</v>
      </c>
      <c r="B39" s="7">
        <v>328</v>
      </c>
      <c r="C39" s="7">
        <v>2</v>
      </c>
      <c r="D39" s="7">
        <v>2</v>
      </c>
      <c r="E39" s="7">
        <v>18</v>
      </c>
      <c r="F39" s="7">
        <v>25</v>
      </c>
      <c r="G39" s="7">
        <v>126</v>
      </c>
      <c r="H39" s="22">
        <v>173</v>
      </c>
      <c r="I39" s="7">
        <v>0</v>
      </c>
      <c r="J39" s="7">
        <v>0</v>
      </c>
      <c r="K39" s="7">
        <v>0</v>
      </c>
      <c r="L39" s="37">
        <f t="shared" si="0"/>
        <v>0.52743902439024393</v>
      </c>
    </row>
    <row r="40" spans="1:12" s="34" customFormat="1" x14ac:dyDescent="0.25">
      <c r="A40" s="21" t="s">
        <v>4092</v>
      </c>
      <c r="B40" s="7">
        <v>470</v>
      </c>
      <c r="C40" s="7">
        <v>2</v>
      </c>
      <c r="D40" s="7">
        <v>3</v>
      </c>
      <c r="E40" s="7">
        <v>24</v>
      </c>
      <c r="F40" s="7">
        <v>50</v>
      </c>
      <c r="G40" s="7">
        <v>181</v>
      </c>
      <c r="H40" s="22">
        <v>260</v>
      </c>
      <c r="I40" s="7">
        <v>0</v>
      </c>
      <c r="J40" s="7">
        <v>1</v>
      </c>
      <c r="K40" s="7">
        <v>1</v>
      </c>
      <c r="L40" s="37">
        <f t="shared" si="0"/>
        <v>0.55744680851063833</v>
      </c>
    </row>
    <row r="41" spans="1:12" s="34" customFormat="1" x14ac:dyDescent="0.25">
      <c r="A41" s="21" t="s">
        <v>4093</v>
      </c>
      <c r="B41" s="7">
        <v>488</v>
      </c>
      <c r="C41" s="7">
        <v>2</v>
      </c>
      <c r="D41" s="7">
        <v>8</v>
      </c>
      <c r="E41" s="7">
        <v>22</v>
      </c>
      <c r="F41" s="7">
        <v>30</v>
      </c>
      <c r="G41" s="7">
        <v>185</v>
      </c>
      <c r="H41" s="22">
        <v>247</v>
      </c>
      <c r="I41" s="7">
        <v>0</v>
      </c>
      <c r="J41" s="7">
        <v>0</v>
      </c>
      <c r="K41" s="7">
        <v>0</v>
      </c>
      <c r="L41" s="37">
        <f t="shared" si="0"/>
        <v>0.50614754098360659</v>
      </c>
    </row>
    <row r="42" spans="1:12" s="34" customFormat="1" x14ac:dyDescent="0.25">
      <c r="A42" s="21" t="s">
        <v>4094</v>
      </c>
      <c r="B42" s="7">
        <v>468</v>
      </c>
      <c r="C42" s="7">
        <v>3</v>
      </c>
      <c r="D42" s="7">
        <v>0</v>
      </c>
      <c r="E42" s="7">
        <v>30</v>
      </c>
      <c r="F42" s="7">
        <v>46</v>
      </c>
      <c r="G42" s="7">
        <v>190</v>
      </c>
      <c r="H42" s="22">
        <v>269</v>
      </c>
      <c r="I42" s="7">
        <v>1</v>
      </c>
      <c r="J42" s="7">
        <v>0</v>
      </c>
      <c r="K42" s="7">
        <v>0</v>
      </c>
      <c r="L42" s="37">
        <f t="shared" si="0"/>
        <v>0.57478632478632474</v>
      </c>
    </row>
    <row r="43" spans="1:12" s="34" customFormat="1" x14ac:dyDescent="0.25">
      <c r="A43" s="21" t="s">
        <v>4095</v>
      </c>
      <c r="B43" s="7">
        <v>322</v>
      </c>
      <c r="C43" s="7">
        <v>3</v>
      </c>
      <c r="D43" s="7">
        <v>3</v>
      </c>
      <c r="E43" s="7">
        <v>21</v>
      </c>
      <c r="F43" s="7">
        <v>42</v>
      </c>
      <c r="G43" s="7">
        <v>113</v>
      </c>
      <c r="H43" s="22">
        <v>182</v>
      </c>
      <c r="I43" s="7">
        <v>0</v>
      </c>
      <c r="J43" s="7">
        <v>0</v>
      </c>
      <c r="K43" s="7">
        <v>0</v>
      </c>
      <c r="L43" s="37">
        <f t="shared" si="0"/>
        <v>0.56521739130434778</v>
      </c>
    </row>
    <row r="44" spans="1:12" s="34" customFormat="1" x14ac:dyDescent="0.25">
      <c r="A44" s="21" t="s">
        <v>4096</v>
      </c>
      <c r="B44" s="7">
        <v>606</v>
      </c>
      <c r="C44" s="7">
        <v>3</v>
      </c>
      <c r="D44" s="7">
        <v>5</v>
      </c>
      <c r="E44" s="7">
        <v>37</v>
      </c>
      <c r="F44" s="7">
        <v>43</v>
      </c>
      <c r="G44" s="7">
        <v>206</v>
      </c>
      <c r="H44" s="22">
        <v>294</v>
      </c>
      <c r="I44" s="7">
        <v>0</v>
      </c>
      <c r="J44" s="7">
        <v>0</v>
      </c>
      <c r="K44" s="7">
        <v>0</v>
      </c>
      <c r="L44" s="37">
        <f t="shared" si="0"/>
        <v>0.48514851485148514</v>
      </c>
    </row>
    <row r="45" spans="1:12" s="34" customFormat="1" x14ac:dyDescent="0.25">
      <c r="A45" s="21" t="s">
        <v>4097</v>
      </c>
      <c r="B45" s="7">
        <v>220</v>
      </c>
      <c r="C45" s="7">
        <v>1</v>
      </c>
      <c r="D45" s="7">
        <v>2</v>
      </c>
      <c r="E45" s="7">
        <v>21</v>
      </c>
      <c r="F45" s="7">
        <v>12</v>
      </c>
      <c r="G45" s="7">
        <v>84</v>
      </c>
      <c r="H45" s="22">
        <v>120</v>
      </c>
      <c r="I45" s="7">
        <v>0</v>
      </c>
      <c r="J45" s="7">
        <v>0</v>
      </c>
      <c r="K45" s="7">
        <v>1</v>
      </c>
      <c r="L45" s="37">
        <f t="shared" si="0"/>
        <v>0.55000000000000004</v>
      </c>
    </row>
    <row r="46" spans="1:12" s="34" customFormat="1" x14ac:dyDescent="0.25">
      <c r="A46" s="21" t="s">
        <v>4098</v>
      </c>
      <c r="B46" s="7">
        <v>350</v>
      </c>
      <c r="C46" s="7">
        <v>2</v>
      </c>
      <c r="D46" s="7">
        <v>19</v>
      </c>
      <c r="E46" s="7">
        <v>17</v>
      </c>
      <c r="F46" s="7">
        <v>51</v>
      </c>
      <c r="G46" s="7">
        <v>130</v>
      </c>
      <c r="H46" s="22">
        <v>219</v>
      </c>
      <c r="I46" s="7">
        <v>1</v>
      </c>
      <c r="J46" s="7">
        <v>0</v>
      </c>
      <c r="K46" s="7">
        <v>0</v>
      </c>
      <c r="L46" s="37">
        <f t="shared" si="0"/>
        <v>0.62571428571428567</v>
      </c>
    </row>
    <row r="47" spans="1:12" s="34" customFormat="1" x14ac:dyDescent="0.25">
      <c r="A47" s="21" t="s">
        <v>4099</v>
      </c>
      <c r="B47" s="7">
        <v>619</v>
      </c>
      <c r="C47" s="7">
        <v>2</v>
      </c>
      <c r="D47" s="7">
        <v>8</v>
      </c>
      <c r="E47" s="7">
        <v>29</v>
      </c>
      <c r="F47" s="7">
        <v>48</v>
      </c>
      <c r="G47" s="7">
        <v>146</v>
      </c>
      <c r="H47" s="22">
        <v>233</v>
      </c>
      <c r="I47" s="7">
        <v>0</v>
      </c>
      <c r="J47" s="7">
        <v>0</v>
      </c>
      <c r="K47" s="7">
        <v>0</v>
      </c>
      <c r="L47" s="37">
        <f t="shared" si="0"/>
        <v>0.37641357027463651</v>
      </c>
    </row>
    <row r="48" spans="1:12" s="34" customFormat="1" x14ac:dyDescent="0.25">
      <c r="A48" s="21" t="s">
        <v>4100</v>
      </c>
      <c r="B48" s="7">
        <v>493</v>
      </c>
      <c r="C48" s="7">
        <v>4</v>
      </c>
      <c r="D48" s="7">
        <v>5</v>
      </c>
      <c r="E48" s="7">
        <v>32</v>
      </c>
      <c r="F48" s="7">
        <v>43</v>
      </c>
      <c r="G48" s="7">
        <v>149</v>
      </c>
      <c r="H48" s="22">
        <v>233</v>
      </c>
      <c r="I48" s="7">
        <v>1</v>
      </c>
      <c r="J48" s="7">
        <v>0</v>
      </c>
      <c r="K48" s="7">
        <v>0</v>
      </c>
      <c r="L48" s="37">
        <f t="shared" si="0"/>
        <v>0.47261663286004058</v>
      </c>
    </row>
    <row r="49" spans="1:12" s="34" customFormat="1" x14ac:dyDescent="0.25">
      <c r="A49" s="21" t="s">
        <v>4101</v>
      </c>
      <c r="B49" s="7">
        <v>485</v>
      </c>
      <c r="C49" s="7">
        <v>4</v>
      </c>
      <c r="D49" s="7">
        <v>2</v>
      </c>
      <c r="E49" s="7">
        <v>18</v>
      </c>
      <c r="F49" s="7">
        <v>32</v>
      </c>
      <c r="G49" s="7">
        <v>96</v>
      </c>
      <c r="H49" s="22">
        <v>152</v>
      </c>
      <c r="I49" s="7">
        <v>0</v>
      </c>
      <c r="J49" s="7">
        <v>0</v>
      </c>
      <c r="K49" s="7">
        <v>0</v>
      </c>
      <c r="L49" s="37">
        <f t="shared" si="0"/>
        <v>0.3134020618556701</v>
      </c>
    </row>
    <row r="50" spans="1:12" s="34" customFormat="1" x14ac:dyDescent="0.25">
      <c r="A50" s="21" t="s">
        <v>4102</v>
      </c>
      <c r="B50" s="7">
        <v>487</v>
      </c>
      <c r="C50" s="7">
        <v>5</v>
      </c>
      <c r="D50" s="7">
        <v>1</v>
      </c>
      <c r="E50" s="7">
        <v>21</v>
      </c>
      <c r="F50" s="7">
        <v>59</v>
      </c>
      <c r="G50" s="7">
        <v>142</v>
      </c>
      <c r="H50" s="22">
        <v>228</v>
      </c>
      <c r="I50" s="7">
        <v>1</v>
      </c>
      <c r="J50" s="7">
        <v>0</v>
      </c>
      <c r="K50" s="7">
        <v>0</v>
      </c>
      <c r="L50" s="37">
        <f t="shared" si="0"/>
        <v>0.46817248459958932</v>
      </c>
    </row>
    <row r="51" spans="1:12" s="34" customFormat="1" x14ac:dyDescent="0.25">
      <c r="A51" s="21" t="s">
        <v>4103</v>
      </c>
      <c r="B51" s="7">
        <v>415</v>
      </c>
      <c r="C51" s="7">
        <v>6</v>
      </c>
      <c r="D51" s="7">
        <v>1</v>
      </c>
      <c r="E51" s="7">
        <v>19</v>
      </c>
      <c r="F51" s="7">
        <v>34</v>
      </c>
      <c r="G51" s="7">
        <v>109</v>
      </c>
      <c r="H51" s="22">
        <v>169</v>
      </c>
      <c r="I51" s="7">
        <v>0</v>
      </c>
      <c r="J51" s="7">
        <v>0</v>
      </c>
      <c r="K51" s="7">
        <v>0</v>
      </c>
      <c r="L51" s="37">
        <f t="shared" si="0"/>
        <v>0.40722891566265063</v>
      </c>
    </row>
    <row r="52" spans="1:12" s="34" customFormat="1" x14ac:dyDescent="0.25">
      <c r="A52" s="21" t="s">
        <v>4104</v>
      </c>
      <c r="B52" s="7">
        <v>294</v>
      </c>
      <c r="C52" s="7">
        <v>4</v>
      </c>
      <c r="D52" s="7">
        <v>4</v>
      </c>
      <c r="E52" s="7">
        <v>11</v>
      </c>
      <c r="F52" s="7">
        <v>21</v>
      </c>
      <c r="G52" s="7">
        <v>78</v>
      </c>
      <c r="H52" s="22">
        <v>118</v>
      </c>
      <c r="I52" s="7">
        <v>0</v>
      </c>
      <c r="J52" s="7">
        <v>0</v>
      </c>
      <c r="K52" s="7">
        <v>0</v>
      </c>
      <c r="L52" s="37">
        <f t="shared" si="0"/>
        <v>0.40136054421768708</v>
      </c>
    </row>
    <row r="53" spans="1:12" s="34" customFormat="1" x14ac:dyDescent="0.25">
      <c r="A53" s="21" t="s">
        <v>4105</v>
      </c>
      <c r="B53" s="7">
        <v>504</v>
      </c>
      <c r="C53" s="7">
        <v>9</v>
      </c>
      <c r="D53" s="7">
        <v>4</v>
      </c>
      <c r="E53" s="7">
        <v>18</v>
      </c>
      <c r="F53" s="7">
        <v>60</v>
      </c>
      <c r="G53" s="7">
        <v>100</v>
      </c>
      <c r="H53" s="22">
        <v>191</v>
      </c>
      <c r="I53" s="7">
        <v>0</v>
      </c>
      <c r="J53" s="7">
        <v>0</v>
      </c>
      <c r="K53" s="7">
        <v>1</v>
      </c>
      <c r="L53" s="37">
        <f t="shared" si="0"/>
        <v>0.38095238095238093</v>
      </c>
    </row>
    <row r="54" spans="1:12" s="34" customFormat="1" x14ac:dyDescent="0.25">
      <c r="A54" s="21" t="s">
        <v>4106</v>
      </c>
      <c r="B54" s="7">
        <v>359</v>
      </c>
      <c r="C54" s="7">
        <v>4</v>
      </c>
      <c r="D54" s="7">
        <v>5</v>
      </c>
      <c r="E54" s="7">
        <v>11</v>
      </c>
      <c r="F54" s="7">
        <v>34</v>
      </c>
      <c r="G54" s="7">
        <v>77</v>
      </c>
      <c r="H54" s="22">
        <v>131</v>
      </c>
      <c r="I54" s="7">
        <v>0</v>
      </c>
      <c r="J54" s="7">
        <v>0</v>
      </c>
      <c r="K54" s="7">
        <v>0</v>
      </c>
      <c r="L54" s="37">
        <f t="shared" si="0"/>
        <v>0.36490250696378829</v>
      </c>
    </row>
    <row r="55" spans="1:12" s="34" customFormat="1" x14ac:dyDescent="0.25">
      <c r="A55" s="21" t="s">
        <v>4107</v>
      </c>
      <c r="B55" s="7">
        <v>472</v>
      </c>
      <c r="C55" s="7">
        <v>8</v>
      </c>
      <c r="D55" s="7">
        <v>2</v>
      </c>
      <c r="E55" s="7">
        <v>12</v>
      </c>
      <c r="F55" s="7">
        <v>37</v>
      </c>
      <c r="G55" s="7">
        <v>79</v>
      </c>
      <c r="H55" s="22">
        <v>138</v>
      </c>
      <c r="I55" s="7">
        <v>0</v>
      </c>
      <c r="J55" s="7">
        <v>0</v>
      </c>
      <c r="K55" s="7">
        <v>1</v>
      </c>
      <c r="L55" s="37">
        <f t="shared" si="0"/>
        <v>0.29449152542372881</v>
      </c>
    </row>
    <row r="56" spans="1:12" s="34" customFormat="1" x14ac:dyDescent="0.25">
      <c r="A56" s="21" t="s">
        <v>4108</v>
      </c>
      <c r="B56" s="7">
        <v>263</v>
      </c>
      <c r="C56" s="7">
        <v>4</v>
      </c>
      <c r="D56" s="7">
        <v>4</v>
      </c>
      <c r="E56" s="7">
        <v>14</v>
      </c>
      <c r="F56" s="7">
        <v>36</v>
      </c>
      <c r="G56" s="7">
        <v>47</v>
      </c>
      <c r="H56" s="22">
        <v>105</v>
      </c>
      <c r="I56" s="7">
        <v>0</v>
      </c>
      <c r="J56" s="7">
        <v>0</v>
      </c>
      <c r="K56" s="7">
        <v>0</v>
      </c>
      <c r="L56" s="37">
        <f t="shared" si="0"/>
        <v>0.39923954372623577</v>
      </c>
    </row>
    <row r="57" spans="1:12" s="34" customFormat="1" x14ac:dyDescent="0.25">
      <c r="A57" s="21" t="s">
        <v>4109</v>
      </c>
      <c r="B57" s="7">
        <v>337</v>
      </c>
      <c r="C57" s="7">
        <v>5</v>
      </c>
      <c r="D57" s="7">
        <v>2</v>
      </c>
      <c r="E57" s="7">
        <v>13</v>
      </c>
      <c r="F57" s="7">
        <v>34</v>
      </c>
      <c r="G57" s="7">
        <v>44</v>
      </c>
      <c r="H57" s="22">
        <v>98</v>
      </c>
      <c r="I57" s="7">
        <v>0</v>
      </c>
      <c r="J57" s="7">
        <v>0</v>
      </c>
      <c r="K57" s="7">
        <v>0</v>
      </c>
      <c r="L57" s="37">
        <f t="shared" si="0"/>
        <v>0.29080118694362017</v>
      </c>
    </row>
    <row r="58" spans="1:12" s="34" customFormat="1" x14ac:dyDescent="0.25">
      <c r="A58" s="21" t="s">
        <v>4110</v>
      </c>
      <c r="B58" s="7">
        <v>406</v>
      </c>
      <c r="C58" s="7">
        <v>7</v>
      </c>
      <c r="D58" s="7">
        <v>1</v>
      </c>
      <c r="E58" s="7">
        <v>9</v>
      </c>
      <c r="F58" s="7">
        <v>48</v>
      </c>
      <c r="G58" s="7">
        <v>66</v>
      </c>
      <c r="H58" s="22">
        <v>131</v>
      </c>
      <c r="I58" s="7">
        <v>0</v>
      </c>
      <c r="J58" s="7">
        <v>0</v>
      </c>
      <c r="K58" s="7">
        <v>0</v>
      </c>
      <c r="L58" s="37">
        <f t="shared" si="0"/>
        <v>0.32266009852216748</v>
      </c>
    </row>
    <row r="59" spans="1:12" s="34" customFormat="1" x14ac:dyDescent="0.25">
      <c r="A59" s="21" t="s">
        <v>4111</v>
      </c>
      <c r="B59" s="7">
        <v>533</v>
      </c>
      <c r="C59" s="7">
        <v>6</v>
      </c>
      <c r="D59" s="7">
        <v>1</v>
      </c>
      <c r="E59" s="7">
        <v>29</v>
      </c>
      <c r="F59" s="7">
        <v>65</v>
      </c>
      <c r="G59" s="7">
        <v>86</v>
      </c>
      <c r="H59" s="22">
        <v>187</v>
      </c>
      <c r="I59" s="7">
        <v>0</v>
      </c>
      <c r="J59" s="7">
        <v>0</v>
      </c>
      <c r="K59" s="7">
        <v>0</v>
      </c>
      <c r="L59" s="37">
        <f t="shared" si="0"/>
        <v>0.35084427767354598</v>
      </c>
    </row>
    <row r="60" spans="1:12" s="34" customFormat="1" x14ac:dyDescent="0.25">
      <c r="A60" s="21" t="s">
        <v>4112</v>
      </c>
      <c r="B60" s="7">
        <v>442</v>
      </c>
      <c r="C60" s="7">
        <v>2</v>
      </c>
      <c r="D60" s="7">
        <v>2</v>
      </c>
      <c r="E60" s="7">
        <v>14</v>
      </c>
      <c r="F60" s="7">
        <v>37</v>
      </c>
      <c r="G60" s="7">
        <v>127</v>
      </c>
      <c r="H60" s="22">
        <v>182</v>
      </c>
      <c r="I60" s="7">
        <v>1</v>
      </c>
      <c r="J60" s="7">
        <v>1</v>
      </c>
      <c r="K60" s="7">
        <v>0</v>
      </c>
      <c r="L60" s="37">
        <f t="shared" si="0"/>
        <v>0.41402714932126694</v>
      </c>
    </row>
    <row r="61" spans="1:12" s="34" customFormat="1" x14ac:dyDescent="0.25">
      <c r="A61" s="21" t="s">
        <v>4113</v>
      </c>
      <c r="B61" s="7">
        <v>543</v>
      </c>
      <c r="C61" s="7">
        <v>1</v>
      </c>
      <c r="D61" s="7">
        <v>3</v>
      </c>
      <c r="E61" s="7">
        <v>19</v>
      </c>
      <c r="F61" s="7">
        <v>41</v>
      </c>
      <c r="G61" s="7">
        <v>272</v>
      </c>
      <c r="H61" s="22">
        <v>336</v>
      </c>
      <c r="I61" s="7">
        <v>0</v>
      </c>
      <c r="J61" s="7">
        <v>0</v>
      </c>
      <c r="K61" s="7">
        <v>0</v>
      </c>
      <c r="L61" s="37">
        <f t="shared" si="0"/>
        <v>0.61878453038674031</v>
      </c>
    </row>
    <row r="62" spans="1:12" s="34" customFormat="1" x14ac:dyDescent="0.25">
      <c r="A62" s="21" t="s">
        <v>4114</v>
      </c>
      <c r="B62" s="7">
        <v>509</v>
      </c>
      <c r="C62" s="7">
        <v>3</v>
      </c>
      <c r="D62" s="7">
        <v>6</v>
      </c>
      <c r="E62" s="7">
        <v>38</v>
      </c>
      <c r="F62" s="7">
        <v>43</v>
      </c>
      <c r="G62" s="7">
        <v>213</v>
      </c>
      <c r="H62" s="22">
        <v>303</v>
      </c>
      <c r="I62" s="7">
        <v>0</v>
      </c>
      <c r="J62" s="7">
        <v>0</v>
      </c>
      <c r="K62" s="7">
        <v>1</v>
      </c>
      <c r="L62" s="37">
        <f t="shared" si="0"/>
        <v>0.59724950884086447</v>
      </c>
    </row>
    <row r="63" spans="1:12" s="34" customFormat="1" x14ac:dyDescent="0.25">
      <c r="A63" s="21" t="s">
        <v>4115</v>
      </c>
      <c r="B63" s="7">
        <v>363</v>
      </c>
      <c r="C63" s="7">
        <v>2</v>
      </c>
      <c r="D63" s="7">
        <v>3</v>
      </c>
      <c r="E63" s="7">
        <v>13</v>
      </c>
      <c r="F63" s="7">
        <v>38</v>
      </c>
      <c r="G63" s="7">
        <v>155</v>
      </c>
      <c r="H63" s="22">
        <v>211</v>
      </c>
      <c r="I63" s="7">
        <v>1</v>
      </c>
      <c r="J63" s="7">
        <v>0</v>
      </c>
      <c r="K63" s="7">
        <v>0</v>
      </c>
      <c r="L63" s="37">
        <f t="shared" si="0"/>
        <v>0.58126721763085398</v>
      </c>
    </row>
    <row r="64" spans="1:12" s="34" customFormat="1" x14ac:dyDescent="0.25">
      <c r="A64" s="21" t="s">
        <v>4116</v>
      </c>
      <c r="B64" s="7">
        <v>309</v>
      </c>
      <c r="C64" s="7">
        <v>2</v>
      </c>
      <c r="D64" s="7">
        <v>3</v>
      </c>
      <c r="E64" s="7">
        <v>12</v>
      </c>
      <c r="F64" s="7">
        <v>28</v>
      </c>
      <c r="G64" s="7">
        <v>92</v>
      </c>
      <c r="H64" s="22">
        <v>137</v>
      </c>
      <c r="I64" s="7">
        <v>0</v>
      </c>
      <c r="J64" s="7">
        <v>0</v>
      </c>
      <c r="K64" s="7">
        <v>0</v>
      </c>
      <c r="L64" s="37">
        <f t="shared" si="0"/>
        <v>0.44336569579288027</v>
      </c>
    </row>
    <row r="65" spans="1:12" s="34" customFormat="1" x14ac:dyDescent="0.25">
      <c r="A65" s="21" t="s">
        <v>4117</v>
      </c>
      <c r="B65" s="7">
        <v>306</v>
      </c>
      <c r="C65" s="7">
        <v>1</v>
      </c>
      <c r="D65" s="7">
        <v>7</v>
      </c>
      <c r="E65" s="7">
        <v>20</v>
      </c>
      <c r="F65" s="7">
        <v>42</v>
      </c>
      <c r="G65" s="7">
        <v>117</v>
      </c>
      <c r="H65" s="22">
        <v>187</v>
      </c>
      <c r="I65" s="7">
        <v>0</v>
      </c>
      <c r="J65" s="7">
        <v>0</v>
      </c>
      <c r="K65" s="7">
        <v>0</v>
      </c>
      <c r="L65" s="37">
        <f t="shared" si="0"/>
        <v>0.61111111111111116</v>
      </c>
    </row>
    <row r="66" spans="1:12" s="34" customFormat="1" x14ac:dyDescent="0.25">
      <c r="A66" s="21" t="s">
        <v>4118</v>
      </c>
      <c r="B66" s="7">
        <v>166</v>
      </c>
      <c r="C66" s="7">
        <v>0</v>
      </c>
      <c r="D66" s="7">
        <v>1</v>
      </c>
      <c r="E66" s="7">
        <v>3</v>
      </c>
      <c r="F66" s="7">
        <v>20</v>
      </c>
      <c r="G66" s="7">
        <v>44</v>
      </c>
      <c r="H66" s="22">
        <v>68</v>
      </c>
      <c r="I66" s="7">
        <v>2</v>
      </c>
      <c r="J66" s="7">
        <v>0</v>
      </c>
      <c r="K66" s="7">
        <v>0</v>
      </c>
      <c r="L66" s="37">
        <f t="shared" ref="L66:L85" si="1">(K66+J66+H66)/B66</f>
        <v>0.40963855421686746</v>
      </c>
    </row>
    <row r="67" spans="1:12" s="34" customFormat="1" x14ac:dyDescent="0.25">
      <c r="A67" s="21" t="s">
        <v>4119</v>
      </c>
      <c r="B67" s="7">
        <v>555</v>
      </c>
      <c r="C67" s="7">
        <v>6</v>
      </c>
      <c r="D67" s="7">
        <v>8</v>
      </c>
      <c r="E67" s="7">
        <v>20</v>
      </c>
      <c r="F67" s="7">
        <v>59</v>
      </c>
      <c r="G67" s="7">
        <v>250</v>
      </c>
      <c r="H67" s="22">
        <v>343</v>
      </c>
      <c r="I67" s="7">
        <v>0</v>
      </c>
      <c r="J67" s="7">
        <v>0</v>
      </c>
      <c r="K67" s="7">
        <v>0</v>
      </c>
      <c r="L67" s="37">
        <f t="shared" si="1"/>
        <v>0.61801801801801803</v>
      </c>
    </row>
    <row r="68" spans="1:12" s="34" customFormat="1" x14ac:dyDescent="0.25">
      <c r="A68" s="21" t="s">
        <v>4120</v>
      </c>
      <c r="B68" s="7">
        <v>377</v>
      </c>
      <c r="C68" s="7">
        <v>1</v>
      </c>
      <c r="D68" s="7">
        <v>4</v>
      </c>
      <c r="E68" s="7">
        <v>22</v>
      </c>
      <c r="F68" s="7">
        <v>29</v>
      </c>
      <c r="G68" s="7">
        <v>183</v>
      </c>
      <c r="H68" s="22">
        <v>239</v>
      </c>
      <c r="I68" s="7">
        <v>1</v>
      </c>
      <c r="J68" s="7">
        <v>0</v>
      </c>
      <c r="K68" s="7">
        <v>1</v>
      </c>
      <c r="L68" s="37">
        <f t="shared" si="1"/>
        <v>0.63660477453580899</v>
      </c>
    </row>
    <row r="69" spans="1:12" s="34" customFormat="1" x14ac:dyDescent="0.25">
      <c r="A69" s="21" t="s">
        <v>4121</v>
      </c>
      <c r="B69" s="7">
        <v>384</v>
      </c>
      <c r="C69" s="7">
        <v>8</v>
      </c>
      <c r="D69" s="7">
        <v>7</v>
      </c>
      <c r="E69" s="7">
        <v>10</v>
      </c>
      <c r="F69" s="7">
        <v>35</v>
      </c>
      <c r="G69" s="7">
        <v>133</v>
      </c>
      <c r="H69" s="22">
        <v>193</v>
      </c>
      <c r="I69" s="7">
        <v>1</v>
      </c>
      <c r="J69" s="7">
        <v>0</v>
      </c>
      <c r="K69" s="7">
        <v>0</v>
      </c>
      <c r="L69" s="37">
        <f t="shared" si="1"/>
        <v>0.50260416666666663</v>
      </c>
    </row>
    <row r="70" spans="1:12" s="34" customFormat="1" x14ac:dyDescent="0.25">
      <c r="A70" s="21" t="s">
        <v>4122</v>
      </c>
      <c r="B70" s="7">
        <v>301</v>
      </c>
      <c r="C70" s="7">
        <v>1</v>
      </c>
      <c r="D70" s="7">
        <v>7</v>
      </c>
      <c r="E70" s="7">
        <v>14</v>
      </c>
      <c r="F70" s="7">
        <v>34</v>
      </c>
      <c r="G70" s="7">
        <v>71</v>
      </c>
      <c r="H70" s="22">
        <v>127</v>
      </c>
      <c r="I70" s="7">
        <v>2</v>
      </c>
      <c r="J70" s="7">
        <v>0</v>
      </c>
      <c r="K70" s="7">
        <v>1</v>
      </c>
      <c r="L70" s="37">
        <f t="shared" si="1"/>
        <v>0.42524916943521596</v>
      </c>
    </row>
    <row r="71" spans="1:12" s="34" customFormat="1" x14ac:dyDescent="0.25">
      <c r="A71" s="21" t="s">
        <v>4123</v>
      </c>
      <c r="B71" s="7">
        <v>432</v>
      </c>
      <c r="C71" s="7">
        <v>1</v>
      </c>
      <c r="D71" s="7">
        <v>4</v>
      </c>
      <c r="E71" s="7">
        <v>16</v>
      </c>
      <c r="F71" s="7">
        <v>46</v>
      </c>
      <c r="G71" s="7">
        <v>173</v>
      </c>
      <c r="H71" s="22">
        <v>240</v>
      </c>
      <c r="I71" s="7">
        <v>0</v>
      </c>
      <c r="J71" s="7">
        <v>0</v>
      </c>
      <c r="K71" s="7">
        <v>0</v>
      </c>
      <c r="L71" s="37">
        <f t="shared" si="1"/>
        <v>0.55555555555555558</v>
      </c>
    </row>
    <row r="72" spans="1:12" s="34" customFormat="1" x14ac:dyDescent="0.25">
      <c r="A72" s="21" t="s">
        <v>4124</v>
      </c>
      <c r="B72" s="7">
        <v>302</v>
      </c>
      <c r="C72" s="7">
        <v>3</v>
      </c>
      <c r="D72" s="7">
        <v>12</v>
      </c>
      <c r="E72" s="7">
        <v>19</v>
      </c>
      <c r="F72" s="7">
        <v>35</v>
      </c>
      <c r="G72" s="7">
        <v>116</v>
      </c>
      <c r="H72" s="22">
        <v>185</v>
      </c>
      <c r="I72" s="7">
        <v>0</v>
      </c>
      <c r="J72" s="7">
        <v>0</v>
      </c>
      <c r="K72" s="7">
        <v>0</v>
      </c>
      <c r="L72" s="37">
        <f t="shared" si="1"/>
        <v>0.61258278145695366</v>
      </c>
    </row>
    <row r="73" spans="1:12" s="34" customFormat="1" x14ac:dyDescent="0.25">
      <c r="A73" s="21" t="s">
        <v>4125</v>
      </c>
      <c r="B73" s="7">
        <v>311</v>
      </c>
      <c r="C73" s="7">
        <v>3</v>
      </c>
      <c r="D73" s="7">
        <v>9</v>
      </c>
      <c r="E73" s="7">
        <v>17</v>
      </c>
      <c r="F73" s="7">
        <v>33</v>
      </c>
      <c r="G73" s="7">
        <v>103</v>
      </c>
      <c r="H73" s="22">
        <v>165</v>
      </c>
      <c r="I73" s="7">
        <v>1</v>
      </c>
      <c r="J73" s="7">
        <v>0</v>
      </c>
      <c r="K73" s="7">
        <v>0</v>
      </c>
      <c r="L73" s="37">
        <f t="shared" si="1"/>
        <v>0.53054662379421225</v>
      </c>
    </row>
    <row r="74" spans="1:12" s="34" customFormat="1" x14ac:dyDescent="0.25">
      <c r="A74" s="21" t="s">
        <v>4126</v>
      </c>
      <c r="B74" s="7">
        <v>410</v>
      </c>
      <c r="C74" s="7">
        <v>0</v>
      </c>
      <c r="D74" s="7">
        <v>3</v>
      </c>
      <c r="E74" s="7">
        <v>14</v>
      </c>
      <c r="F74" s="7">
        <v>43</v>
      </c>
      <c r="G74" s="7">
        <v>120</v>
      </c>
      <c r="H74" s="22">
        <v>180</v>
      </c>
      <c r="I74" s="7">
        <v>0</v>
      </c>
      <c r="J74" s="7">
        <v>0</v>
      </c>
      <c r="K74" s="7">
        <v>0</v>
      </c>
      <c r="L74" s="37">
        <f t="shared" si="1"/>
        <v>0.43902439024390244</v>
      </c>
    </row>
    <row r="75" spans="1:12" s="34" customFormat="1" x14ac:dyDescent="0.25">
      <c r="A75" s="21" t="s">
        <v>4127</v>
      </c>
      <c r="B75" s="7">
        <v>367</v>
      </c>
      <c r="C75" s="7">
        <v>1</v>
      </c>
      <c r="D75" s="7">
        <v>0</v>
      </c>
      <c r="E75" s="7">
        <v>11</v>
      </c>
      <c r="F75" s="7">
        <v>25</v>
      </c>
      <c r="G75" s="7">
        <v>102</v>
      </c>
      <c r="H75" s="22">
        <v>139</v>
      </c>
      <c r="I75" s="7">
        <v>0</v>
      </c>
      <c r="J75" s="7">
        <v>1</v>
      </c>
      <c r="K75" s="7">
        <v>0</v>
      </c>
      <c r="L75" s="37">
        <f t="shared" si="1"/>
        <v>0.38147138964577659</v>
      </c>
    </row>
    <row r="76" spans="1:12" s="34" customFormat="1" x14ac:dyDescent="0.25">
      <c r="A76" s="21" t="s">
        <v>4128</v>
      </c>
      <c r="B76" s="7">
        <v>377</v>
      </c>
      <c r="C76" s="7">
        <v>0</v>
      </c>
      <c r="D76" s="7">
        <v>0</v>
      </c>
      <c r="E76" s="7">
        <v>15</v>
      </c>
      <c r="F76" s="7">
        <v>33</v>
      </c>
      <c r="G76" s="7">
        <v>62</v>
      </c>
      <c r="H76" s="22">
        <v>110</v>
      </c>
      <c r="I76" s="7">
        <v>2</v>
      </c>
      <c r="J76" s="7">
        <v>0</v>
      </c>
      <c r="K76" s="7">
        <v>0</v>
      </c>
      <c r="L76" s="37">
        <f t="shared" si="1"/>
        <v>0.29177718832891247</v>
      </c>
    </row>
    <row r="77" spans="1:12" s="34" customFormat="1" x14ac:dyDescent="0.25">
      <c r="A77" s="21" t="s">
        <v>4129</v>
      </c>
      <c r="B77" s="7">
        <v>412</v>
      </c>
      <c r="C77" s="7">
        <v>3</v>
      </c>
      <c r="D77" s="7">
        <v>8</v>
      </c>
      <c r="E77" s="7">
        <v>10</v>
      </c>
      <c r="F77" s="7">
        <v>38</v>
      </c>
      <c r="G77" s="7">
        <v>79</v>
      </c>
      <c r="H77" s="22">
        <v>138</v>
      </c>
      <c r="I77" s="7">
        <v>0</v>
      </c>
      <c r="J77" s="7">
        <v>0</v>
      </c>
      <c r="K77" s="7">
        <v>0</v>
      </c>
      <c r="L77" s="37">
        <f t="shared" si="1"/>
        <v>0.33495145631067963</v>
      </c>
    </row>
    <row r="78" spans="1:12" s="34" customFormat="1" x14ac:dyDescent="0.25">
      <c r="A78" s="21" t="s">
        <v>4130</v>
      </c>
      <c r="B78" s="7">
        <v>290</v>
      </c>
      <c r="C78" s="7">
        <v>2</v>
      </c>
      <c r="D78" s="7">
        <v>4</v>
      </c>
      <c r="E78" s="7">
        <v>11</v>
      </c>
      <c r="F78" s="7">
        <v>30</v>
      </c>
      <c r="G78" s="7">
        <v>103</v>
      </c>
      <c r="H78" s="22">
        <v>150</v>
      </c>
      <c r="I78" s="7">
        <v>0</v>
      </c>
      <c r="J78" s="7">
        <v>1</v>
      </c>
      <c r="K78" s="7">
        <v>0</v>
      </c>
      <c r="L78" s="37">
        <f t="shared" si="1"/>
        <v>0.52068965517241383</v>
      </c>
    </row>
    <row r="79" spans="1:12" s="34" customFormat="1" x14ac:dyDescent="0.25">
      <c r="A79" s="21" t="s">
        <v>4131</v>
      </c>
      <c r="B79" s="7">
        <v>481</v>
      </c>
      <c r="C79" s="7">
        <v>0</v>
      </c>
      <c r="D79" s="7">
        <v>5</v>
      </c>
      <c r="E79" s="7">
        <v>28</v>
      </c>
      <c r="F79" s="7">
        <v>70</v>
      </c>
      <c r="G79" s="7">
        <v>165</v>
      </c>
      <c r="H79" s="22">
        <v>268</v>
      </c>
      <c r="I79" s="7">
        <v>7</v>
      </c>
      <c r="J79" s="7">
        <v>0</v>
      </c>
      <c r="K79" s="7">
        <v>0</v>
      </c>
      <c r="L79" s="37">
        <f t="shared" si="1"/>
        <v>0.5571725571725572</v>
      </c>
    </row>
    <row r="80" spans="1:12" s="34" customFormat="1" x14ac:dyDescent="0.25">
      <c r="A80" s="21" t="s">
        <v>4132</v>
      </c>
      <c r="B80" s="7">
        <v>155</v>
      </c>
      <c r="C80" s="7">
        <v>1</v>
      </c>
      <c r="D80" s="7">
        <v>4</v>
      </c>
      <c r="E80" s="7">
        <v>13</v>
      </c>
      <c r="F80" s="7">
        <v>15</v>
      </c>
      <c r="G80" s="7">
        <v>49</v>
      </c>
      <c r="H80" s="22">
        <v>82</v>
      </c>
      <c r="I80" s="7">
        <v>0</v>
      </c>
      <c r="J80" s="7">
        <v>0</v>
      </c>
      <c r="K80" s="7">
        <v>0</v>
      </c>
      <c r="L80" s="37">
        <f t="shared" si="1"/>
        <v>0.52903225806451615</v>
      </c>
    </row>
    <row r="81" spans="1:12" s="34" customFormat="1" x14ac:dyDescent="0.25">
      <c r="A81" s="21" t="s">
        <v>4133</v>
      </c>
      <c r="B81" s="7">
        <v>258</v>
      </c>
      <c r="C81" s="7">
        <v>0</v>
      </c>
      <c r="D81" s="7">
        <v>1</v>
      </c>
      <c r="E81" s="7">
        <v>11</v>
      </c>
      <c r="F81" s="7">
        <v>21</v>
      </c>
      <c r="G81" s="7">
        <v>89</v>
      </c>
      <c r="H81" s="22">
        <v>122</v>
      </c>
      <c r="I81" s="7">
        <v>0</v>
      </c>
      <c r="J81" s="7">
        <v>0</v>
      </c>
      <c r="K81" s="7">
        <v>0</v>
      </c>
      <c r="L81" s="37">
        <f t="shared" si="1"/>
        <v>0.47286821705426357</v>
      </c>
    </row>
    <row r="82" spans="1:12" s="34" customFormat="1" x14ac:dyDescent="0.25">
      <c r="A82" s="21" t="s">
        <v>4134</v>
      </c>
      <c r="B82" s="7">
        <v>346</v>
      </c>
      <c r="C82" s="7">
        <v>1</v>
      </c>
      <c r="D82" s="7">
        <v>0</v>
      </c>
      <c r="E82" s="7">
        <v>14</v>
      </c>
      <c r="F82" s="7">
        <v>54</v>
      </c>
      <c r="G82" s="7">
        <v>111</v>
      </c>
      <c r="H82" s="22">
        <v>180</v>
      </c>
      <c r="I82" s="7">
        <v>1</v>
      </c>
      <c r="J82" s="7">
        <v>0</v>
      </c>
      <c r="K82" s="7">
        <v>0</v>
      </c>
      <c r="L82" s="37">
        <f t="shared" si="1"/>
        <v>0.52023121387283233</v>
      </c>
    </row>
    <row r="83" spans="1:12" s="34" customFormat="1" x14ac:dyDescent="0.25">
      <c r="A83" s="21" t="s">
        <v>4135</v>
      </c>
      <c r="B83" s="7">
        <v>383</v>
      </c>
      <c r="C83" s="7">
        <v>2</v>
      </c>
      <c r="D83" s="7">
        <v>5</v>
      </c>
      <c r="E83" s="7">
        <v>23</v>
      </c>
      <c r="F83" s="7">
        <v>31</v>
      </c>
      <c r="G83" s="7">
        <v>188</v>
      </c>
      <c r="H83" s="22">
        <v>249</v>
      </c>
      <c r="I83" s="7">
        <v>0</v>
      </c>
      <c r="J83" s="7">
        <v>0</v>
      </c>
      <c r="K83" s="7">
        <v>0</v>
      </c>
      <c r="L83" s="37">
        <f t="shared" si="1"/>
        <v>0.65013054830287209</v>
      </c>
    </row>
    <row r="84" spans="1:12" s="34" customFormat="1" x14ac:dyDescent="0.25">
      <c r="A84" s="21" t="s">
        <v>4136</v>
      </c>
      <c r="B84" s="7">
        <v>458</v>
      </c>
      <c r="C84" s="7">
        <v>1</v>
      </c>
      <c r="D84" s="7">
        <v>5</v>
      </c>
      <c r="E84" s="7">
        <v>20</v>
      </c>
      <c r="F84" s="7">
        <v>40</v>
      </c>
      <c r="G84" s="7">
        <v>189</v>
      </c>
      <c r="H84" s="22">
        <v>255</v>
      </c>
      <c r="I84" s="7">
        <v>0</v>
      </c>
      <c r="J84" s="7">
        <v>0</v>
      </c>
      <c r="K84" s="7">
        <v>0</v>
      </c>
      <c r="L84" s="37">
        <f t="shared" si="1"/>
        <v>0.55676855895196509</v>
      </c>
    </row>
    <row r="85" spans="1:12" s="34" customFormat="1" x14ac:dyDescent="0.25">
      <c r="A85" s="21" t="s">
        <v>4137</v>
      </c>
      <c r="B85" s="7">
        <v>319</v>
      </c>
      <c r="C85" s="7">
        <v>0</v>
      </c>
      <c r="D85" s="7">
        <v>1</v>
      </c>
      <c r="E85" s="7">
        <v>7</v>
      </c>
      <c r="F85" s="7">
        <v>29</v>
      </c>
      <c r="G85" s="7">
        <v>107</v>
      </c>
      <c r="H85" s="22">
        <v>144</v>
      </c>
      <c r="I85" s="7">
        <v>0</v>
      </c>
      <c r="J85" s="7">
        <v>0</v>
      </c>
      <c r="K85" s="7">
        <v>0</v>
      </c>
      <c r="L85" s="37">
        <f t="shared" si="1"/>
        <v>0.45141065830721006</v>
      </c>
    </row>
    <row r="86" spans="1:12" s="34" customFormat="1" x14ac:dyDescent="0.25">
      <c r="A86" s="21" t="s">
        <v>468</v>
      </c>
      <c r="B86" s="7">
        <v>0</v>
      </c>
      <c r="C86" s="7">
        <v>1</v>
      </c>
      <c r="D86" s="7">
        <v>3</v>
      </c>
      <c r="E86" s="7">
        <v>5</v>
      </c>
      <c r="F86" s="7">
        <v>40</v>
      </c>
      <c r="G86" s="7">
        <v>99</v>
      </c>
      <c r="H86" s="22">
        <v>148</v>
      </c>
      <c r="I86" s="7">
        <v>0</v>
      </c>
      <c r="J86" s="7">
        <v>0</v>
      </c>
      <c r="K86" s="7">
        <v>44</v>
      </c>
      <c r="L86" s="37" t="s">
        <v>99</v>
      </c>
    </row>
    <row r="87" spans="1:12" s="34" customFormat="1" x14ac:dyDescent="0.25">
      <c r="A87" s="21" t="s">
        <v>4138</v>
      </c>
      <c r="B87" s="7">
        <v>0</v>
      </c>
      <c r="C87" s="7">
        <v>4</v>
      </c>
      <c r="D87" s="7">
        <v>8</v>
      </c>
      <c r="E87" s="7">
        <v>3</v>
      </c>
      <c r="F87" s="7">
        <v>21</v>
      </c>
      <c r="G87" s="7">
        <v>55</v>
      </c>
      <c r="H87" s="22">
        <v>91</v>
      </c>
      <c r="I87" s="7">
        <v>0</v>
      </c>
      <c r="J87" s="7">
        <v>5</v>
      </c>
      <c r="K87" s="7">
        <v>3</v>
      </c>
      <c r="L87" s="37" t="s">
        <v>99</v>
      </c>
    </row>
    <row r="88" spans="1:12" s="34" customFormat="1" x14ac:dyDescent="0.25">
      <c r="A88" s="21" t="s">
        <v>4139</v>
      </c>
      <c r="B88" s="7">
        <v>0</v>
      </c>
      <c r="C88" s="7">
        <v>1</v>
      </c>
      <c r="D88" s="7">
        <v>5</v>
      </c>
      <c r="E88" s="7">
        <v>8</v>
      </c>
      <c r="F88" s="7">
        <v>33</v>
      </c>
      <c r="G88" s="7">
        <v>28</v>
      </c>
      <c r="H88" s="22">
        <v>75</v>
      </c>
      <c r="I88" s="7">
        <v>0</v>
      </c>
      <c r="J88" s="7">
        <v>0</v>
      </c>
      <c r="K88" s="7">
        <v>3</v>
      </c>
      <c r="L88" s="37" t="s">
        <v>99</v>
      </c>
    </row>
    <row r="89" spans="1:12" s="34" customFormat="1" x14ac:dyDescent="0.25">
      <c r="A89" s="21" t="s">
        <v>4140</v>
      </c>
      <c r="B89" s="7">
        <v>0</v>
      </c>
      <c r="C89" s="7">
        <v>1</v>
      </c>
      <c r="D89" s="7">
        <v>2</v>
      </c>
      <c r="E89" s="7">
        <v>4</v>
      </c>
      <c r="F89" s="7">
        <v>11</v>
      </c>
      <c r="G89" s="7">
        <v>19</v>
      </c>
      <c r="H89" s="22">
        <v>37</v>
      </c>
      <c r="I89" s="7">
        <v>0</v>
      </c>
      <c r="J89" s="7">
        <v>1</v>
      </c>
      <c r="K89" s="7">
        <v>2</v>
      </c>
      <c r="L89" s="37" t="s">
        <v>99</v>
      </c>
    </row>
    <row r="90" spans="1:12" s="34" customFormat="1" x14ac:dyDescent="0.25">
      <c r="A90" s="21" t="s">
        <v>4141</v>
      </c>
      <c r="B90" s="7">
        <v>0</v>
      </c>
      <c r="C90" s="7">
        <v>5</v>
      </c>
      <c r="D90" s="7">
        <v>10</v>
      </c>
      <c r="E90" s="7">
        <v>29</v>
      </c>
      <c r="F90" s="7">
        <v>34</v>
      </c>
      <c r="G90" s="7">
        <v>86</v>
      </c>
      <c r="H90" s="22">
        <v>164</v>
      </c>
      <c r="I90" s="7">
        <v>4</v>
      </c>
      <c r="J90" s="7">
        <v>0</v>
      </c>
      <c r="K90" s="7">
        <v>0</v>
      </c>
      <c r="L90" s="37" t="s">
        <v>99</v>
      </c>
    </row>
    <row r="91" spans="1:12" s="34" customFormat="1" x14ac:dyDescent="0.25">
      <c r="A91" s="21" t="s">
        <v>4142</v>
      </c>
      <c r="B91" s="7">
        <v>0</v>
      </c>
      <c r="C91" s="7">
        <v>3</v>
      </c>
      <c r="D91" s="7">
        <v>6</v>
      </c>
      <c r="E91" s="7">
        <v>8</v>
      </c>
      <c r="F91" s="7">
        <v>35</v>
      </c>
      <c r="G91" s="7">
        <v>96</v>
      </c>
      <c r="H91" s="22">
        <v>148</v>
      </c>
      <c r="I91" s="7">
        <v>0</v>
      </c>
      <c r="J91" s="7">
        <v>1</v>
      </c>
      <c r="K91" s="7">
        <v>2</v>
      </c>
      <c r="L91" s="37" t="s">
        <v>99</v>
      </c>
    </row>
    <row r="92" spans="1:12" s="34" customFormat="1" x14ac:dyDescent="0.25">
      <c r="A92" s="21" t="s">
        <v>4143</v>
      </c>
      <c r="B92" s="7">
        <v>0</v>
      </c>
      <c r="C92" s="7">
        <v>32</v>
      </c>
      <c r="D92" s="7">
        <v>26</v>
      </c>
      <c r="E92" s="7">
        <v>141</v>
      </c>
      <c r="F92" s="7">
        <v>513</v>
      </c>
      <c r="G92" s="7">
        <v>1402</v>
      </c>
      <c r="H92" s="22">
        <v>2114</v>
      </c>
      <c r="I92" s="7">
        <v>2</v>
      </c>
      <c r="J92" s="7">
        <v>1</v>
      </c>
      <c r="K92" s="7">
        <v>0</v>
      </c>
      <c r="L92" s="37" t="s">
        <v>99</v>
      </c>
    </row>
    <row r="93" spans="1:12" s="34" customFormat="1" x14ac:dyDescent="0.25">
      <c r="A93" s="21" t="s">
        <v>4144</v>
      </c>
      <c r="B93" s="7">
        <v>0</v>
      </c>
      <c r="C93" s="7">
        <v>4</v>
      </c>
      <c r="D93" s="7">
        <v>7</v>
      </c>
      <c r="E93" s="7">
        <v>47</v>
      </c>
      <c r="F93" s="7">
        <v>136</v>
      </c>
      <c r="G93" s="7">
        <v>442</v>
      </c>
      <c r="H93" s="22">
        <v>636</v>
      </c>
      <c r="I93" s="7">
        <v>0</v>
      </c>
      <c r="J93" s="7">
        <v>0</v>
      </c>
      <c r="K93" s="7">
        <v>0</v>
      </c>
      <c r="L93" s="37" t="s">
        <v>99</v>
      </c>
    </row>
    <row r="94" spans="1:12" s="34" customFormat="1" x14ac:dyDescent="0.25">
      <c r="A94" s="21" t="s">
        <v>4145</v>
      </c>
      <c r="B94" s="7">
        <v>0</v>
      </c>
      <c r="C94" s="7">
        <v>15</v>
      </c>
      <c r="D94" s="7">
        <v>27</v>
      </c>
      <c r="E94" s="7">
        <v>203</v>
      </c>
      <c r="F94" s="7">
        <v>411</v>
      </c>
      <c r="G94" s="7">
        <v>1378</v>
      </c>
      <c r="H94" s="22">
        <v>2034</v>
      </c>
      <c r="I94" s="7">
        <v>4</v>
      </c>
      <c r="J94" s="7">
        <v>1</v>
      </c>
      <c r="K94" s="7">
        <v>4</v>
      </c>
      <c r="L94" s="37" t="s">
        <v>99</v>
      </c>
    </row>
    <row r="95" spans="1:12" s="34" customFormat="1" x14ac:dyDescent="0.25">
      <c r="A95" s="21" t="s">
        <v>4146</v>
      </c>
      <c r="B95" s="7">
        <v>0</v>
      </c>
      <c r="C95" s="7">
        <v>9</v>
      </c>
      <c r="D95" s="7">
        <v>36</v>
      </c>
      <c r="E95" s="7">
        <v>115</v>
      </c>
      <c r="F95" s="7">
        <v>326</v>
      </c>
      <c r="G95" s="7">
        <v>1662</v>
      </c>
      <c r="H95" s="22">
        <v>2148</v>
      </c>
      <c r="I95" s="7">
        <v>3</v>
      </c>
      <c r="J95" s="7">
        <v>0</v>
      </c>
      <c r="K95" s="7">
        <v>0</v>
      </c>
      <c r="L95" s="37" t="s">
        <v>99</v>
      </c>
    </row>
    <row r="96" spans="1:12" s="34" customFormat="1" x14ac:dyDescent="0.25">
      <c r="A96" s="21" t="s">
        <v>4147</v>
      </c>
      <c r="B96" s="7">
        <v>0</v>
      </c>
      <c r="C96" s="7">
        <v>1</v>
      </c>
      <c r="D96" s="7">
        <v>6</v>
      </c>
      <c r="E96" s="7">
        <v>34</v>
      </c>
      <c r="F96" s="7">
        <v>50</v>
      </c>
      <c r="G96" s="7">
        <v>294</v>
      </c>
      <c r="H96" s="22">
        <v>385</v>
      </c>
      <c r="I96" s="7">
        <v>0</v>
      </c>
      <c r="J96" s="7">
        <v>0</v>
      </c>
      <c r="K96" s="7">
        <v>0</v>
      </c>
      <c r="L96" s="37" t="s">
        <v>99</v>
      </c>
    </row>
    <row r="97" spans="1:12" s="34" customFormat="1" x14ac:dyDescent="0.25">
      <c r="A97" s="21" t="s">
        <v>102</v>
      </c>
      <c r="B97" s="7">
        <v>0</v>
      </c>
      <c r="C97" s="7">
        <v>5</v>
      </c>
      <c r="D97" s="7">
        <v>16</v>
      </c>
      <c r="E97" s="7">
        <v>108</v>
      </c>
      <c r="F97" s="7">
        <v>234</v>
      </c>
      <c r="G97" s="7">
        <v>715</v>
      </c>
      <c r="H97" s="22">
        <v>1078</v>
      </c>
      <c r="I97" s="7">
        <v>7</v>
      </c>
      <c r="J97" s="7">
        <v>0</v>
      </c>
      <c r="K97" s="7">
        <v>1</v>
      </c>
      <c r="L97" s="37" t="s">
        <v>99</v>
      </c>
    </row>
    <row r="98" spans="1:12" s="34" customFormat="1" x14ac:dyDescent="0.25">
      <c r="A98" s="21" t="s">
        <v>103</v>
      </c>
      <c r="B98" s="7">
        <v>0</v>
      </c>
      <c r="C98" s="7">
        <v>0</v>
      </c>
      <c r="D98" s="7">
        <v>1</v>
      </c>
      <c r="E98" s="7">
        <v>24</v>
      </c>
      <c r="F98" s="7">
        <v>35</v>
      </c>
      <c r="G98" s="7">
        <v>140</v>
      </c>
      <c r="H98" s="22">
        <v>200</v>
      </c>
      <c r="I98" s="7">
        <v>2</v>
      </c>
      <c r="J98" s="7">
        <v>0</v>
      </c>
      <c r="K98" s="7">
        <v>0</v>
      </c>
      <c r="L98" s="46" t="s">
        <v>99</v>
      </c>
    </row>
    <row r="99" spans="1:12" s="34" customFormat="1" x14ac:dyDescent="0.25">
      <c r="A99" s="16" t="s">
        <v>104</v>
      </c>
      <c r="B99" s="7"/>
      <c r="C99" s="7">
        <f t="shared" ref="C99:K99" si="2">SUM(C2:C91)</f>
        <v>207</v>
      </c>
      <c r="D99" s="7">
        <f t="shared" si="2"/>
        <v>323</v>
      </c>
      <c r="E99" s="7">
        <f t="shared" si="2"/>
        <v>1560</v>
      </c>
      <c r="F99" s="7">
        <f t="shared" si="2"/>
        <v>3081</v>
      </c>
      <c r="G99" s="7">
        <f t="shared" si="2"/>
        <v>10789</v>
      </c>
      <c r="H99" s="7">
        <f t="shared" si="2"/>
        <v>15960</v>
      </c>
      <c r="I99" s="7">
        <f t="shared" si="2"/>
        <v>35</v>
      </c>
      <c r="J99" s="7">
        <f t="shared" si="2"/>
        <v>14</v>
      </c>
      <c r="K99" s="7">
        <f t="shared" si="2"/>
        <v>68</v>
      </c>
      <c r="L99" s="37"/>
    </row>
    <row r="100" spans="1:12" s="34" customFormat="1" x14ac:dyDescent="0.25">
      <c r="A100" s="16" t="s">
        <v>105</v>
      </c>
      <c r="B100" s="7"/>
      <c r="C100" s="7">
        <f t="shared" ref="C100:K100" si="3">SUM(C92:C98)</f>
        <v>66</v>
      </c>
      <c r="D100" s="7">
        <f t="shared" si="3"/>
        <v>119</v>
      </c>
      <c r="E100" s="7">
        <f t="shared" si="3"/>
        <v>672</v>
      </c>
      <c r="F100" s="7">
        <f t="shared" si="3"/>
        <v>1705</v>
      </c>
      <c r="G100" s="7">
        <f t="shared" si="3"/>
        <v>6033</v>
      </c>
      <c r="H100" s="7">
        <f t="shared" si="3"/>
        <v>8595</v>
      </c>
      <c r="I100" s="7">
        <f t="shared" si="3"/>
        <v>18</v>
      </c>
      <c r="J100" s="7">
        <f t="shared" si="3"/>
        <v>2</v>
      </c>
      <c r="K100" s="7">
        <f t="shared" si="3"/>
        <v>5</v>
      </c>
      <c r="L100" s="37"/>
    </row>
    <row r="101" spans="1:12" s="34" customFormat="1" x14ac:dyDescent="0.25">
      <c r="A101" s="16" t="s">
        <v>106</v>
      </c>
      <c r="B101" s="7">
        <f>SUM(Table150[NAMES
ON LIST])</f>
        <v>34049</v>
      </c>
      <c r="C101" s="7">
        <f t="shared" ref="C101:K101" si="4">SUM(C99:C100)</f>
        <v>273</v>
      </c>
      <c r="D101" s="7">
        <f t="shared" si="4"/>
        <v>442</v>
      </c>
      <c r="E101" s="7">
        <f t="shared" si="4"/>
        <v>2232</v>
      </c>
      <c r="F101" s="7">
        <f t="shared" si="4"/>
        <v>4786</v>
      </c>
      <c r="G101" s="7">
        <f t="shared" si="4"/>
        <v>16822</v>
      </c>
      <c r="H101" s="7">
        <f t="shared" si="4"/>
        <v>24555</v>
      </c>
      <c r="I101" s="7">
        <f t="shared" si="4"/>
        <v>53</v>
      </c>
      <c r="J101" s="7">
        <f t="shared" si="4"/>
        <v>16</v>
      </c>
      <c r="K101" s="7">
        <f t="shared" si="4"/>
        <v>73</v>
      </c>
      <c r="L101" s="37">
        <f>(K101+J101+H101)/B101</f>
        <v>0.72378043408029602</v>
      </c>
    </row>
    <row r="102" spans="1:12" s="34" customFormat="1" x14ac:dyDescent="0.25">
      <c r="A102" s="16" t="s">
        <v>107</v>
      </c>
      <c r="B102" s="7"/>
      <c r="C102" s="37">
        <f>C101/$H$101</f>
        <v>1.1117898594990837E-2</v>
      </c>
      <c r="D102" s="37">
        <f t="shared" ref="D102:G102" si="5">D101/$H$101</f>
        <v>1.8000407249032783E-2</v>
      </c>
      <c r="E102" s="37">
        <f t="shared" si="5"/>
        <v>9.0897984117287722E-2</v>
      </c>
      <c r="F102" s="37">
        <f t="shared" si="5"/>
        <v>0.19490938709020567</v>
      </c>
      <c r="G102" s="37">
        <f t="shared" si="5"/>
        <v>0.68507432294848303</v>
      </c>
      <c r="H102" s="37"/>
      <c r="I102" s="37"/>
      <c r="J102" s="37"/>
      <c r="K102" s="37"/>
      <c r="L102" s="37"/>
    </row>
    <row r="103" spans="1:12" x14ac:dyDescent="0.25"/>
    <row r="104" spans="1:12" x14ac:dyDescent="0.25"/>
    <row r="105" spans="1:12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78" fitToHeight="0" orientation="landscape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0BC2E-9661-4773-BB0A-359796DB3CD0}">
  <sheetPr codeName="Sheet6">
    <pageSetUpPr fitToPage="1"/>
  </sheetPr>
  <dimension ref="A1:N101"/>
  <sheetViews>
    <sheetView workbookViewId="0">
      <pane xSplit="1" ySplit="1" topLeftCell="B71" activePane="bottomRight" state="frozen"/>
      <selection pane="topRight" activeCell="B1" sqref="B1"/>
      <selection pane="bottomLeft" activeCell="A2" sqref="A2"/>
      <selection pane="bottomRight" activeCell="E93" sqref="E93"/>
    </sheetView>
  </sheetViews>
  <sheetFormatPr defaultColWidth="0" defaultRowHeight="15" customHeight="1" zeroHeight="1" x14ac:dyDescent="0.25"/>
  <cols>
    <col min="1" max="1" width="50.7109375" style="30" customWidth="1"/>
    <col min="2" max="2" width="8.7109375" style="31" customWidth="1"/>
    <col min="3" max="6" width="11.7109375" style="5" customWidth="1"/>
    <col min="7" max="7" width="8.7109375" style="5" customWidth="1"/>
    <col min="8" max="10" width="3.7109375" style="5" customWidth="1"/>
    <col min="11" max="11" width="8.7109375" style="5" customWidth="1"/>
    <col min="12" max="12" width="1.7109375" style="33" customWidth="1"/>
    <col min="13" max="14" width="0" style="33" hidden="1" customWidth="1"/>
    <col min="15" max="16384" width="9.140625" style="33" hidden="1"/>
  </cols>
  <sheetData>
    <row r="1" spans="1:11" ht="50.1" customHeight="1" thickBot="1" x14ac:dyDescent="0.3">
      <c r="A1" s="1" t="s">
        <v>0</v>
      </c>
      <c r="B1" s="2" t="s">
        <v>1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8</v>
      </c>
      <c r="H1" s="3" t="s">
        <v>9</v>
      </c>
      <c r="I1" s="3" t="s">
        <v>10</v>
      </c>
      <c r="J1" s="3" t="s">
        <v>11</v>
      </c>
      <c r="K1" s="32" t="s">
        <v>12</v>
      </c>
    </row>
    <row r="2" spans="1:11" s="34" customFormat="1" ht="15.75" thickTop="1" x14ac:dyDescent="0.25">
      <c r="A2" s="21" t="s">
        <v>385</v>
      </c>
      <c r="B2" s="7">
        <v>284</v>
      </c>
      <c r="C2" s="22">
        <v>35</v>
      </c>
      <c r="D2" s="22">
        <v>0</v>
      </c>
      <c r="E2" s="22">
        <v>0</v>
      </c>
      <c r="F2" s="22">
        <v>39</v>
      </c>
      <c r="G2" s="22">
        <v>74</v>
      </c>
      <c r="H2" s="22">
        <v>0</v>
      </c>
      <c r="I2" s="22">
        <v>0</v>
      </c>
      <c r="J2" s="22">
        <v>0</v>
      </c>
      <c r="K2" s="28">
        <f t="shared" ref="K2:K65" si="0">(G2+I2+J2)/B2</f>
        <v>0.26056338028169013</v>
      </c>
    </row>
    <row r="3" spans="1:11" s="34" customFormat="1" x14ac:dyDescent="0.25">
      <c r="A3" s="21" t="s">
        <v>386</v>
      </c>
      <c r="B3" s="7">
        <v>475</v>
      </c>
      <c r="C3" s="22">
        <v>107</v>
      </c>
      <c r="D3" s="22">
        <v>1</v>
      </c>
      <c r="E3" s="22">
        <v>17</v>
      </c>
      <c r="F3" s="22">
        <v>60</v>
      </c>
      <c r="G3" s="22">
        <v>185</v>
      </c>
      <c r="H3" s="22">
        <v>0</v>
      </c>
      <c r="I3" s="22">
        <v>0</v>
      </c>
      <c r="J3" s="22">
        <v>1</v>
      </c>
      <c r="K3" s="28">
        <f t="shared" si="0"/>
        <v>0.39157894736842103</v>
      </c>
    </row>
    <row r="4" spans="1:11" s="34" customFormat="1" x14ac:dyDescent="0.25">
      <c r="A4" s="21" t="s">
        <v>387</v>
      </c>
      <c r="B4" s="7">
        <v>351</v>
      </c>
      <c r="C4" s="22">
        <v>85</v>
      </c>
      <c r="D4" s="22">
        <v>1</v>
      </c>
      <c r="E4" s="22">
        <v>5</v>
      </c>
      <c r="F4" s="22">
        <v>50</v>
      </c>
      <c r="G4" s="22">
        <v>141</v>
      </c>
      <c r="H4" s="22">
        <v>0</v>
      </c>
      <c r="I4" s="22">
        <v>0</v>
      </c>
      <c r="J4" s="22">
        <v>0</v>
      </c>
      <c r="K4" s="28">
        <f t="shared" si="0"/>
        <v>0.40170940170940173</v>
      </c>
    </row>
    <row r="5" spans="1:11" s="34" customFormat="1" x14ac:dyDescent="0.25">
      <c r="A5" s="21" t="s">
        <v>388</v>
      </c>
      <c r="B5" s="7">
        <v>385</v>
      </c>
      <c r="C5" s="22">
        <v>90</v>
      </c>
      <c r="D5" s="22">
        <v>1</v>
      </c>
      <c r="E5" s="22">
        <v>17</v>
      </c>
      <c r="F5" s="22">
        <v>41</v>
      </c>
      <c r="G5" s="22">
        <v>149</v>
      </c>
      <c r="H5" s="22">
        <v>1</v>
      </c>
      <c r="I5" s="22">
        <v>0</v>
      </c>
      <c r="J5" s="22">
        <v>0</v>
      </c>
      <c r="K5" s="28">
        <f t="shared" si="0"/>
        <v>0.38701298701298703</v>
      </c>
    </row>
    <row r="6" spans="1:11" s="34" customFormat="1" x14ac:dyDescent="0.25">
      <c r="A6" s="21" t="s">
        <v>389</v>
      </c>
      <c r="B6" s="7">
        <v>409</v>
      </c>
      <c r="C6" s="22">
        <v>117</v>
      </c>
      <c r="D6" s="22">
        <v>5</v>
      </c>
      <c r="E6" s="22">
        <v>22</v>
      </c>
      <c r="F6" s="22">
        <v>44</v>
      </c>
      <c r="G6" s="22">
        <v>188</v>
      </c>
      <c r="H6" s="22">
        <v>0</v>
      </c>
      <c r="I6" s="22">
        <v>0</v>
      </c>
      <c r="J6" s="22">
        <v>0</v>
      </c>
      <c r="K6" s="28">
        <f t="shared" si="0"/>
        <v>0.45965770171149145</v>
      </c>
    </row>
    <row r="7" spans="1:11" s="34" customFormat="1" x14ac:dyDescent="0.25">
      <c r="A7" s="21" t="s">
        <v>390</v>
      </c>
      <c r="B7" s="7">
        <v>285</v>
      </c>
      <c r="C7" s="22">
        <v>82</v>
      </c>
      <c r="D7" s="22">
        <v>3</v>
      </c>
      <c r="E7" s="22">
        <v>8</v>
      </c>
      <c r="F7" s="22">
        <v>31</v>
      </c>
      <c r="G7" s="22">
        <v>124</v>
      </c>
      <c r="H7" s="22">
        <v>0</v>
      </c>
      <c r="I7" s="22">
        <v>1</v>
      </c>
      <c r="J7" s="22">
        <v>0</v>
      </c>
      <c r="K7" s="28">
        <f t="shared" si="0"/>
        <v>0.43859649122807015</v>
      </c>
    </row>
    <row r="8" spans="1:11" s="34" customFormat="1" x14ac:dyDescent="0.25">
      <c r="A8" s="21" t="s">
        <v>391</v>
      </c>
      <c r="B8" s="22">
        <v>416</v>
      </c>
      <c r="C8" s="22">
        <v>71</v>
      </c>
      <c r="D8" s="22">
        <v>6</v>
      </c>
      <c r="E8" s="22">
        <v>19</v>
      </c>
      <c r="F8" s="22">
        <v>67</v>
      </c>
      <c r="G8" s="22">
        <v>163</v>
      </c>
      <c r="H8" s="22">
        <v>0</v>
      </c>
      <c r="I8" s="22">
        <v>2</v>
      </c>
      <c r="J8" s="22">
        <v>4</v>
      </c>
      <c r="K8" s="28">
        <f t="shared" si="0"/>
        <v>0.40625</v>
      </c>
    </row>
    <row r="9" spans="1:11" s="34" customFormat="1" x14ac:dyDescent="0.25">
      <c r="A9" s="21" t="s">
        <v>392</v>
      </c>
      <c r="B9" s="7">
        <v>217</v>
      </c>
      <c r="C9" s="22">
        <v>52</v>
      </c>
      <c r="D9" s="22">
        <v>4</v>
      </c>
      <c r="E9" s="22">
        <v>5</v>
      </c>
      <c r="F9" s="22">
        <v>30</v>
      </c>
      <c r="G9" s="22">
        <v>91</v>
      </c>
      <c r="H9" s="22">
        <v>1</v>
      </c>
      <c r="I9" s="22">
        <v>0</v>
      </c>
      <c r="J9" s="22">
        <v>0</v>
      </c>
      <c r="K9" s="28">
        <f t="shared" si="0"/>
        <v>0.41935483870967744</v>
      </c>
    </row>
    <row r="10" spans="1:11" s="34" customFormat="1" x14ac:dyDescent="0.25">
      <c r="A10" s="21" t="s">
        <v>393</v>
      </c>
      <c r="B10" s="7">
        <v>401</v>
      </c>
      <c r="C10" s="22">
        <v>104</v>
      </c>
      <c r="D10" s="22">
        <v>4</v>
      </c>
      <c r="E10" s="22">
        <v>3</v>
      </c>
      <c r="F10" s="22">
        <v>38</v>
      </c>
      <c r="G10" s="22">
        <v>149</v>
      </c>
      <c r="H10" s="22">
        <v>1</v>
      </c>
      <c r="I10" s="22">
        <v>0</v>
      </c>
      <c r="J10" s="22">
        <v>1</v>
      </c>
      <c r="K10" s="28">
        <f t="shared" si="0"/>
        <v>0.37406483790523692</v>
      </c>
    </row>
    <row r="11" spans="1:11" s="34" customFormat="1" x14ac:dyDescent="0.25">
      <c r="A11" s="21" t="s">
        <v>394</v>
      </c>
      <c r="B11" s="7">
        <v>429</v>
      </c>
      <c r="C11" s="22">
        <v>107</v>
      </c>
      <c r="D11" s="22">
        <v>2</v>
      </c>
      <c r="E11" s="22">
        <v>12</v>
      </c>
      <c r="F11" s="22">
        <v>44</v>
      </c>
      <c r="G11" s="22">
        <v>165</v>
      </c>
      <c r="H11" s="22">
        <v>0</v>
      </c>
      <c r="I11" s="22">
        <v>0</v>
      </c>
      <c r="J11" s="22">
        <v>1</v>
      </c>
      <c r="K11" s="28">
        <f t="shared" si="0"/>
        <v>0.38694638694638694</v>
      </c>
    </row>
    <row r="12" spans="1:11" s="34" customFormat="1" x14ac:dyDescent="0.25">
      <c r="A12" s="21" t="s">
        <v>395</v>
      </c>
      <c r="B12" s="7">
        <v>303</v>
      </c>
      <c r="C12" s="22">
        <v>92</v>
      </c>
      <c r="D12" s="22">
        <v>3</v>
      </c>
      <c r="E12" s="22">
        <v>8</v>
      </c>
      <c r="F12" s="22">
        <v>33</v>
      </c>
      <c r="G12" s="22">
        <v>136</v>
      </c>
      <c r="H12" s="22">
        <v>0</v>
      </c>
      <c r="I12" s="22">
        <v>0</v>
      </c>
      <c r="J12" s="22">
        <v>3</v>
      </c>
      <c r="K12" s="28">
        <f t="shared" si="0"/>
        <v>0.45874587458745875</v>
      </c>
    </row>
    <row r="13" spans="1:11" s="34" customFormat="1" x14ac:dyDescent="0.25">
      <c r="A13" s="21" t="s">
        <v>396</v>
      </c>
      <c r="B13" s="7">
        <v>273</v>
      </c>
      <c r="C13" s="22">
        <v>90</v>
      </c>
      <c r="D13" s="22">
        <v>2</v>
      </c>
      <c r="E13" s="22">
        <v>13</v>
      </c>
      <c r="F13" s="22">
        <v>19</v>
      </c>
      <c r="G13" s="22">
        <v>124</v>
      </c>
      <c r="H13" s="22">
        <v>2</v>
      </c>
      <c r="I13" s="22">
        <v>0</v>
      </c>
      <c r="J13" s="22">
        <v>2</v>
      </c>
      <c r="K13" s="28">
        <f t="shared" si="0"/>
        <v>0.46153846153846156</v>
      </c>
    </row>
    <row r="14" spans="1:11" s="34" customFormat="1" x14ac:dyDescent="0.25">
      <c r="A14" s="21" t="s">
        <v>397</v>
      </c>
      <c r="B14" s="7">
        <v>402</v>
      </c>
      <c r="C14" s="22">
        <v>100</v>
      </c>
      <c r="D14" s="22">
        <v>5</v>
      </c>
      <c r="E14" s="22">
        <v>5</v>
      </c>
      <c r="F14" s="22">
        <v>53</v>
      </c>
      <c r="G14" s="22">
        <v>163</v>
      </c>
      <c r="H14" s="22">
        <v>1</v>
      </c>
      <c r="I14" s="22">
        <v>0</v>
      </c>
      <c r="J14" s="22">
        <v>0</v>
      </c>
      <c r="K14" s="28">
        <f t="shared" si="0"/>
        <v>0.40547263681592038</v>
      </c>
    </row>
    <row r="15" spans="1:11" s="34" customFormat="1" x14ac:dyDescent="0.25">
      <c r="A15" s="21" t="s">
        <v>398</v>
      </c>
      <c r="B15" s="7">
        <v>354</v>
      </c>
      <c r="C15" s="22">
        <v>94</v>
      </c>
      <c r="D15" s="22">
        <v>2</v>
      </c>
      <c r="E15" s="22">
        <v>10</v>
      </c>
      <c r="F15" s="22">
        <v>45</v>
      </c>
      <c r="G15" s="22">
        <v>151</v>
      </c>
      <c r="H15" s="22">
        <v>0</v>
      </c>
      <c r="I15" s="22">
        <v>0</v>
      </c>
      <c r="J15" s="22">
        <v>1</v>
      </c>
      <c r="K15" s="28">
        <f t="shared" si="0"/>
        <v>0.42937853107344631</v>
      </c>
    </row>
    <row r="16" spans="1:11" s="34" customFormat="1" x14ac:dyDescent="0.25">
      <c r="A16" s="21" t="s">
        <v>399</v>
      </c>
      <c r="B16" s="7">
        <v>315</v>
      </c>
      <c r="C16" s="22">
        <v>91</v>
      </c>
      <c r="D16" s="22">
        <v>1</v>
      </c>
      <c r="E16" s="22">
        <v>3</v>
      </c>
      <c r="F16" s="22">
        <v>33</v>
      </c>
      <c r="G16" s="22">
        <v>128</v>
      </c>
      <c r="H16" s="22">
        <v>0</v>
      </c>
      <c r="I16" s="22">
        <v>0</v>
      </c>
      <c r="J16" s="22">
        <v>0</v>
      </c>
      <c r="K16" s="28">
        <f t="shared" si="0"/>
        <v>0.40634920634920635</v>
      </c>
    </row>
    <row r="17" spans="1:11" s="34" customFormat="1" x14ac:dyDescent="0.25">
      <c r="A17" s="21" t="s">
        <v>400</v>
      </c>
      <c r="B17" s="7">
        <v>328</v>
      </c>
      <c r="C17" s="22">
        <v>75</v>
      </c>
      <c r="D17" s="22">
        <v>5</v>
      </c>
      <c r="E17" s="22">
        <v>6</v>
      </c>
      <c r="F17" s="22">
        <v>52</v>
      </c>
      <c r="G17" s="22">
        <v>138</v>
      </c>
      <c r="H17" s="22">
        <v>1</v>
      </c>
      <c r="I17" s="22">
        <v>0</v>
      </c>
      <c r="J17" s="22">
        <v>0</v>
      </c>
      <c r="K17" s="28">
        <f t="shared" si="0"/>
        <v>0.42073170731707316</v>
      </c>
    </row>
    <row r="18" spans="1:11" s="34" customFormat="1" x14ac:dyDescent="0.25">
      <c r="A18" s="21" t="s">
        <v>401</v>
      </c>
      <c r="B18" s="7">
        <v>350</v>
      </c>
      <c r="C18" s="22">
        <v>91</v>
      </c>
      <c r="D18" s="22">
        <v>4</v>
      </c>
      <c r="E18" s="22">
        <v>6</v>
      </c>
      <c r="F18" s="22">
        <v>61</v>
      </c>
      <c r="G18" s="22">
        <v>162</v>
      </c>
      <c r="H18" s="22">
        <v>0</v>
      </c>
      <c r="I18" s="22">
        <v>0</v>
      </c>
      <c r="J18" s="22">
        <v>0</v>
      </c>
      <c r="K18" s="28">
        <f t="shared" si="0"/>
        <v>0.46285714285714286</v>
      </c>
    </row>
    <row r="19" spans="1:11" s="34" customFormat="1" x14ac:dyDescent="0.25">
      <c r="A19" s="21" t="s">
        <v>402</v>
      </c>
      <c r="B19" s="7">
        <v>228</v>
      </c>
      <c r="C19" s="22">
        <v>68</v>
      </c>
      <c r="D19" s="22">
        <v>2</v>
      </c>
      <c r="E19" s="22">
        <v>8</v>
      </c>
      <c r="F19" s="22">
        <v>20</v>
      </c>
      <c r="G19" s="22">
        <v>98</v>
      </c>
      <c r="H19" s="22">
        <v>0</v>
      </c>
      <c r="I19" s="22">
        <v>0</v>
      </c>
      <c r="J19" s="22">
        <v>1</v>
      </c>
      <c r="K19" s="28">
        <f t="shared" si="0"/>
        <v>0.43421052631578949</v>
      </c>
    </row>
    <row r="20" spans="1:11" s="34" customFormat="1" x14ac:dyDescent="0.25">
      <c r="A20" s="21" t="s">
        <v>403</v>
      </c>
      <c r="B20" s="7">
        <v>230</v>
      </c>
      <c r="C20" s="22">
        <v>59</v>
      </c>
      <c r="D20" s="22">
        <v>2</v>
      </c>
      <c r="E20" s="22">
        <v>12</v>
      </c>
      <c r="F20" s="22">
        <v>23</v>
      </c>
      <c r="G20" s="22">
        <v>96</v>
      </c>
      <c r="H20" s="22">
        <v>0</v>
      </c>
      <c r="I20" s="22">
        <v>0</v>
      </c>
      <c r="J20" s="22">
        <v>0</v>
      </c>
      <c r="K20" s="28">
        <f t="shared" si="0"/>
        <v>0.41739130434782606</v>
      </c>
    </row>
    <row r="21" spans="1:11" s="34" customFormat="1" x14ac:dyDescent="0.25">
      <c r="A21" s="21" t="s">
        <v>404</v>
      </c>
      <c r="B21" s="7">
        <v>200</v>
      </c>
      <c r="C21" s="22">
        <v>59</v>
      </c>
      <c r="D21" s="22">
        <v>1</v>
      </c>
      <c r="E21" s="22">
        <v>7</v>
      </c>
      <c r="F21" s="22">
        <v>24</v>
      </c>
      <c r="G21" s="22">
        <v>91</v>
      </c>
      <c r="H21" s="22">
        <v>1</v>
      </c>
      <c r="I21" s="22">
        <v>1</v>
      </c>
      <c r="J21" s="22">
        <v>0</v>
      </c>
      <c r="K21" s="28">
        <f t="shared" si="0"/>
        <v>0.46</v>
      </c>
    </row>
    <row r="22" spans="1:11" s="34" customFormat="1" x14ac:dyDescent="0.25">
      <c r="A22" s="21" t="s">
        <v>405</v>
      </c>
      <c r="B22" s="7">
        <v>288</v>
      </c>
      <c r="C22" s="22">
        <v>75</v>
      </c>
      <c r="D22" s="22">
        <v>0</v>
      </c>
      <c r="E22" s="22">
        <v>8</v>
      </c>
      <c r="F22" s="22">
        <v>33</v>
      </c>
      <c r="G22" s="22">
        <v>116</v>
      </c>
      <c r="H22" s="22">
        <v>0</v>
      </c>
      <c r="I22" s="22">
        <v>0</v>
      </c>
      <c r="J22" s="22">
        <v>0</v>
      </c>
      <c r="K22" s="28">
        <f t="shared" si="0"/>
        <v>0.40277777777777779</v>
      </c>
    </row>
    <row r="23" spans="1:11" s="34" customFormat="1" x14ac:dyDescent="0.25">
      <c r="A23" s="21" t="s">
        <v>406</v>
      </c>
      <c r="B23" s="7">
        <v>372</v>
      </c>
      <c r="C23" s="22">
        <v>71</v>
      </c>
      <c r="D23" s="22">
        <v>8</v>
      </c>
      <c r="E23" s="22">
        <v>16</v>
      </c>
      <c r="F23" s="22">
        <v>76</v>
      </c>
      <c r="G23" s="22">
        <v>171</v>
      </c>
      <c r="H23" s="22">
        <v>0</v>
      </c>
      <c r="I23" s="22">
        <v>0</v>
      </c>
      <c r="J23" s="22">
        <v>0</v>
      </c>
      <c r="K23" s="28">
        <f t="shared" si="0"/>
        <v>0.45967741935483869</v>
      </c>
    </row>
    <row r="24" spans="1:11" s="34" customFormat="1" x14ac:dyDescent="0.25">
      <c r="A24" s="21" t="s">
        <v>407</v>
      </c>
      <c r="B24" s="7">
        <v>297</v>
      </c>
      <c r="C24" s="22">
        <v>71</v>
      </c>
      <c r="D24" s="22">
        <v>4</v>
      </c>
      <c r="E24" s="22">
        <v>15</v>
      </c>
      <c r="F24" s="22">
        <v>44</v>
      </c>
      <c r="G24" s="22">
        <v>134</v>
      </c>
      <c r="H24" s="22">
        <v>0</v>
      </c>
      <c r="I24" s="22">
        <v>0</v>
      </c>
      <c r="J24" s="22">
        <v>0</v>
      </c>
      <c r="K24" s="28">
        <f t="shared" si="0"/>
        <v>0.45117845117845118</v>
      </c>
    </row>
    <row r="25" spans="1:11" s="34" customFormat="1" x14ac:dyDescent="0.25">
      <c r="A25" s="21" t="s">
        <v>408</v>
      </c>
      <c r="B25" s="7">
        <v>224</v>
      </c>
      <c r="C25" s="22">
        <v>56</v>
      </c>
      <c r="D25" s="22">
        <v>3</v>
      </c>
      <c r="E25" s="22">
        <v>7</v>
      </c>
      <c r="F25" s="22">
        <v>25</v>
      </c>
      <c r="G25" s="22">
        <v>91</v>
      </c>
      <c r="H25" s="22">
        <v>0</v>
      </c>
      <c r="I25" s="22">
        <v>0</v>
      </c>
      <c r="J25" s="22">
        <v>0</v>
      </c>
      <c r="K25" s="28">
        <f t="shared" si="0"/>
        <v>0.40625</v>
      </c>
    </row>
    <row r="26" spans="1:11" s="34" customFormat="1" x14ac:dyDescent="0.25">
      <c r="A26" s="21" t="s">
        <v>409</v>
      </c>
      <c r="B26" s="7">
        <v>392</v>
      </c>
      <c r="C26" s="22">
        <v>112</v>
      </c>
      <c r="D26" s="22">
        <v>4</v>
      </c>
      <c r="E26" s="22">
        <v>11</v>
      </c>
      <c r="F26" s="22">
        <v>34</v>
      </c>
      <c r="G26" s="22">
        <v>161</v>
      </c>
      <c r="H26" s="22">
        <v>0</v>
      </c>
      <c r="I26" s="22">
        <v>0</v>
      </c>
      <c r="J26" s="22">
        <v>0</v>
      </c>
      <c r="K26" s="28">
        <f t="shared" si="0"/>
        <v>0.4107142857142857</v>
      </c>
    </row>
    <row r="27" spans="1:11" s="34" customFormat="1" x14ac:dyDescent="0.25">
      <c r="A27" s="21" t="s">
        <v>410</v>
      </c>
      <c r="B27" s="7">
        <v>282</v>
      </c>
      <c r="C27" s="22">
        <v>86</v>
      </c>
      <c r="D27" s="22">
        <v>2</v>
      </c>
      <c r="E27" s="22">
        <v>10</v>
      </c>
      <c r="F27" s="22">
        <v>35</v>
      </c>
      <c r="G27" s="22">
        <v>133</v>
      </c>
      <c r="H27" s="22">
        <v>0</v>
      </c>
      <c r="I27" s="22">
        <v>0</v>
      </c>
      <c r="J27" s="22">
        <v>1</v>
      </c>
      <c r="K27" s="28">
        <f t="shared" si="0"/>
        <v>0.47517730496453903</v>
      </c>
    </row>
    <row r="28" spans="1:11" s="34" customFormat="1" x14ac:dyDescent="0.25">
      <c r="A28" s="21" t="s">
        <v>411</v>
      </c>
      <c r="B28" s="7">
        <v>225</v>
      </c>
      <c r="C28" s="22">
        <v>70</v>
      </c>
      <c r="D28" s="22">
        <v>2</v>
      </c>
      <c r="E28" s="22">
        <v>3</v>
      </c>
      <c r="F28" s="22">
        <v>23</v>
      </c>
      <c r="G28" s="22">
        <v>98</v>
      </c>
      <c r="H28" s="22">
        <v>3</v>
      </c>
      <c r="I28" s="22">
        <v>0</v>
      </c>
      <c r="J28" s="22">
        <v>3</v>
      </c>
      <c r="K28" s="28">
        <f t="shared" si="0"/>
        <v>0.44888888888888889</v>
      </c>
    </row>
    <row r="29" spans="1:11" s="34" customFormat="1" x14ac:dyDescent="0.25">
      <c r="A29" s="21" t="s">
        <v>412</v>
      </c>
      <c r="B29" s="7">
        <v>374</v>
      </c>
      <c r="C29" s="22">
        <v>105</v>
      </c>
      <c r="D29" s="22">
        <v>2</v>
      </c>
      <c r="E29" s="22">
        <v>11</v>
      </c>
      <c r="F29" s="22">
        <v>59</v>
      </c>
      <c r="G29" s="22">
        <v>177</v>
      </c>
      <c r="H29" s="22">
        <v>0</v>
      </c>
      <c r="I29" s="22">
        <v>0</v>
      </c>
      <c r="J29" s="22">
        <v>1</v>
      </c>
      <c r="K29" s="28">
        <f t="shared" si="0"/>
        <v>0.47593582887700536</v>
      </c>
    </row>
    <row r="30" spans="1:11" s="34" customFormat="1" x14ac:dyDescent="0.25">
      <c r="A30" s="21" t="s">
        <v>413</v>
      </c>
      <c r="B30" s="7">
        <v>326</v>
      </c>
      <c r="C30" s="22">
        <v>58</v>
      </c>
      <c r="D30" s="22">
        <v>2</v>
      </c>
      <c r="E30" s="22">
        <v>16</v>
      </c>
      <c r="F30" s="22">
        <v>62</v>
      </c>
      <c r="G30" s="22">
        <v>138</v>
      </c>
      <c r="H30" s="22">
        <v>0</v>
      </c>
      <c r="I30" s="22">
        <v>0</v>
      </c>
      <c r="J30" s="22">
        <v>0</v>
      </c>
      <c r="K30" s="28">
        <f t="shared" si="0"/>
        <v>0.42331288343558282</v>
      </c>
    </row>
    <row r="31" spans="1:11" s="34" customFormat="1" x14ac:dyDescent="0.25">
      <c r="A31" s="21" t="s">
        <v>414</v>
      </c>
      <c r="B31" s="7">
        <v>395</v>
      </c>
      <c r="C31" s="22">
        <v>99</v>
      </c>
      <c r="D31" s="22">
        <v>3</v>
      </c>
      <c r="E31" s="22">
        <v>10</v>
      </c>
      <c r="F31" s="22">
        <v>50</v>
      </c>
      <c r="G31" s="22">
        <v>162</v>
      </c>
      <c r="H31" s="22">
        <v>0</v>
      </c>
      <c r="I31" s="22">
        <v>0</v>
      </c>
      <c r="J31" s="22">
        <v>1</v>
      </c>
      <c r="K31" s="28">
        <f t="shared" si="0"/>
        <v>0.41265822784810124</v>
      </c>
    </row>
    <row r="32" spans="1:11" s="34" customFormat="1" x14ac:dyDescent="0.25">
      <c r="A32" s="21" t="s">
        <v>415</v>
      </c>
      <c r="B32" s="7">
        <v>320</v>
      </c>
      <c r="C32" s="22">
        <v>83</v>
      </c>
      <c r="D32" s="22">
        <v>5</v>
      </c>
      <c r="E32" s="22">
        <v>10</v>
      </c>
      <c r="F32" s="22">
        <v>38</v>
      </c>
      <c r="G32" s="22">
        <v>136</v>
      </c>
      <c r="H32" s="22">
        <v>0</v>
      </c>
      <c r="I32" s="22">
        <v>0</v>
      </c>
      <c r="J32" s="22">
        <v>0</v>
      </c>
      <c r="K32" s="28">
        <f t="shared" si="0"/>
        <v>0.42499999999999999</v>
      </c>
    </row>
    <row r="33" spans="1:11" s="34" customFormat="1" x14ac:dyDescent="0.25">
      <c r="A33" s="21" t="s">
        <v>416</v>
      </c>
      <c r="B33" s="7">
        <v>356</v>
      </c>
      <c r="C33" s="22">
        <v>65</v>
      </c>
      <c r="D33" s="22">
        <v>4</v>
      </c>
      <c r="E33" s="22">
        <v>4</v>
      </c>
      <c r="F33" s="22">
        <v>53</v>
      </c>
      <c r="G33" s="22">
        <v>126</v>
      </c>
      <c r="H33" s="22">
        <v>0</v>
      </c>
      <c r="I33" s="22">
        <v>1</v>
      </c>
      <c r="J33" s="22">
        <v>0</v>
      </c>
      <c r="K33" s="28">
        <f t="shared" si="0"/>
        <v>0.35674157303370785</v>
      </c>
    </row>
    <row r="34" spans="1:11" s="34" customFormat="1" x14ac:dyDescent="0.25">
      <c r="A34" s="21" t="s">
        <v>417</v>
      </c>
      <c r="B34" s="7">
        <v>405</v>
      </c>
      <c r="C34" s="22">
        <v>84</v>
      </c>
      <c r="D34" s="22">
        <v>2</v>
      </c>
      <c r="E34" s="22">
        <v>8</v>
      </c>
      <c r="F34" s="22">
        <v>57</v>
      </c>
      <c r="G34" s="22">
        <v>151</v>
      </c>
      <c r="H34" s="22">
        <v>0</v>
      </c>
      <c r="I34" s="22">
        <v>0</v>
      </c>
      <c r="J34" s="22">
        <v>1</v>
      </c>
      <c r="K34" s="28">
        <f t="shared" si="0"/>
        <v>0.37530864197530867</v>
      </c>
    </row>
    <row r="35" spans="1:11" s="34" customFormat="1" x14ac:dyDescent="0.25">
      <c r="A35" s="21" t="s">
        <v>418</v>
      </c>
      <c r="B35" s="7">
        <v>169</v>
      </c>
      <c r="C35" s="22">
        <v>15</v>
      </c>
      <c r="D35" s="22">
        <v>1</v>
      </c>
      <c r="E35" s="22">
        <v>4</v>
      </c>
      <c r="F35" s="22">
        <v>23</v>
      </c>
      <c r="G35" s="22">
        <v>43</v>
      </c>
      <c r="H35" s="22">
        <v>0</v>
      </c>
      <c r="I35" s="22">
        <v>0</v>
      </c>
      <c r="J35" s="22">
        <v>0</v>
      </c>
      <c r="K35" s="28">
        <f t="shared" si="0"/>
        <v>0.25443786982248523</v>
      </c>
    </row>
    <row r="36" spans="1:11" s="34" customFormat="1" x14ac:dyDescent="0.25">
      <c r="A36" s="21" t="s">
        <v>419</v>
      </c>
      <c r="B36" s="7">
        <v>234</v>
      </c>
      <c r="C36" s="22">
        <v>52</v>
      </c>
      <c r="D36" s="22">
        <v>0</v>
      </c>
      <c r="E36" s="22">
        <v>0</v>
      </c>
      <c r="F36" s="22">
        <v>36</v>
      </c>
      <c r="G36" s="22">
        <v>88</v>
      </c>
      <c r="H36" s="22">
        <v>0</v>
      </c>
      <c r="I36" s="22">
        <v>0</v>
      </c>
      <c r="J36" s="22">
        <v>0</v>
      </c>
      <c r="K36" s="28">
        <f t="shared" si="0"/>
        <v>0.37606837606837606</v>
      </c>
    </row>
    <row r="37" spans="1:11" s="34" customFormat="1" x14ac:dyDescent="0.25">
      <c r="A37" s="21" t="s">
        <v>420</v>
      </c>
      <c r="B37" s="7">
        <v>224</v>
      </c>
      <c r="C37" s="22">
        <v>40</v>
      </c>
      <c r="D37" s="22">
        <v>1</v>
      </c>
      <c r="E37" s="22">
        <v>4</v>
      </c>
      <c r="F37" s="22">
        <v>37</v>
      </c>
      <c r="G37" s="22">
        <v>82</v>
      </c>
      <c r="H37" s="22">
        <v>0</v>
      </c>
      <c r="I37" s="22">
        <v>0</v>
      </c>
      <c r="J37" s="22">
        <v>0</v>
      </c>
      <c r="K37" s="28">
        <f t="shared" si="0"/>
        <v>0.36607142857142855</v>
      </c>
    </row>
    <row r="38" spans="1:11" s="34" customFormat="1" x14ac:dyDescent="0.25">
      <c r="A38" s="21" t="s">
        <v>421</v>
      </c>
      <c r="B38" s="7">
        <v>359</v>
      </c>
      <c r="C38" s="22">
        <v>45</v>
      </c>
      <c r="D38" s="22">
        <v>3</v>
      </c>
      <c r="E38" s="22">
        <v>2</v>
      </c>
      <c r="F38" s="22">
        <v>92</v>
      </c>
      <c r="G38" s="22">
        <v>142</v>
      </c>
      <c r="H38" s="22">
        <v>2</v>
      </c>
      <c r="I38" s="22">
        <v>0</v>
      </c>
      <c r="J38" s="22">
        <v>5</v>
      </c>
      <c r="K38" s="28">
        <f t="shared" si="0"/>
        <v>0.40947075208913647</v>
      </c>
    </row>
    <row r="39" spans="1:11" s="34" customFormat="1" x14ac:dyDescent="0.25">
      <c r="A39" s="21" t="s">
        <v>422</v>
      </c>
      <c r="B39" s="7">
        <v>441</v>
      </c>
      <c r="C39" s="22">
        <v>59</v>
      </c>
      <c r="D39" s="22">
        <v>0</v>
      </c>
      <c r="E39" s="22">
        <v>15</v>
      </c>
      <c r="F39" s="22">
        <v>67</v>
      </c>
      <c r="G39" s="22">
        <v>141</v>
      </c>
      <c r="H39" s="22">
        <v>1</v>
      </c>
      <c r="I39" s="22">
        <v>0</v>
      </c>
      <c r="J39" s="22">
        <v>0</v>
      </c>
      <c r="K39" s="28">
        <f t="shared" si="0"/>
        <v>0.31972789115646261</v>
      </c>
    </row>
    <row r="40" spans="1:11" s="34" customFormat="1" x14ac:dyDescent="0.25">
      <c r="A40" s="21" t="s">
        <v>423</v>
      </c>
      <c r="B40" s="7">
        <v>400</v>
      </c>
      <c r="C40" s="22">
        <v>62</v>
      </c>
      <c r="D40" s="22">
        <v>2</v>
      </c>
      <c r="E40" s="22">
        <v>6</v>
      </c>
      <c r="F40" s="22">
        <v>48</v>
      </c>
      <c r="G40" s="22">
        <v>118</v>
      </c>
      <c r="H40" s="22">
        <v>1</v>
      </c>
      <c r="I40" s="22">
        <v>0</v>
      </c>
      <c r="J40" s="22">
        <v>0</v>
      </c>
      <c r="K40" s="28">
        <f t="shared" si="0"/>
        <v>0.29499999999999998</v>
      </c>
    </row>
    <row r="41" spans="1:11" s="34" customFormat="1" x14ac:dyDescent="0.25">
      <c r="A41" s="21" t="s">
        <v>424</v>
      </c>
      <c r="B41" s="7">
        <v>473</v>
      </c>
      <c r="C41" s="22">
        <v>91</v>
      </c>
      <c r="D41" s="22">
        <v>8</v>
      </c>
      <c r="E41" s="22">
        <v>10</v>
      </c>
      <c r="F41" s="22">
        <v>48</v>
      </c>
      <c r="G41" s="22">
        <v>157</v>
      </c>
      <c r="H41" s="22">
        <v>2</v>
      </c>
      <c r="I41" s="22">
        <v>0</v>
      </c>
      <c r="J41" s="22">
        <v>0</v>
      </c>
      <c r="K41" s="28">
        <f t="shared" si="0"/>
        <v>0.33192389006342493</v>
      </c>
    </row>
    <row r="42" spans="1:11" s="34" customFormat="1" x14ac:dyDescent="0.25">
      <c r="A42" s="21" t="s">
        <v>425</v>
      </c>
      <c r="B42" s="7">
        <v>445</v>
      </c>
      <c r="C42" s="22">
        <v>70</v>
      </c>
      <c r="D42" s="22">
        <v>4</v>
      </c>
      <c r="E42" s="22">
        <v>23</v>
      </c>
      <c r="F42" s="22">
        <v>62</v>
      </c>
      <c r="G42" s="22">
        <v>159</v>
      </c>
      <c r="H42" s="22">
        <v>1</v>
      </c>
      <c r="I42" s="22">
        <v>0</v>
      </c>
      <c r="J42" s="22">
        <v>0</v>
      </c>
      <c r="K42" s="28">
        <f t="shared" si="0"/>
        <v>0.35730337078651686</v>
      </c>
    </row>
    <row r="43" spans="1:11" s="34" customFormat="1" x14ac:dyDescent="0.25">
      <c r="A43" s="21" t="s">
        <v>426</v>
      </c>
      <c r="B43" s="7">
        <v>457</v>
      </c>
      <c r="C43" s="22">
        <v>101</v>
      </c>
      <c r="D43" s="22">
        <v>2</v>
      </c>
      <c r="E43" s="22">
        <v>10</v>
      </c>
      <c r="F43" s="22">
        <v>50</v>
      </c>
      <c r="G43" s="22">
        <v>163</v>
      </c>
      <c r="H43" s="22">
        <v>0</v>
      </c>
      <c r="I43" s="22">
        <v>0</v>
      </c>
      <c r="J43" s="22">
        <v>0</v>
      </c>
      <c r="K43" s="28">
        <f t="shared" si="0"/>
        <v>0.35667396061269147</v>
      </c>
    </row>
    <row r="44" spans="1:11" s="34" customFormat="1" x14ac:dyDescent="0.25">
      <c r="A44" s="21" t="s">
        <v>427</v>
      </c>
      <c r="B44" s="7">
        <v>505</v>
      </c>
      <c r="C44" s="22">
        <v>97</v>
      </c>
      <c r="D44" s="22">
        <v>0</v>
      </c>
      <c r="E44" s="22">
        <v>10</v>
      </c>
      <c r="F44" s="22">
        <v>57</v>
      </c>
      <c r="G44" s="22">
        <v>164</v>
      </c>
      <c r="H44" s="22">
        <v>0</v>
      </c>
      <c r="I44" s="22">
        <v>0</v>
      </c>
      <c r="J44" s="22">
        <v>2</v>
      </c>
      <c r="K44" s="28">
        <f t="shared" si="0"/>
        <v>0.32871287128712873</v>
      </c>
    </row>
    <row r="45" spans="1:11" s="34" customFormat="1" x14ac:dyDescent="0.25">
      <c r="A45" s="21" t="s">
        <v>428</v>
      </c>
      <c r="B45" s="7">
        <v>383</v>
      </c>
      <c r="C45" s="22">
        <v>77</v>
      </c>
      <c r="D45" s="22">
        <v>8</v>
      </c>
      <c r="E45" s="22">
        <v>5</v>
      </c>
      <c r="F45" s="22">
        <v>54</v>
      </c>
      <c r="G45" s="22">
        <v>144</v>
      </c>
      <c r="H45" s="22">
        <v>0</v>
      </c>
      <c r="I45" s="22">
        <v>0</v>
      </c>
      <c r="J45" s="22">
        <v>0</v>
      </c>
      <c r="K45" s="28">
        <f t="shared" si="0"/>
        <v>0.37597911227154046</v>
      </c>
    </row>
    <row r="46" spans="1:11" s="34" customFormat="1" x14ac:dyDescent="0.25">
      <c r="A46" s="21" t="s">
        <v>429</v>
      </c>
      <c r="B46" s="7">
        <v>349</v>
      </c>
      <c r="C46" s="22">
        <v>49</v>
      </c>
      <c r="D46" s="22">
        <v>2</v>
      </c>
      <c r="E46" s="22">
        <v>9</v>
      </c>
      <c r="F46" s="22">
        <v>65</v>
      </c>
      <c r="G46" s="22">
        <v>125</v>
      </c>
      <c r="H46" s="22">
        <v>0</v>
      </c>
      <c r="I46" s="22">
        <v>0</v>
      </c>
      <c r="J46" s="22">
        <v>1</v>
      </c>
      <c r="K46" s="28">
        <f t="shared" si="0"/>
        <v>0.36103151862464183</v>
      </c>
    </row>
    <row r="47" spans="1:11" s="34" customFormat="1" x14ac:dyDescent="0.25">
      <c r="A47" s="21" t="s">
        <v>430</v>
      </c>
      <c r="B47" s="7">
        <v>177</v>
      </c>
      <c r="C47" s="22">
        <v>37</v>
      </c>
      <c r="D47" s="22">
        <v>2</v>
      </c>
      <c r="E47" s="22">
        <v>1</v>
      </c>
      <c r="F47" s="22">
        <v>23</v>
      </c>
      <c r="G47" s="22">
        <v>63</v>
      </c>
      <c r="H47" s="22">
        <v>0</v>
      </c>
      <c r="I47" s="22">
        <v>0</v>
      </c>
      <c r="J47" s="22">
        <v>0</v>
      </c>
      <c r="K47" s="28">
        <f t="shared" si="0"/>
        <v>0.3559322033898305</v>
      </c>
    </row>
    <row r="48" spans="1:11" s="34" customFormat="1" x14ac:dyDescent="0.25">
      <c r="A48" s="21" t="s">
        <v>431</v>
      </c>
      <c r="B48" s="7">
        <v>486</v>
      </c>
      <c r="C48" s="22">
        <v>71</v>
      </c>
      <c r="D48" s="22">
        <v>2</v>
      </c>
      <c r="E48" s="22">
        <v>8</v>
      </c>
      <c r="F48" s="22">
        <v>88</v>
      </c>
      <c r="G48" s="22">
        <v>169</v>
      </c>
      <c r="H48" s="22">
        <v>1</v>
      </c>
      <c r="I48" s="22">
        <v>0</v>
      </c>
      <c r="J48" s="22">
        <v>0</v>
      </c>
      <c r="K48" s="28">
        <f t="shared" si="0"/>
        <v>0.34773662551440332</v>
      </c>
    </row>
    <row r="49" spans="1:11" s="34" customFormat="1" x14ac:dyDescent="0.25">
      <c r="A49" s="21" t="s">
        <v>432</v>
      </c>
      <c r="B49" s="7">
        <v>227</v>
      </c>
      <c r="C49" s="22">
        <v>27</v>
      </c>
      <c r="D49" s="22">
        <v>0</v>
      </c>
      <c r="E49" s="22">
        <v>2</v>
      </c>
      <c r="F49" s="22">
        <v>31</v>
      </c>
      <c r="G49" s="22">
        <v>60</v>
      </c>
      <c r="H49" s="22">
        <v>0</v>
      </c>
      <c r="I49" s="22">
        <v>0</v>
      </c>
      <c r="J49" s="22">
        <v>0</v>
      </c>
      <c r="K49" s="28">
        <f t="shared" si="0"/>
        <v>0.26431718061674009</v>
      </c>
    </row>
    <row r="50" spans="1:11" s="34" customFormat="1" x14ac:dyDescent="0.25">
      <c r="A50" s="21" t="s">
        <v>433</v>
      </c>
      <c r="B50" s="7">
        <v>534</v>
      </c>
      <c r="C50" s="22">
        <v>111</v>
      </c>
      <c r="D50" s="22">
        <v>5</v>
      </c>
      <c r="E50" s="22">
        <v>13</v>
      </c>
      <c r="F50" s="22">
        <v>117</v>
      </c>
      <c r="G50" s="22">
        <v>246</v>
      </c>
      <c r="H50" s="22">
        <v>0</v>
      </c>
      <c r="I50" s="22">
        <v>0</v>
      </c>
      <c r="J50" s="22">
        <v>1</v>
      </c>
      <c r="K50" s="28">
        <f t="shared" si="0"/>
        <v>0.46254681647940077</v>
      </c>
    </row>
    <row r="51" spans="1:11" s="34" customFormat="1" x14ac:dyDescent="0.25">
      <c r="A51" s="21" t="s">
        <v>434</v>
      </c>
      <c r="B51" s="7">
        <v>387</v>
      </c>
      <c r="C51" s="22">
        <v>28</v>
      </c>
      <c r="D51" s="22">
        <v>5</v>
      </c>
      <c r="E51" s="22">
        <v>2</v>
      </c>
      <c r="F51" s="22">
        <v>24</v>
      </c>
      <c r="G51" s="22">
        <v>59</v>
      </c>
      <c r="H51" s="22">
        <v>0</v>
      </c>
      <c r="I51" s="22">
        <v>0</v>
      </c>
      <c r="J51" s="22">
        <v>0</v>
      </c>
      <c r="K51" s="28">
        <f t="shared" si="0"/>
        <v>0.15245478036175711</v>
      </c>
    </row>
    <row r="52" spans="1:11" s="34" customFormat="1" x14ac:dyDescent="0.25">
      <c r="A52" s="21" t="s">
        <v>435</v>
      </c>
      <c r="B52" s="7">
        <v>323</v>
      </c>
      <c r="C52" s="22">
        <v>17</v>
      </c>
      <c r="D52" s="22">
        <v>11</v>
      </c>
      <c r="E52" s="22">
        <v>5</v>
      </c>
      <c r="F52" s="22">
        <v>47</v>
      </c>
      <c r="G52" s="22">
        <v>80</v>
      </c>
      <c r="H52" s="22">
        <v>0</v>
      </c>
      <c r="I52" s="22">
        <v>0</v>
      </c>
      <c r="J52" s="22">
        <v>1</v>
      </c>
      <c r="K52" s="28">
        <f t="shared" si="0"/>
        <v>0.25077399380804954</v>
      </c>
    </row>
    <row r="53" spans="1:11" s="34" customFormat="1" x14ac:dyDescent="0.25">
      <c r="A53" s="21" t="s">
        <v>436</v>
      </c>
      <c r="B53" s="7">
        <v>379</v>
      </c>
      <c r="C53" s="22">
        <v>43</v>
      </c>
      <c r="D53" s="22">
        <v>5</v>
      </c>
      <c r="E53" s="22">
        <v>11</v>
      </c>
      <c r="F53" s="22">
        <v>52</v>
      </c>
      <c r="G53" s="22">
        <v>111</v>
      </c>
      <c r="H53" s="22">
        <v>0</v>
      </c>
      <c r="I53" s="22">
        <v>0</v>
      </c>
      <c r="J53" s="22">
        <v>0</v>
      </c>
      <c r="K53" s="28">
        <f t="shared" si="0"/>
        <v>0.29287598944591031</v>
      </c>
    </row>
    <row r="54" spans="1:11" s="34" customFormat="1" x14ac:dyDescent="0.25">
      <c r="A54" s="21" t="s">
        <v>437</v>
      </c>
      <c r="B54" s="7">
        <v>428</v>
      </c>
      <c r="C54" s="22">
        <v>53</v>
      </c>
      <c r="D54" s="22">
        <v>3</v>
      </c>
      <c r="E54" s="22">
        <v>5</v>
      </c>
      <c r="F54" s="22">
        <v>60</v>
      </c>
      <c r="G54" s="22">
        <v>121</v>
      </c>
      <c r="H54" s="22">
        <v>0</v>
      </c>
      <c r="I54" s="22">
        <v>0</v>
      </c>
      <c r="J54" s="22">
        <v>2</v>
      </c>
      <c r="K54" s="28">
        <f t="shared" si="0"/>
        <v>0.28738317757009346</v>
      </c>
    </row>
    <row r="55" spans="1:11" s="34" customFormat="1" x14ac:dyDescent="0.25">
      <c r="A55" s="21" t="s">
        <v>438</v>
      </c>
      <c r="B55" s="7">
        <v>470</v>
      </c>
      <c r="C55" s="22">
        <v>40</v>
      </c>
      <c r="D55" s="22">
        <v>4</v>
      </c>
      <c r="E55" s="22">
        <v>6</v>
      </c>
      <c r="F55" s="22">
        <v>39</v>
      </c>
      <c r="G55" s="22">
        <v>89</v>
      </c>
      <c r="H55" s="22">
        <v>0</v>
      </c>
      <c r="I55" s="22">
        <v>0</v>
      </c>
      <c r="J55" s="22">
        <v>0</v>
      </c>
      <c r="K55" s="28">
        <f t="shared" si="0"/>
        <v>0.18936170212765957</v>
      </c>
    </row>
    <row r="56" spans="1:11" s="34" customFormat="1" x14ac:dyDescent="0.25">
      <c r="A56" s="21" t="s">
        <v>439</v>
      </c>
      <c r="B56" s="7">
        <v>389</v>
      </c>
      <c r="C56" s="22">
        <v>70</v>
      </c>
      <c r="D56" s="22">
        <v>2</v>
      </c>
      <c r="E56" s="22">
        <v>8</v>
      </c>
      <c r="F56" s="22">
        <v>56</v>
      </c>
      <c r="G56" s="22">
        <v>136</v>
      </c>
      <c r="H56" s="22">
        <v>0</v>
      </c>
      <c r="I56" s="22">
        <v>0</v>
      </c>
      <c r="J56" s="22">
        <v>0</v>
      </c>
      <c r="K56" s="28">
        <f t="shared" si="0"/>
        <v>0.34961439588688947</v>
      </c>
    </row>
    <row r="57" spans="1:11" s="34" customFormat="1" x14ac:dyDescent="0.25">
      <c r="A57" s="21" t="s">
        <v>440</v>
      </c>
      <c r="B57" s="7">
        <v>454</v>
      </c>
      <c r="C57" s="22">
        <v>92</v>
      </c>
      <c r="D57" s="22">
        <v>1</v>
      </c>
      <c r="E57" s="22">
        <v>5</v>
      </c>
      <c r="F57" s="22">
        <v>88</v>
      </c>
      <c r="G57" s="22">
        <v>186</v>
      </c>
      <c r="H57" s="22">
        <v>0</v>
      </c>
      <c r="I57" s="22">
        <v>0</v>
      </c>
      <c r="J57" s="22">
        <v>0</v>
      </c>
      <c r="K57" s="28">
        <f t="shared" si="0"/>
        <v>0.40969162995594716</v>
      </c>
    </row>
    <row r="58" spans="1:11" s="34" customFormat="1" x14ac:dyDescent="0.25">
      <c r="A58" s="21" t="s">
        <v>441</v>
      </c>
      <c r="B58" s="7">
        <v>294</v>
      </c>
      <c r="C58" s="22">
        <v>35</v>
      </c>
      <c r="D58" s="22">
        <v>4</v>
      </c>
      <c r="E58" s="22">
        <v>7</v>
      </c>
      <c r="F58" s="22">
        <v>55</v>
      </c>
      <c r="G58" s="22">
        <v>101</v>
      </c>
      <c r="H58" s="22">
        <v>0</v>
      </c>
      <c r="I58" s="22">
        <v>0</v>
      </c>
      <c r="J58" s="22">
        <v>0</v>
      </c>
      <c r="K58" s="28">
        <f t="shared" si="0"/>
        <v>0.34353741496598639</v>
      </c>
    </row>
    <row r="59" spans="1:11" s="34" customFormat="1" x14ac:dyDescent="0.25">
      <c r="A59" s="21" t="s">
        <v>442</v>
      </c>
      <c r="B59" s="7">
        <v>381</v>
      </c>
      <c r="C59" s="22">
        <v>71</v>
      </c>
      <c r="D59" s="22">
        <v>5</v>
      </c>
      <c r="E59" s="22">
        <v>7</v>
      </c>
      <c r="F59" s="22">
        <v>63</v>
      </c>
      <c r="G59" s="22">
        <v>146</v>
      </c>
      <c r="H59" s="22">
        <v>0</v>
      </c>
      <c r="I59" s="22">
        <v>0</v>
      </c>
      <c r="J59" s="22">
        <v>1</v>
      </c>
      <c r="K59" s="28">
        <f t="shared" si="0"/>
        <v>0.38582677165354329</v>
      </c>
    </row>
    <row r="60" spans="1:11" s="34" customFormat="1" x14ac:dyDescent="0.25">
      <c r="A60" s="21" t="s">
        <v>443</v>
      </c>
      <c r="B60" s="7">
        <v>372</v>
      </c>
      <c r="C60" s="22">
        <v>50</v>
      </c>
      <c r="D60" s="22">
        <v>7</v>
      </c>
      <c r="E60" s="22">
        <v>8</v>
      </c>
      <c r="F60" s="22">
        <v>37</v>
      </c>
      <c r="G60" s="22">
        <v>102</v>
      </c>
      <c r="H60" s="22">
        <v>0</v>
      </c>
      <c r="I60" s="22">
        <v>0</v>
      </c>
      <c r="J60" s="22">
        <v>3</v>
      </c>
      <c r="K60" s="28">
        <f t="shared" si="0"/>
        <v>0.28225806451612906</v>
      </c>
    </row>
    <row r="61" spans="1:11" s="34" customFormat="1" x14ac:dyDescent="0.25">
      <c r="A61" s="21" t="s">
        <v>444</v>
      </c>
      <c r="B61" s="7">
        <v>326</v>
      </c>
      <c r="C61" s="22">
        <v>47</v>
      </c>
      <c r="D61" s="22">
        <v>1</v>
      </c>
      <c r="E61" s="22">
        <v>9</v>
      </c>
      <c r="F61" s="22">
        <v>37</v>
      </c>
      <c r="G61" s="22">
        <v>94</v>
      </c>
      <c r="H61" s="22">
        <v>0</v>
      </c>
      <c r="I61" s="22">
        <v>0</v>
      </c>
      <c r="J61" s="22">
        <v>0</v>
      </c>
      <c r="K61" s="28">
        <f t="shared" si="0"/>
        <v>0.28834355828220859</v>
      </c>
    </row>
    <row r="62" spans="1:11" s="34" customFormat="1" x14ac:dyDescent="0.25">
      <c r="A62" s="21" t="s">
        <v>445</v>
      </c>
      <c r="B62" s="7">
        <v>382</v>
      </c>
      <c r="C62" s="22">
        <v>46</v>
      </c>
      <c r="D62" s="22">
        <v>8</v>
      </c>
      <c r="E62" s="22">
        <v>10</v>
      </c>
      <c r="F62" s="22">
        <v>53</v>
      </c>
      <c r="G62" s="22">
        <v>117</v>
      </c>
      <c r="H62" s="22">
        <v>0</v>
      </c>
      <c r="I62" s="22">
        <v>0</v>
      </c>
      <c r="J62" s="22">
        <v>0</v>
      </c>
      <c r="K62" s="28">
        <f t="shared" si="0"/>
        <v>0.30628272251308902</v>
      </c>
    </row>
    <row r="63" spans="1:11" s="34" customFormat="1" x14ac:dyDescent="0.25">
      <c r="A63" s="21" t="s">
        <v>446</v>
      </c>
      <c r="B63" s="7">
        <v>456</v>
      </c>
      <c r="C63" s="22">
        <v>93</v>
      </c>
      <c r="D63" s="22">
        <v>5</v>
      </c>
      <c r="E63" s="22">
        <v>10</v>
      </c>
      <c r="F63" s="22">
        <v>85</v>
      </c>
      <c r="G63" s="22">
        <v>193</v>
      </c>
      <c r="H63" s="22">
        <v>1</v>
      </c>
      <c r="I63" s="22">
        <v>0</v>
      </c>
      <c r="J63" s="22">
        <v>1</v>
      </c>
      <c r="K63" s="28">
        <f t="shared" si="0"/>
        <v>0.42543859649122806</v>
      </c>
    </row>
    <row r="64" spans="1:11" s="34" customFormat="1" x14ac:dyDescent="0.25">
      <c r="A64" s="21" t="s">
        <v>447</v>
      </c>
      <c r="B64" s="7">
        <v>307</v>
      </c>
      <c r="C64" s="22">
        <v>43</v>
      </c>
      <c r="D64" s="22">
        <v>9</v>
      </c>
      <c r="E64" s="22">
        <v>2</v>
      </c>
      <c r="F64" s="22">
        <v>58</v>
      </c>
      <c r="G64" s="22">
        <v>112</v>
      </c>
      <c r="H64" s="22">
        <v>0</v>
      </c>
      <c r="I64" s="22">
        <v>0</v>
      </c>
      <c r="J64" s="22">
        <v>2</v>
      </c>
      <c r="K64" s="28">
        <f t="shared" si="0"/>
        <v>0.37133550488599348</v>
      </c>
    </row>
    <row r="65" spans="1:11" s="34" customFormat="1" x14ac:dyDescent="0.25">
      <c r="A65" s="21" t="s">
        <v>448</v>
      </c>
      <c r="B65" s="7">
        <v>469</v>
      </c>
      <c r="C65" s="22">
        <v>93</v>
      </c>
      <c r="D65" s="22">
        <v>6</v>
      </c>
      <c r="E65" s="22">
        <v>16</v>
      </c>
      <c r="F65" s="22">
        <v>83</v>
      </c>
      <c r="G65" s="22">
        <v>198</v>
      </c>
      <c r="H65" s="22">
        <v>0</v>
      </c>
      <c r="I65" s="22">
        <v>0</v>
      </c>
      <c r="J65" s="22">
        <v>1</v>
      </c>
      <c r="K65" s="28">
        <f t="shared" si="0"/>
        <v>0.42430703624733473</v>
      </c>
    </row>
    <row r="66" spans="1:11" s="34" customFormat="1" x14ac:dyDescent="0.25">
      <c r="A66" s="21" t="s">
        <v>449</v>
      </c>
      <c r="B66" s="7">
        <v>448</v>
      </c>
      <c r="C66" s="22">
        <v>108</v>
      </c>
      <c r="D66" s="22">
        <v>5</v>
      </c>
      <c r="E66" s="22">
        <v>9</v>
      </c>
      <c r="F66" s="22">
        <v>51</v>
      </c>
      <c r="G66" s="22">
        <v>173</v>
      </c>
      <c r="H66" s="22">
        <v>0</v>
      </c>
      <c r="I66" s="22">
        <v>1</v>
      </c>
      <c r="J66" s="22">
        <v>1</v>
      </c>
      <c r="K66" s="28">
        <f t="shared" ref="K66:K84" si="1">(G66+I66+J66)/B66</f>
        <v>0.390625</v>
      </c>
    </row>
    <row r="67" spans="1:11" s="34" customFormat="1" x14ac:dyDescent="0.25">
      <c r="A67" s="21" t="s">
        <v>450</v>
      </c>
      <c r="B67" s="7">
        <v>440</v>
      </c>
      <c r="C67" s="22">
        <v>80</v>
      </c>
      <c r="D67" s="22">
        <v>3</v>
      </c>
      <c r="E67" s="22">
        <v>15</v>
      </c>
      <c r="F67" s="22">
        <v>61</v>
      </c>
      <c r="G67" s="22">
        <v>159</v>
      </c>
      <c r="H67" s="22">
        <v>0</v>
      </c>
      <c r="I67" s="22">
        <v>0</v>
      </c>
      <c r="J67" s="22">
        <v>0</v>
      </c>
      <c r="K67" s="28">
        <f t="shared" si="1"/>
        <v>0.36136363636363639</v>
      </c>
    </row>
    <row r="68" spans="1:11" s="34" customFormat="1" x14ac:dyDescent="0.25">
      <c r="A68" s="21" t="s">
        <v>451</v>
      </c>
      <c r="B68" s="7">
        <v>319</v>
      </c>
      <c r="C68" s="22">
        <v>33</v>
      </c>
      <c r="D68" s="22">
        <v>1</v>
      </c>
      <c r="E68" s="22">
        <v>11</v>
      </c>
      <c r="F68" s="22">
        <v>35</v>
      </c>
      <c r="G68" s="22">
        <v>80</v>
      </c>
      <c r="H68" s="22">
        <v>0</v>
      </c>
      <c r="I68" s="22">
        <v>0</v>
      </c>
      <c r="J68" s="22">
        <v>1</v>
      </c>
      <c r="K68" s="28">
        <f t="shared" si="1"/>
        <v>0.25391849529780564</v>
      </c>
    </row>
    <row r="69" spans="1:11" s="34" customFormat="1" x14ac:dyDescent="0.25">
      <c r="A69" s="21" t="s">
        <v>452</v>
      </c>
      <c r="B69" s="7">
        <v>465</v>
      </c>
      <c r="C69" s="22">
        <v>60</v>
      </c>
      <c r="D69" s="22">
        <v>1</v>
      </c>
      <c r="E69" s="22">
        <v>10</v>
      </c>
      <c r="F69" s="22">
        <v>42</v>
      </c>
      <c r="G69" s="22">
        <v>113</v>
      </c>
      <c r="H69" s="22">
        <v>0</v>
      </c>
      <c r="I69" s="22">
        <v>0</v>
      </c>
      <c r="J69" s="22">
        <v>1</v>
      </c>
      <c r="K69" s="28">
        <f t="shared" si="1"/>
        <v>0.24516129032258063</v>
      </c>
    </row>
    <row r="70" spans="1:11" s="34" customFormat="1" x14ac:dyDescent="0.25">
      <c r="A70" s="21" t="s">
        <v>453</v>
      </c>
      <c r="B70" s="7">
        <v>502</v>
      </c>
      <c r="C70" s="22">
        <v>88</v>
      </c>
      <c r="D70" s="22">
        <v>2</v>
      </c>
      <c r="E70" s="22">
        <v>4</v>
      </c>
      <c r="F70" s="22">
        <v>65</v>
      </c>
      <c r="G70" s="22">
        <v>159</v>
      </c>
      <c r="H70" s="22">
        <v>0</v>
      </c>
      <c r="I70" s="22">
        <v>0</v>
      </c>
      <c r="J70" s="22">
        <v>1</v>
      </c>
      <c r="K70" s="28">
        <f t="shared" si="1"/>
        <v>0.31872509960159362</v>
      </c>
    </row>
    <row r="71" spans="1:11" s="34" customFormat="1" x14ac:dyDescent="0.25">
      <c r="A71" s="21" t="s">
        <v>454</v>
      </c>
      <c r="B71" s="7">
        <v>385</v>
      </c>
      <c r="C71" s="22">
        <v>51</v>
      </c>
      <c r="D71" s="22">
        <v>0</v>
      </c>
      <c r="E71" s="22">
        <v>15</v>
      </c>
      <c r="F71" s="22">
        <v>50</v>
      </c>
      <c r="G71" s="22">
        <v>116</v>
      </c>
      <c r="H71" s="22">
        <v>0</v>
      </c>
      <c r="I71" s="22">
        <v>0</v>
      </c>
      <c r="J71" s="22">
        <v>0</v>
      </c>
      <c r="K71" s="28">
        <f t="shared" si="1"/>
        <v>0.30129870129870129</v>
      </c>
    </row>
    <row r="72" spans="1:11" s="34" customFormat="1" x14ac:dyDescent="0.25">
      <c r="A72" s="21" t="s">
        <v>455</v>
      </c>
      <c r="B72" s="7">
        <v>448</v>
      </c>
      <c r="C72" s="22">
        <v>48</v>
      </c>
      <c r="D72" s="22">
        <v>4</v>
      </c>
      <c r="E72" s="22">
        <v>16</v>
      </c>
      <c r="F72" s="22">
        <v>61</v>
      </c>
      <c r="G72" s="22">
        <v>129</v>
      </c>
      <c r="H72" s="22">
        <v>0</v>
      </c>
      <c r="I72" s="22">
        <v>0</v>
      </c>
      <c r="J72" s="22">
        <v>0</v>
      </c>
      <c r="K72" s="28">
        <f t="shared" si="1"/>
        <v>0.28794642857142855</v>
      </c>
    </row>
    <row r="73" spans="1:11" s="34" customFormat="1" x14ac:dyDescent="0.25">
      <c r="A73" s="21" t="s">
        <v>456</v>
      </c>
      <c r="B73" s="7">
        <v>446</v>
      </c>
      <c r="C73" s="22">
        <v>74</v>
      </c>
      <c r="D73" s="22">
        <v>5</v>
      </c>
      <c r="E73" s="22">
        <v>10</v>
      </c>
      <c r="F73" s="22">
        <v>60</v>
      </c>
      <c r="G73" s="22">
        <v>149</v>
      </c>
      <c r="H73" s="22">
        <v>0</v>
      </c>
      <c r="I73" s="22">
        <v>0</v>
      </c>
      <c r="J73" s="22">
        <v>1</v>
      </c>
      <c r="K73" s="28">
        <f t="shared" si="1"/>
        <v>0.33632286995515698</v>
      </c>
    </row>
    <row r="74" spans="1:11" s="34" customFormat="1" x14ac:dyDescent="0.25">
      <c r="A74" s="21" t="s">
        <v>457</v>
      </c>
      <c r="B74" s="7">
        <v>538</v>
      </c>
      <c r="C74" s="22">
        <v>118</v>
      </c>
      <c r="D74" s="22">
        <v>11</v>
      </c>
      <c r="E74" s="22">
        <v>8</v>
      </c>
      <c r="F74" s="22">
        <v>96</v>
      </c>
      <c r="G74" s="22">
        <v>233</v>
      </c>
      <c r="H74" s="22">
        <v>1</v>
      </c>
      <c r="I74" s="22">
        <v>0</v>
      </c>
      <c r="J74" s="22">
        <v>2</v>
      </c>
      <c r="K74" s="28">
        <f t="shared" si="1"/>
        <v>0.43680297397769519</v>
      </c>
    </row>
    <row r="75" spans="1:11" s="34" customFormat="1" x14ac:dyDescent="0.25">
      <c r="A75" s="21" t="s">
        <v>458</v>
      </c>
      <c r="B75" s="7">
        <v>416</v>
      </c>
      <c r="C75" s="22">
        <v>91</v>
      </c>
      <c r="D75" s="22">
        <v>4</v>
      </c>
      <c r="E75" s="22">
        <v>9</v>
      </c>
      <c r="F75" s="22">
        <v>65</v>
      </c>
      <c r="G75" s="22">
        <v>169</v>
      </c>
      <c r="H75" s="22">
        <v>0</v>
      </c>
      <c r="I75" s="22">
        <v>2</v>
      </c>
      <c r="J75" s="22">
        <v>0</v>
      </c>
      <c r="K75" s="28">
        <f t="shared" si="1"/>
        <v>0.41105769230769229</v>
      </c>
    </row>
    <row r="76" spans="1:11" s="34" customFormat="1" x14ac:dyDescent="0.25">
      <c r="A76" s="21" t="s">
        <v>459</v>
      </c>
      <c r="B76" s="7">
        <v>485</v>
      </c>
      <c r="C76" s="22">
        <v>171</v>
      </c>
      <c r="D76" s="22">
        <v>4</v>
      </c>
      <c r="E76" s="22">
        <v>4</v>
      </c>
      <c r="F76" s="22">
        <v>52</v>
      </c>
      <c r="G76" s="22">
        <v>231</v>
      </c>
      <c r="H76" s="22">
        <v>0</v>
      </c>
      <c r="I76" s="22">
        <v>0</v>
      </c>
      <c r="J76" s="22">
        <v>0</v>
      </c>
      <c r="K76" s="28">
        <f t="shared" si="1"/>
        <v>0.47628865979381441</v>
      </c>
    </row>
    <row r="77" spans="1:11" s="34" customFormat="1" x14ac:dyDescent="0.25">
      <c r="A77" s="21" t="s">
        <v>460</v>
      </c>
      <c r="B77" s="7">
        <v>344</v>
      </c>
      <c r="C77" s="22">
        <v>67</v>
      </c>
      <c r="D77" s="22">
        <v>6</v>
      </c>
      <c r="E77" s="22">
        <v>12</v>
      </c>
      <c r="F77" s="22">
        <v>58</v>
      </c>
      <c r="G77" s="22">
        <v>143</v>
      </c>
      <c r="H77" s="22">
        <v>2</v>
      </c>
      <c r="I77" s="22">
        <v>0</v>
      </c>
      <c r="J77" s="22">
        <v>0</v>
      </c>
      <c r="K77" s="28">
        <f t="shared" si="1"/>
        <v>0.41569767441860467</v>
      </c>
    </row>
    <row r="78" spans="1:11" s="34" customFormat="1" x14ac:dyDescent="0.25">
      <c r="A78" s="21" t="s">
        <v>461</v>
      </c>
      <c r="B78" s="7">
        <v>249</v>
      </c>
      <c r="C78" s="22">
        <v>49</v>
      </c>
      <c r="D78" s="22">
        <v>1</v>
      </c>
      <c r="E78" s="22">
        <v>1</v>
      </c>
      <c r="F78" s="22">
        <v>16</v>
      </c>
      <c r="G78" s="22">
        <v>67</v>
      </c>
      <c r="H78" s="22">
        <v>1</v>
      </c>
      <c r="I78" s="22">
        <v>0</v>
      </c>
      <c r="J78" s="22">
        <v>0</v>
      </c>
      <c r="K78" s="28">
        <f t="shared" si="1"/>
        <v>0.26907630522088355</v>
      </c>
    </row>
    <row r="79" spans="1:11" s="34" customFormat="1" x14ac:dyDescent="0.25">
      <c r="A79" s="21" t="s">
        <v>462</v>
      </c>
      <c r="B79" s="7">
        <v>390</v>
      </c>
      <c r="C79" s="22">
        <v>59</v>
      </c>
      <c r="D79" s="22">
        <v>4</v>
      </c>
      <c r="E79" s="22">
        <v>12</v>
      </c>
      <c r="F79" s="22">
        <v>64</v>
      </c>
      <c r="G79" s="22">
        <v>139</v>
      </c>
      <c r="H79" s="22">
        <v>0</v>
      </c>
      <c r="I79" s="22">
        <v>0</v>
      </c>
      <c r="J79" s="22">
        <v>2</v>
      </c>
      <c r="K79" s="28">
        <f t="shared" si="1"/>
        <v>0.36153846153846153</v>
      </c>
    </row>
    <row r="80" spans="1:11" s="34" customFormat="1" x14ac:dyDescent="0.25">
      <c r="A80" s="21" t="s">
        <v>463</v>
      </c>
      <c r="B80" s="7">
        <v>573</v>
      </c>
      <c r="C80" s="22">
        <v>55</v>
      </c>
      <c r="D80" s="22">
        <v>5</v>
      </c>
      <c r="E80" s="22">
        <v>8</v>
      </c>
      <c r="F80" s="22">
        <v>93</v>
      </c>
      <c r="G80" s="22">
        <v>161</v>
      </c>
      <c r="H80" s="22">
        <v>1</v>
      </c>
      <c r="I80" s="22">
        <v>0</v>
      </c>
      <c r="J80" s="22">
        <v>0</v>
      </c>
      <c r="K80" s="28">
        <f t="shared" si="1"/>
        <v>0.28097731239092494</v>
      </c>
    </row>
    <row r="81" spans="1:11" s="34" customFormat="1" x14ac:dyDescent="0.25">
      <c r="A81" s="21" t="s">
        <v>464</v>
      </c>
      <c r="B81" s="7">
        <v>325</v>
      </c>
      <c r="C81" s="22">
        <v>46</v>
      </c>
      <c r="D81" s="22">
        <v>4</v>
      </c>
      <c r="E81" s="22">
        <v>6</v>
      </c>
      <c r="F81" s="22">
        <v>41</v>
      </c>
      <c r="G81" s="22">
        <v>97</v>
      </c>
      <c r="H81" s="22">
        <v>1</v>
      </c>
      <c r="I81" s="22">
        <v>0</v>
      </c>
      <c r="J81" s="22">
        <v>3</v>
      </c>
      <c r="K81" s="28">
        <f t="shared" si="1"/>
        <v>0.30769230769230771</v>
      </c>
    </row>
    <row r="82" spans="1:11" s="34" customFormat="1" x14ac:dyDescent="0.25">
      <c r="A82" s="21" t="s">
        <v>465</v>
      </c>
      <c r="B82" s="7">
        <v>478</v>
      </c>
      <c r="C82" s="22">
        <v>68</v>
      </c>
      <c r="D82" s="22">
        <v>4</v>
      </c>
      <c r="E82" s="22">
        <v>13</v>
      </c>
      <c r="F82" s="22">
        <v>80</v>
      </c>
      <c r="G82" s="22">
        <v>165</v>
      </c>
      <c r="H82" s="22">
        <v>2</v>
      </c>
      <c r="I82" s="22">
        <v>0</v>
      </c>
      <c r="J82" s="22">
        <v>0</v>
      </c>
      <c r="K82" s="28">
        <f t="shared" si="1"/>
        <v>0.34518828451882844</v>
      </c>
    </row>
    <row r="83" spans="1:11" s="34" customFormat="1" x14ac:dyDescent="0.25">
      <c r="A83" s="21" t="s">
        <v>466</v>
      </c>
      <c r="B83" s="7">
        <v>595</v>
      </c>
      <c r="C83" s="22">
        <v>83</v>
      </c>
      <c r="D83" s="22">
        <v>7</v>
      </c>
      <c r="E83" s="22">
        <v>12</v>
      </c>
      <c r="F83" s="22">
        <v>111</v>
      </c>
      <c r="G83" s="22">
        <v>213</v>
      </c>
      <c r="H83" s="22">
        <v>0</v>
      </c>
      <c r="I83" s="22">
        <v>0</v>
      </c>
      <c r="J83" s="22">
        <v>1</v>
      </c>
      <c r="K83" s="28">
        <f t="shared" si="1"/>
        <v>0.35966386554621849</v>
      </c>
    </row>
    <row r="84" spans="1:11" s="34" customFormat="1" x14ac:dyDescent="0.25">
      <c r="A84" s="21" t="s">
        <v>467</v>
      </c>
      <c r="B84" s="7">
        <v>427</v>
      </c>
      <c r="C84" s="22">
        <v>74</v>
      </c>
      <c r="D84" s="22">
        <v>5</v>
      </c>
      <c r="E84" s="22">
        <v>9</v>
      </c>
      <c r="F84" s="22">
        <v>70</v>
      </c>
      <c r="G84" s="22">
        <v>158</v>
      </c>
      <c r="H84" s="22">
        <v>0</v>
      </c>
      <c r="I84" s="22">
        <v>0</v>
      </c>
      <c r="J84" s="22">
        <v>1</v>
      </c>
      <c r="K84" s="28">
        <f t="shared" si="1"/>
        <v>0.37236533957845436</v>
      </c>
    </row>
    <row r="85" spans="1:11" s="34" customFormat="1" x14ac:dyDescent="0.25">
      <c r="A85" s="21" t="s">
        <v>468</v>
      </c>
      <c r="B85" s="22">
        <v>0</v>
      </c>
      <c r="C85" s="22">
        <v>88</v>
      </c>
      <c r="D85" s="22">
        <v>2</v>
      </c>
      <c r="E85" s="22">
        <v>8</v>
      </c>
      <c r="F85" s="22">
        <v>27</v>
      </c>
      <c r="G85" s="22">
        <v>125</v>
      </c>
      <c r="H85" s="22">
        <v>0</v>
      </c>
      <c r="I85" s="22">
        <v>1</v>
      </c>
      <c r="J85" s="22">
        <v>1</v>
      </c>
      <c r="K85" s="28" t="s">
        <v>99</v>
      </c>
    </row>
    <row r="86" spans="1:11" s="34" customFormat="1" ht="30" x14ac:dyDescent="0.25">
      <c r="A86" s="6" t="s">
        <v>469</v>
      </c>
      <c r="B86" s="22">
        <v>0</v>
      </c>
      <c r="C86" s="22">
        <v>46</v>
      </c>
      <c r="D86" s="22">
        <v>9</v>
      </c>
      <c r="E86" s="22">
        <v>4</v>
      </c>
      <c r="F86" s="22">
        <v>30</v>
      </c>
      <c r="G86" s="22">
        <v>89</v>
      </c>
      <c r="H86" s="22">
        <v>2</v>
      </c>
      <c r="I86" s="22">
        <v>0</v>
      </c>
      <c r="J86" s="22">
        <v>1</v>
      </c>
      <c r="K86" s="28" t="s">
        <v>99</v>
      </c>
    </row>
    <row r="87" spans="1:11" s="34" customFormat="1" x14ac:dyDescent="0.25">
      <c r="A87" s="21" t="s">
        <v>470</v>
      </c>
      <c r="B87" s="22">
        <v>0</v>
      </c>
      <c r="C87" s="22">
        <v>2224</v>
      </c>
      <c r="D87" s="22">
        <v>74</v>
      </c>
      <c r="E87" s="22">
        <v>151</v>
      </c>
      <c r="F87" s="22">
        <v>1303</v>
      </c>
      <c r="G87" s="22">
        <v>3752</v>
      </c>
      <c r="H87" s="22">
        <v>7</v>
      </c>
      <c r="I87" s="22">
        <v>0</v>
      </c>
      <c r="J87" s="22">
        <v>8</v>
      </c>
      <c r="K87" s="28" t="s">
        <v>99</v>
      </c>
    </row>
    <row r="88" spans="1:11" s="34" customFormat="1" x14ac:dyDescent="0.25">
      <c r="A88" s="21" t="s">
        <v>102</v>
      </c>
      <c r="B88" s="22">
        <v>0</v>
      </c>
      <c r="C88" s="22">
        <v>475</v>
      </c>
      <c r="D88" s="22">
        <v>25</v>
      </c>
      <c r="E88" s="22">
        <v>40</v>
      </c>
      <c r="F88" s="22">
        <v>314</v>
      </c>
      <c r="G88" s="22">
        <v>854</v>
      </c>
      <c r="H88" s="22">
        <v>4</v>
      </c>
      <c r="I88" s="22">
        <v>0</v>
      </c>
      <c r="J88" s="22">
        <v>2</v>
      </c>
      <c r="K88" s="28" t="s">
        <v>99</v>
      </c>
    </row>
    <row r="89" spans="1:11" s="34" customFormat="1" ht="15.75" thickBot="1" x14ac:dyDescent="0.3">
      <c r="A89" s="42" t="s">
        <v>103</v>
      </c>
      <c r="B89" s="43">
        <v>0</v>
      </c>
      <c r="C89" s="43">
        <v>122</v>
      </c>
      <c r="D89" s="43">
        <v>13</v>
      </c>
      <c r="E89" s="43">
        <v>27</v>
      </c>
      <c r="F89" s="43">
        <v>159</v>
      </c>
      <c r="G89" s="43">
        <v>321</v>
      </c>
      <c r="H89" s="43">
        <v>3</v>
      </c>
      <c r="I89" s="43">
        <v>0</v>
      </c>
      <c r="J89" s="43">
        <v>1</v>
      </c>
      <c r="K89" s="44" t="s">
        <v>99</v>
      </c>
    </row>
    <row r="90" spans="1:11" s="34" customFormat="1" x14ac:dyDescent="0.25">
      <c r="A90" s="21" t="s">
        <v>104</v>
      </c>
      <c r="B90" s="22"/>
      <c r="C90" s="22">
        <f t="shared" ref="C90:J90" si="2">SUM(C2:C86)</f>
        <v>6086</v>
      </c>
      <c r="D90" s="22">
        <f t="shared" si="2"/>
        <v>298</v>
      </c>
      <c r="E90" s="22">
        <f t="shared" si="2"/>
        <v>744</v>
      </c>
      <c r="F90" s="22">
        <f t="shared" si="2"/>
        <v>4359</v>
      </c>
      <c r="G90" s="22">
        <f t="shared" si="2"/>
        <v>11487</v>
      </c>
      <c r="H90" s="22">
        <f t="shared" si="2"/>
        <v>30</v>
      </c>
      <c r="I90" s="22">
        <f t="shared" si="2"/>
        <v>9</v>
      </c>
      <c r="J90" s="22">
        <f t="shared" si="2"/>
        <v>57</v>
      </c>
      <c r="K90" s="28"/>
    </row>
    <row r="91" spans="1:11" s="34" customFormat="1" x14ac:dyDescent="0.25">
      <c r="A91" s="21" t="s">
        <v>105</v>
      </c>
      <c r="B91" s="22"/>
      <c r="C91" s="22">
        <f t="shared" ref="C91:J91" si="3">SUM(C87:C89)</f>
        <v>2821</v>
      </c>
      <c r="D91" s="22">
        <f t="shared" si="3"/>
        <v>112</v>
      </c>
      <c r="E91" s="22">
        <f t="shared" si="3"/>
        <v>218</v>
      </c>
      <c r="F91" s="22">
        <f t="shared" si="3"/>
        <v>1776</v>
      </c>
      <c r="G91" s="22">
        <f t="shared" si="3"/>
        <v>4927</v>
      </c>
      <c r="H91" s="22">
        <f t="shared" si="3"/>
        <v>14</v>
      </c>
      <c r="I91" s="22">
        <f t="shared" si="3"/>
        <v>0</v>
      </c>
      <c r="J91" s="22">
        <f t="shared" si="3"/>
        <v>11</v>
      </c>
      <c r="K91" s="28"/>
    </row>
    <row r="92" spans="1:11" s="34" customFormat="1" x14ac:dyDescent="0.25">
      <c r="A92" s="21" t="s">
        <v>106</v>
      </c>
      <c r="B92" s="22">
        <f>SUM(Table16[NAMES
ON LIST])</f>
        <v>30844</v>
      </c>
      <c r="C92" s="22">
        <f t="shared" ref="C92:J92" si="4">SUM(C90:C91)</f>
        <v>8907</v>
      </c>
      <c r="D92" s="22">
        <f t="shared" si="4"/>
        <v>410</v>
      </c>
      <c r="E92" s="22">
        <f t="shared" si="4"/>
        <v>962</v>
      </c>
      <c r="F92" s="22">
        <f t="shared" si="4"/>
        <v>6135</v>
      </c>
      <c r="G92" s="22">
        <f t="shared" si="4"/>
        <v>16414</v>
      </c>
      <c r="H92" s="22">
        <f t="shared" si="4"/>
        <v>44</v>
      </c>
      <c r="I92" s="22">
        <f t="shared" si="4"/>
        <v>9</v>
      </c>
      <c r="J92" s="22">
        <f t="shared" si="4"/>
        <v>68</v>
      </c>
      <c r="K92" s="28">
        <f>(G92+I92+J92)/B92</f>
        <v>0.5346582803786798</v>
      </c>
    </row>
    <row r="93" spans="1:11" s="34" customFormat="1" x14ac:dyDescent="0.25">
      <c r="A93" s="45" t="s">
        <v>107</v>
      </c>
      <c r="B93" s="22"/>
      <c r="C93" s="28">
        <f>C92/$G$92</f>
        <v>0.54264652126233703</v>
      </c>
      <c r="D93" s="28">
        <f>D92/$G$92</f>
        <v>2.4978676739368832E-2</v>
      </c>
      <c r="E93" s="28">
        <f>E92/$G$92</f>
        <v>5.8608504934811748E-2</v>
      </c>
      <c r="F93" s="28">
        <f>F92/$G$92</f>
        <v>0.37376629706348241</v>
      </c>
      <c r="G93" s="22"/>
      <c r="H93" s="22"/>
      <c r="I93" s="22"/>
      <c r="J93" s="22"/>
      <c r="K93" s="28"/>
    </row>
    <row r="94" spans="1:11" x14ac:dyDescent="0.25"/>
    <row r="95" spans="1:11" x14ac:dyDescent="0.25"/>
    <row r="96" spans="1:11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96" fitToHeight="0" orientation="landscape" r:id="rId1"/>
  <tableParts count="1">
    <tablePart r:id="rId2"/>
  </tablePart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10513-76D2-4A6B-8EE2-B0A0B795C2AE}">
  <sheetPr codeName="Sheet51">
    <pageSetUpPr fitToPage="1"/>
  </sheetPr>
  <dimension ref="A1:O110"/>
  <sheetViews>
    <sheetView workbookViewId="0">
      <pane xSplit="1" ySplit="1" topLeftCell="B80" activePane="bottomRight" state="frozen"/>
      <selection pane="topRight" activeCell="B1" sqref="B1"/>
      <selection pane="bottomLeft" activeCell="A2" sqref="A2"/>
      <selection pane="bottomRight" activeCell="B97" sqref="B97"/>
    </sheetView>
  </sheetViews>
  <sheetFormatPr defaultColWidth="0" defaultRowHeight="15" customHeight="1" zeroHeight="1" x14ac:dyDescent="0.25"/>
  <cols>
    <col min="1" max="1" width="35.7109375" style="33" customWidth="1"/>
    <col min="2" max="2" width="8.7109375" style="40" customWidth="1"/>
    <col min="3" max="8" width="11.7109375" style="40" customWidth="1"/>
    <col min="9" max="9" width="8.7109375" style="40" customWidth="1"/>
    <col min="10" max="12" width="3.7109375" style="40" customWidth="1"/>
    <col min="13" max="13" width="8.7109375" style="47" customWidth="1"/>
    <col min="14" max="14" width="1.7109375" style="33" customWidth="1"/>
    <col min="15" max="15" width="0" style="33" hidden="1" customWidth="1"/>
    <col min="16" max="16384" width="9.140625" style="33" hidden="1"/>
  </cols>
  <sheetData>
    <row r="1" spans="1:13" ht="60" customHeight="1" thickBot="1" x14ac:dyDescent="0.3">
      <c r="A1" s="1" t="s">
        <v>0</v>
      </c>
      <c r="B1" s="2" t="s">
        <v>1</v>
      </c>
      <c r="C1" s="2" t="s">
        <v>4148</v>
      </c>
      <c r="D1" s="2" t="s">
        <v>4149</v>
      </c>
      <c r="E1" s="2" t="s">
        <v>4150</v>
      </c>
      <c r="F1" s="2" t="s">
        <v>4151</v>
      </c>
      <c r="G1" s="2" t="s">
        <v>4152</v>
      </c>
      <c r="H1" s="2" t="s">
        <v>4153</v>
      </c>
      <c r="I1" s="2" t="s">
        <v>8</v>
      </c>
      <c r="J1" s="2" t="s">
        <v>9</v>
      </c>
      <c r="K1" s="2" t="s">
        <v>10</v>
      </c>
      <c r="L1" s="2" t="s">
        <v>11</v>
      </c>
      <c r="M1" s="32" t="s">
        <v>12</v>
      </c>
    </row>
    <row r="2" spans="1:13" ht="15.75" thickTop="1" x14ac:dyDescent="0.25">
      <c r="A2" s="39" t="s">
        <v>4154</v>
      </c>
      <c r="B2" s="40">
        <v>91</v>
      </c>
      <c r="C2" s="40">
        <v>0</v>
      </c>
      <c r="D2" s="40">
        <v>1</v>
      </c>
      <c r="E2" s="40">
        <v>0</v>
      </c>
      <c r="F2" s="40">
        <v>29</v>
      </c>
      <c r="G2" s="40">
        <v>2</v>
      </c>
      <c r="H2" s="40">
        <v>5</v>
      </c>
      <c r="I2" s="31">
        <v>37</v>
      </c>
      <c r="J2" s="40">
        <v>0</v>
      </c>
      <c r="K2" s="40">
        <v>0</v>
      </c>
      <c r="L2" s="40">
        <v>0</v>
      </c>
      <c r="M2" s="68">
        <f t="shared" ref="M2:M65" si="0">(L2+K2+I2)/B2</f>
        <v>0.40659340659340659</v>
      </c>
    </row>
    <row r="3" spans="1:13" x14ac:dyDescent="0.25">
      <c r="A3" s="39" t="s">
        <v>4155</v>
      </c>
      <c r="B3" s="40">
        <v>514</v>
      </c>
      <c r="C3" s="40">
        <v>2</v>
      </c>
      <c r="D3" s="40">
        <v>3</v>
      </c>
      <c r="E3" s="40">
        <v>2</v>
      </c>
      <c r="F3" s="40">
        <v>96</v>
      </c>
      <c r="G3" s="40">
        <v>8</v>
      </c>
      <c r="H3" s="40">
        <v>90</v>
      </c>
      <c r="I3" s="31">
        <v>201</v>
      </c>
      <c r="J3" s="40">
        <v>0</v>
      </c>
      <c r="K3" s="40">
        <v>0</v>
      </c>
      <c r="L3" s="40">
        <v>0</v>
      </c>
      <c r="M3" s="68">
        <f t="shared" si="0"/>
        <v>0.39105058365758755</v>
      </c>
    </row>
    <row r="4" spans="1:13" x14ac:dyDescent="0.25">
      <c r="A4" s="39" t="s">
        <v>4156</v>
      </c>
      <c r="B4" s="40">
        <v>270</v>
      </c>
      <c r="C4" s="40">
        <v>2</v>
      </c>
      <c r="D4" s="40">
        <v>0</v>
      </c>
      <c r="E4" s="40">
        <v>0</v>
      </c>
      <c r="F4" s="40">
        <v>85</v>
      </c>
      <c r="G4" s="40">
        <v>10</v>
      </c>
      <c r="H4" s="40">
        <v>29</v>
      </c>
      <c r="I4" s="31">
        <v>126</v>
      </c>
      <c r="J4" s="40">
        <v>0</v>
      </c>
      <c r="K4" s="40">
        <v>0</v>
      </c>
      <c r="L4" s="40">
        <v>0</v>
      </c>
      <c r="M4" s="68">
        <f t="shared" si="0"/>
        <v>0.46666666666666667</v>
      </c>
    </row>
    <row r="5" spans="1:13" x14ac:dyDescent="0.25">
      <c r="A5" s="39" t="s">
        <v>4157</v>
      </c>
      <c r="B5" s="40">
        <v>569</v>
      </c>
      <c r="C5" s="40">
        <v>0</v>
      </c>
      <c r="D5" s="40">
        <v>1</v>
      </c>
      <c r="E5" s="40">
        <v>0</v>
      </c>
      <c r="F5" s="40">
        <v>188</v>
      </c>
      <c r="G5" s="40">
        <v>17</v>
      </c>
      <c r="H5" s="40">
        <v>51</v>
      </c>
      <c r="I5" s="40">
        <v>257</v>
      </c>
      <c r="J5" s="40">
        <v>1</v>
      </c>
      <c r="K5" s="40">
        <v>0</v>
      </c>
      <c r="L5" s="40">
        <v>0</v>
      </c>
      <c r="M5" s="68">
        <f t="shared" si="0"/>
        <v>0.45166959578207383</v>
      </c>
    </row>
    <row r="6" spans="1:13" x14ac:dyDescent="0.25">
      <c r="A6" s="39" t="s">
        <v>4158</v>
      </c>
      <c r="B6" s="40">
        <v>266</v>
      </c>
      <c r="C6" s="40">
        <v>0</v>
      </c>
      <c r="D6" s="40">
        <v>1</v>
      </c>
      <c r="E6" s="40">
        <v>1</v>
      </c>
      <c r="F6" s="40">
        <v>100</v>
      </c>
      <c r="G6" s="40">
        <v>7</v>
      </c>
      <c r="H6" s="40">
        <v>28</v>
      </c>
      <c r="I6" s="31">
        <v>137</v>
      </c>
      <c r="J6" s="40">
        <v>0</v>
      </c>
      <c r="K6" s="40">
        <v>0</v>
      </c>
      <c r="L6" s="40">
        <v>0</v>
      </c>
      <c r="M6" s="68">
        <f t="shared" si="0"/>
        <v>0.51503759398496241</v>
      </c>
    </row>
    <row r="7" spans="1:13" x14ac:dyDescent="0.25">
      <c r="A7" s="39" t="s">
        <v>4159</v>
      </c>
      <c r="B7" s="40">
        <v>489</v>
      </c>
      <c r="C7" s="40">
        <v>0</v>
      </c>
      <c r="D7" s="40">
        <v>3</v>
      </c>
      <c r="E7" s="40">
        <v>1</v>
      </c>
      <c r="F7" s="40">
        <v>170</v>
      </c>
      <c r="G7" s="40">
        <v>10</v>
      </c>
      <c r="H7" s="40">
        <v>35</v>
      </c>
      <c r="I7" s="31">
        <v>219</v>
      </c>
      <c r="J7" s="40">
        <v>0</v>
      </c>
      <c r="K7" s="40">
        <v>0</v>
      </c>
      <c r="L7" s="40">
        <v>0</v>
      </c>
      <c r="M7" s="68">
        <f t="shared" si="0"/>
        <v>0.44785276073619634</v>
      </c>
    </row>
    <row r="8" spans="1:13" x14ac:dyDescent="0.25">
      <c r="A8" s="39" t="s">
        <v>4160</v>
      </c>
      <c r="B8" s="40">
        <v>318</v>
      </c>
      <c r="C8" s="40">
        <v>1</v>
      </c>
      <c r="D8" s="40">
        <v>1</v>
      </c>
      <c r="E8" s="40">
        <v>1</v>
      </c>
      <c r="F8" s="40">
        <v>70</v>
      </c>
      <c r="G8" s="40">
        <v>8</v>
      </c>
      <c r="H8" s="40">
        <v>24</v>
      </c>
      <c r="I8" s="31">
        <v>105</v>
      </c>
      <c r="J8" s="40">
        <v>0</v>
      </c>
      <c r="K8" s="40">
        <v>0</v>
      </c>
      <c r="L8" s="40">
        <v>0</v>
      </c>
      <c r="M8" s="68">
        <f t="shared" si="0"/>
        <v>0.330188679245283</v>
      </c>
    </row>
    <row r="9" spans="1:13" x14ac:dyDescent="0.25">
      <c r="A9" s="39" t="s">
        <v>4161</v>
      </c>
      <c r="B9" s="40">
        <v>729</v>
      </c>
      <c r="C9" s="40">
        <v>2</v>
      </c>
      <c r="D9" s="40">
        <v>6</v>
      </c>
      <c r="E9" s="40">
        <v>0</v>
      </c>
      <c r="F9" s="40">
        <v>243</v>
      </c>
      <c r="G9" s="40">
        <v>13</v>
      </c>
      <c r="H9" s="40">
        <v>69</v>
      </c>
      <c r="I9" s="40">
        <v>333</v>
      </c>
      <c r="J9" s="40">
        <v>2</v>
      </c>
      <c r="K9" s="40">
        <v>0</v>
      </c>
      <c r="L9" s="40">
        <v>1</v>
      </c>
      <c r="M9" s="68">
        <f t="shared" si="0"/>
        <v>0.45816186556927296</v>
      </c>
    </row>
    <row r="10" spans="1:13" x14ac:dyDescent="0.25">
      <c r="A10" s="39" t="s">
        <v>4162</v>
      </c>
      <c r="B10" s="40">
        <v>257</v>
      </c>
      <c r="C10" s="40">
        <v>8</v>
      </c>
      <c r="D10" s="40">
        <v>1</v>
      </c>
      <c r="E10" s="40">
        <v>0</v>
      </c>
      <c r="F10" s="40">
        <v>4</v>
      </c>
      <c r="G10" s="40">
        <v>1</v>
      </c>
      <c r="H10" s="40">
        <v>13</v>
      </c>
      <c r="I10" s="40">
        <v>27</v>
      </c>
      <c r="J10" s="40">
        <v>0</v>
      </c>
      <c r="K10" s="40">
        <v>0</v>
      </c>
      <c r="L10" s="40">
        <v>0</v>
      </c>
      <c r="M10" s="68">
        <f t="shared" si="0"/>
        <v>0.10505836575875487</v>
      </c>
    </row>
    <row r="11" spans="1:13" x14ac:dyDescent="0.25">
      <c r="A11" s="39" t="s">
        <v>4163</v>
      </c>
      <c r="B11" s="40">
        <v>387</v>
      </c>
      <c r="C11" s="40">
        <v>0</v>
      </c>
      <c r="D11" s="40">
        <v>2</v>
      </c>
      <c r="E11" s="40">
        <v>0</v>
      </c>
      <c r="F11" s="40">
        <v>59</v>
      </c>
      <c r="G11" s="40">
        <v>12</v>
      </c>
      <c r="H11" s="40">
        <v>51</v>
      </c>
      <c r="I11" s="31">
        <v>124</v>
      </c>
      <c r="J11" s="40">
        <v>0</v>
      </c>
      <c r="K11" s="40">
        <v>0</v>
      </c>
      <c r="L11" s="40">
        <v>0</v>
      </c>
      <c r="M11" s="68">
        <f t="shared" si="0"/>
        <v>0.32041343669250644</v>
      </c>
    </row>
    <row r="12" spans="1:13" x14ac:dyDescent="0.25">
      <c r="A12" s="39" t="s">
        <v>4164</v>
      </c>
      <c r="B12" s="40">
        <v>326</v>
      </c>
      <c r="C12" s="40">
        <v>2</v>
      </c>
      <c r="D12" s="40">
        <v>2</v>
      </c>
      <c r="E12" s="40">
        <v>1</v>
      </c>
      <c r="F12" s="40">
        <v>72</v>
      </c>
      <c r="G12" s="40">
        <v>7</v>
      </c>
      <c r="H12" s="40">
        <v>55</v>
      </c>
      <c r="I12" s="31">
        <v>139</v>
      </c>
      <c r="J12" s="40">
        <v>0</v>
      </c>
      <c r="K12" s="40">
        <v>0</v>
      </c>
      <c r="L12" s="40">
        <v>1</v>
      </c>
      <c r="M12" s="68">
        <f t="shared" si="0"/>
        <v>0.42944785276073622</v>
      </c>
    </row>
    <row r="13" spans="1:13" x14ac:dyDescent="0.25">
      <c r="A13" s="39" t="s">
        <v>4165</v>
      </c>
      <c r="B13" s="40">
        <v>339</v>
      </c>
      <c r="C13" s="40">
        <v>1</v>
      </c>
      <c r="D13" s="40">
        <v>2</v>
      </c>
      <c r="E13" s="40">
        <v>0</v>
      </c>
      <c r="F13" s="40">
        <v>74</v>
      </c>
      <c r="G13" s="40">
        <v>3</v>
      </c>
      <c r="H13" s="40">
        <v>64</v>
      </c>
      <c r="I13" s="31">
        <v>144</v>
      </c>
      <c r="J13" s="40">
        <v>0</v>
      </c>
      <c r="K13" s="40">
        <v>0</v>
      </c>
      <c r="L13" s="40">
        <v>0</v>
      </c>
      <c r="M13" s="68">
        <f t="shared" si="0"/>
        <v>0.4247787610619469</v>
      </c>
    </row>
    <row r="14" spans="1:13" x14ac:dyDescent="0.25">
      <c r="A14" s="39" t="s">
        <v>4166</v>
      </c>
      <c r="B14" s="40">
        <v>465</v>
      </c>
      <c r="C14" s="40">
        <v>2</v>
      </c>
      <c r="D14" s="40">
        <v>1</v>
      </c>
      <c r="E14" s="40">
        <v>1</v>
      </c>
      <c r="F14" s="40">
        <v>121</v>
      </c>
      <c r="G14" s="40">
        <v>13</v>
      </c>
      <c r="H14" s="40">
        <v>81</v>
      </c>
      <c r="I14" s="31">
        <v>219</v>
      </c>
      <c r="J14" s="40">
        <v>1</v>
      </c>
      <c r="K14" s="40">
        <v>1</v>
      </c>
      <c r="L14" s="40">
        <v>0</v>
      </c>
      <c r="M14" s="68">
        <f t="shared" si="0"/>
        <v>0.4731182795698925</v>
      </c>
    </row>
    <row r="15" spans="1:13" x14ac:dyDescent="0.25">
      <c r="A15" s="39" t="s">
        <v>4167</v>
      </c>
      <c r="B15" s="40">
        <v>279</v>
      </c>
      <c r="C15" s="40">
        <v>0</v>
      </c>
      <c r="D15" s="40">
        <v>1</v>
      </c>
      <c r="E15" s="40">
        <v>1</v>
      </c>
      <c r="F15" s="40">
        <v>61</v>
      </c>
      <c r="G15" s="40">
        <v>8</v>
      </c>
      <c r="H15" s="40">
        <v>38</v>
      </c>
      <c r="I15" s="31">
        <v>109</v>
      </c>
      <c r="J15" s="40">
        <v>0</v>
      </c>
      <c r="K15" s="40">
        <v>0</v>
      </c>
      <c r="L15" s="40">
        <v>1</v>
      </c>
      <c r="M15" s="68">
        <f t="shared" si="0"/>
        <v>0.3942652329749104</v>
      </c>
    </row>
    <row r="16" spans="1:13" x14ac:dyDescent="0.25">
      <c r="A16" s="39" t="s">
        <v>4168</v>
      </c>
      <c r="B16" s="40">
        <v>213</v>
      </c>
      <c r="C16" s="40">
        <v>0</v>
      </c>
      <c r="D16" s="40">
        <v>0</v>
      </c>
      <c r="E16" s="40">
        <v>0</v>
      </c>
      <c r="F16" s="40">
        <v>38</v>
      </c>
      <c r="G16" s="40">
        <v>3</v>
      </c>
      <c r="H16" s="40">
        <v>17</v>
      </c>
      <c r="I16" s="31">
        <v>58</v>
      </c>
      <c r="J16" s="40">
        <v>0</v>
      </c>
      <c r="K16" s="40">
        <v>0</v>
      </c>
      <c r="L16" s="40">
        <v>0</v>
      </c>
      <c r="M16" s="68">
        <f t="shared" si="0"/>
        <v>0.27230046948356806</v>
      </c>
    </row>
    <row r="17" spans="1:13" x14ac:dyDescent="0.25">
      <c r="A17" s="39" t="s">
        <v>4169</v>
      </c>
      <c r="B17" s="40">
        <v>316</v>
      </c>
      <c r="C17" s="40">
        <v>0</v>
      </c>
      <c r="D17" s="40">
        <v>1</v>
      </c>
      <c r="E17" s="40">
        <v>1</v>
      </c>
      <c r="F17" s="40">
        <v>76</v>
      </c>
      <c r="G17" s="40">
        <v>2</v>
      </c>
      <c r="H17" s="40">
        <v>22</v>
      </c>
      <c r="I17" s="31">
        <v>102</v>
      </c>
      <c r="J17" s="40">
        <v>0</v>
      </c>
      <c r="K17" s="40">
        <v>0</v>
      </c>
      <c r="L17" s="40">
        <v>0</v>
      </c>
      <c r="M17" s="68">
        <f t="shared" si="0"/>
        <v>0.32278481012658228</v>
      </c>
    </row>
    <row r="18" spans="1:13" x14ac:dyDescent="0.25">
      <c r="A18" s="39" t="s">
        <v>4170</v>
      </c>
      <c r="B18" s="40">
        <v>397</v>
      </c>
      <c r="C18" s="40">
        <v>1</v>
      </c>
      <c r="D18" s="40">
        <v>0</v>
      </c>
      <c r="E18" s="40">
        <v>0</v>
      </c>
      <c r="F18" s="40">
        <v>107</v>
      </c>
      <c r="G18" s="40">
        <v>7</v>
      </c>
      <c r="H18" s="40">
        <v>17</v>
      </c>
      <c r="I18" s="31">
        <v>132</v>
      </c>
      <c r="J18" s="40">
        <v>0</v>
      </c>
      <c r="K18" s="40">
        <v>0</v>
      </c>
      <c r="L18" s="40">
        <v>0</v>
      </c>
      <c r="M18" s="68">
        <f t="shared" si="0"/>
        <v>0.33249370277078083</v>
      </c>
    </row>
    <row r="19" spans="1:13" x14ac:dyDescent="0.25">
      <c r="A19" s="39" t="s">
        <v>4171</v>
      </c>
      <c r="B19" s="40">
        <v>451</v>
      </c>
      <c r="C19" s="40">
        <v>0</v>
      </c>
      <c r="D19" s="40">
        <v>0</v>
      </c>
      <c r="E19" s="40">
        <v>0</v>
      </c>
      <c r="F19" s="40">
        <v>123</v>
      </c>
      <c r="G19" s="40">
        <v>10</v>
      </c>
      <c r="H19" s="40">
        <v>34</v>
      </c>
      <c r="I19" s="31">
        <v>167</v>
      </c>
      <c r="J19" s="40">
        <v>0</v>
      </c>
      <c r="K19" s="40">
        <v>0</v>
      </c>
      <c r="L19" s="40">
        <v>0</v>
      </c>
      <c r="M19" s="68">
        <f t="shared" si="0"/>
        <v>0.37028824833702884</v>
      </c>
    </row>
    <row r="20" spans="1:13" x14ac:dyDescent="0.25">
      <c r="A20" s="39" t="s">
        <v>4172</v>
      </c>
      <c r="B20" s="40">
        <v>441</v>
      </c>
      <c r="C20" s="40">
        <v>0</v>
      </c>
      <c r="D20" s="40">
        <v>2</v>
      </c>
      <c r="E20" s="40">
        <v>0</v>
      </c>
      <c r="F20" s="40">
        <v>105</v>
      </c>
      <c r="G20" s="40">
        <v>10</v>
      </c>
      <c r="H20" s="40">
        <v>30</v>
      </c>
      <c r="I20" s="31">
        <v>147</v>
      </c>
      <c r="J20" s="40">
        <v>0</v>
      </c>
      <c r="K20" s="40">
        <v>0</v>
      </c>
      <c r="L20" s="40">
        <v>0</v>
      </c>
      <c r="M20" s="68">
        <f t="shared" si="0"/>
        <v>0.33333333333333331</v>
      </c>
    </row>
    <row r="21" spans="1:13" x14ac:dyDescent="0.25">
      <c r="A21" s="39" t="s">
        <v>4173</v>
      </c>
      <c r="B21" s="40">
        <v>313</v>
      </c>
      <c r="C21" s="40">
        <v>0</v>
      </c>
      <c r="D21" s="40">
        <v>0</v>
      </c>
      <c r="E21" s="40">
        <v>0</v>
      </c>
      <c r="F21" s="40">
        <v>85</v>
      </c>
      <c r="G21" s="40">
        <v>10</v>
      </c>
      <c r="H21" s="40">
        <v>18</v>
      </c>
      <c r="I21" s="31">
        <v>113</v>
      </c>
      <c r="J21" s="40">
        <v>0</v>
      </c>
      <c r="K21" s="40">
        <v>0</v>
      </c>
      <c r="L21" s="40">
        <v>0</v>
      </c>
      <c r="M21" s="68">
        <f t="shared" si="0"/>
        <v>0.36102236421725242</v>
      </c>
    </row>
    <row r="22" spans="1:13" x14ac:dyDescent="0.25">
      <c r="A22" s="39" t="s">
        <v>4174</v>
      </c>
      <c r="B22" s="40">
        <v>524</v>
      </c>
      <c r="C22" s="40">
        <v>1</v>
      </c>
      <c r="D22" s="40">
        <v>0</v>
      </c>
      <c r="E22" s="40">
        <v>0</v>
      </c>
      <c r="F22" s="40">
        <v>158</v>
      </c>
      <c r="G22" s="40">
        <v>8</v>
      </c>
      <c r="H22" s="40">
        <v>17</v>
      </c>
      <c r="I22" s="31">
        <v>184</v>
      </c>
      <c r="J22" s="40">
        <v>1</v>
      </c>
      <c r="K22" s="40">
        <v>0</v>
      </c>
      <c r="L22" s="40">
        <v>0</v>
      </c>
      <c r="M22" s="68">
        <f t="shared" si="0"/>
        <v>0.35114503816793891</v>
      </c>
    </row>
    <row r="23" spans="1:13" x14ac:dyDescent="0.25">
      <c r="A23" s="39" t="s">
        <v>4175</v>
      </c>
      <c r="B23" s="40">
        <v>173</v>
      </c>
      <c r="C23" s="40">
        <v>0</v>
      </c>
      <c r="D23" s="40">
        <v>0</v>
      </c>
      <c r="E23" s="40">
        <v>1</v>
      </c>
      <c r="F23" s="40">
        <v>60</v>
      </c>
      <c r="G23" s="40">
        <v>7</v>
      </c>
      <c r="H23" s="40">
        <v>7</v>
      </c>
      <c r="I23" s="31">
        <v>75</v>
      </c>
      <c r="J23" s="40">
        <v>0</v>
      </c>
      <c r="K23" s="40">
        <v>0</v>
      </c>
      <c r="L23" s="40">
        <v>0</v>
      </c>
      <c r="M23" s="68">
        <f t="shared" si="0"/>
        <v>0.43352601156069365</v>
      </c>
    </row>
    <row r="24" spans="1:13" x14ac:dyDescent="0.25">
      <c r="A24" s="39" t="s">
        <v>4176</v>
      </c>
      <c r="B24" s="40">
        <v>354</v>
      </c>
      <c r="C24" s="40">
        <v>0</v>
      </c>
      <c r="D24" s="40">
        <v>1</v>
      </c>
      <c r="E24" s="40">
        <v>0</v>
      </c>
      <c r="F24" s="40">
        <v>127</v>
      </c>
      <c r="G24" s="40">
        <v>8</v>
      </c>
      <c r="H24" s="40">
        <v>27</v>
      </c>
      <c r="I24" s="31">
        <v>163</v>
      </c>
      <c r="J24" s="40">
        <v>0</v>
      </c>
      <c r="K24" s="40">
        <v>3</v>
      </c>
      <c r="L24" s="40">
        <v>2</v>
      </c>
      <c r="M24" s="68">
        <f t="shared" si="0"/>
        <v>0.47457627118644069</v>
      </c>
    </row>
    <row r="25" spans="1:13" x14ac:dyDescent="0.25">
      <c r="A25" s="39" t="s">
        <v>4177</v>
      </c>
      <c r="B25" s="40">
        <v>283</v>
      </c>
      <c r="C25" s="40">
        <v>2</v>
      </c>
      <c r="D25" s="40">
        <v>2</v>
      </c>
      <c r="E25" s="40">
        <v>0</v>
      </c>
      <c r="F25" s="40">
        <v>113</v>
      </c>
      <c r="G25" s="40">
        <v>9</v>
      </c>
      <c r="H25" s="40">
        <v>36</v>
      </c>
      <c r="I25" s="31">
        <v>162</v>
      </c>
      <c r="J25" s="40">
        <v>0</v>
      </c>
      <c r="K25" s="40">
        <v>0</v>
      </c>
      <c r="L25" s="40">
        <v>2</v>
      </c>
      <c r="M25" s="68">
        <f t="shared" si="0"/>
        <v>0.5795053003533569</v>
      </c>
    </row>
    <row r="26" spans="1:13" x14ac:dyDescent="0.25">
      <c r="A26" s="39" t="s">
        <v>4178</v>
      </c>
      <c r="B26" s="40">
        <v>365</v>
      </c>
      <c r="C26" s="40">
        <v>0</v>
      </c>
      <c r="D26" s="40">
        <v>2</v>
      </c>
      <c r="E26" s="40">
        <v>0</v>
      </c>
      <c r="F26" s="40">
        <v>151</v>
      </c>
      <c r="G26" s="40">
        <v>4</v>
      </c>
      <c r="H26" s="40">
        <v>29</v>
      </c>
      <c r="I26" s="31">
        <v>186</v>
      </c>
      <c r="J26" s="40">
        <v>0</v>
      </c>
      <c r="K26" s="40">
        <v>0</v>
      </c>
      <c r="L26" s="40">
        <v>0</v>
      </c>
      <c r="M26" s="68">
        <f t="shared" si="0"/>
        <v>0.50958904109589043</v>
      </c>
    </row>
    <row r="27" spans="1:13" x14ac:dyDescent="0.25">
      <c r="A27" s="39" t="s">
        <v>4179</v>
      </c>
      <c r="B27" s="40">
        <v>284</v>
      </c>
      <c r="C27" s="40">
        <v>0</v>
      </c>
      <c r="D27" s="40">
        <v>0</v>
      </c>
      <c r="E27" s="40">
        <v>0</v>
      </c>
      <c r="F27" s="40">
        <v>86</v>
      </c>
      <c r="G27" s="40">
        <v>3</v>
      </c>
      <c r="H27" s="40">
        <v>16</v>
      </c>
      <c r="I27" s="31">
        <v>105</v>
      </c>
      <c r="J27" s="40">
        <v>0</v>
      </c>
      <c r="K27" s="40">
        <v>0</v>
      </c>
      <c r="L27" s="40">
        <v>0</v>
      </c>
      <c r="M27" s="68">
        <f t="shared" si="0"/>
        <v>0.36971830985915494</v>
      </c>
    </row>
    <row r="28" spans="1:13" x14ac:dyDescent="0.25">
      <c r="A28" s="39" t="s">
        <v>4180</v>
      </c>
      <c r="B28" s="40">
        <v>380</v>
      </c>
      <c r="C28" s="40">
        <v>0</v>
      </c>
      <c r="D28" s="40">
        <v>2</v>
      </c>
      <c r="E28" s="40">
        <v>0</v>
      </c>
      <c r="F28" s="40">
        <v>129</v>
      </c>
      <c r="G28" s="40">
        <v>11</v>
      </c>
      <c r="H28" s="40">
        <v>22</v>
      </c>
      <c r="I28" s="31">
        <v>164</v>
      </c>
      <c r="J28" s="40">
        <v>0</v>
      </c>
      <c r="K28" s="40">
        <v>0</v>
      </c>
      <c r="L28" s="40">
        <v>0</v>
      </c>
      <c r="M28" s="68">
        <f t="shared" si="0"/>
        <v>0.43157894736842106</v>
      </c>
    </row>
    <row r="29" spans="1:13" x14ac:dyDescent="0.25">
      <c r="A29" s="39" t="s">
        <v>4181</v>
      </c>
      <c r="B29" s="40">
        <v>422</v>
      </c>
      <c r="C29" s="40">
        <v>0</v>
      </c>
      <c r="D29" s="40">
        <v>0</v>
      </c>
      <c r="E29" s="40">
        <v>0</v>
      </c>
      <c r="F29" s="40">
        <v>114</v>
      </c>
      <c r="G29" s="40">
        <v>2</v>
      </c>
      <c r="H29" s="40">
        <v>44</v>
      </c>
      <c r="I29" s="31">
        <v>160</v>
      </c>
      <c r="J29" s="40">
        <v>1</v>
      </c>
      <c r="K29" s="40">
        <v>0</v>
      </c>
      <c r="L29" s="40">
        <v>0</v>
      </c>
      <c r="M29" s="68">
        <f t="shared" si="0"/>
        <v>0.37914691943127959</v>
      </c>
    </row>
    <row r="30" spans="1:13" x14ac:dyDescent="0.25">
      <c r="A30" s="39" t="s">
        <v>4182</v>
      </c>
      <c r="B30" s="40">
        <v>456</v>
      </c>
      <c r="C30" s="40">
        <v>2</v>
      </c>
      <c r="D30" s="40">
        <v>1</v>
      </c>
      <c r="E30" s="40">
        <v>1</v>
      </c>
      <c r="F30" s="40">
        <v>158</v>
      </c>
      <c r="G30" s="40">
        <v>6</v>
      </c>
      <c r="H30" s="40">
        <v>34</v>
      </c>
      <c r="I30" s="31">
        <v>202</v>
      </c>
      <c r="J30" s="40">
        <v>0</v>
      </c>
      <c r="K30" s="40">
        <v>0</v>
      </c>
      <c r="L30" s="40">
        <v>0</v>
      </c>
      <c r="M30" s="68">
        <f t="shared" si="0"/>
        <v>0.44298245614035087</v>
      </c>
    </row>
    <row r="31" spans="1:13" x14ac:dyDescent="0.25">
      <c r="A31" s="39" t="s">
        <v>4183</v>
      </c>
      <c r="B31" s="40">
        <v>483</v>
      </c>
      <c r="C31" s="40">
        <v>0</v>
      </c>
      <c r="D31" s="40">
        <v>1</v>
      </c>
      <c r="E31" s="40">
        <v>0</v>
      </c>
      <c r="F31" s="40">
        <v>176</v>
      </c>
      <c r="G31" s="40">
        <v>7</v>
      </c>
      <c r="H31" s="40">
        <v>47</v>
      </c>
      <c r="I31" s="31">
        <v>231</v>
      </c>
      <c r="J31" s="40">
        <v>0</v>
      </c>
      <c r="K31" s="40">
        <v>0</v>
      </c>
      <c r="L31" s="40">
        <v>0</v>
      </c>
      <c r="M31" s="68">
        <f t="shared" si="0"/>
        <v>0.47826086956521741</v>
      </c>
    </row>
    <row r="32" spans="1:13" x14ac:dyDescent="0.25">
      <c r="A32" s="39" t="s">
        <v>4184</v>
      </c>
      <c r="B32" s="40">
        <v>442</v>
      </c>
      <c r="C32" s="40">
        <v>1</v>
      </c>
      <c r="D32" s="40">
        <v>2</v>
      </c>
      <c r="E32" s="40">
        <v>2</v>
      </c>
      <c r="F32" s="40">
        <v>141</v>
      </c>
      <c r="G32" s="40">
        <v>9</v>
      </c>
      <c r="H32" s="40">
        <v>44</v>
      </c>
      <c r="I32" s="31">
        <v>199</v>
      </c>
      <c r="J32" s="40">
        <v>0</v>
      </c>
      <c r="K32" s="40">
        <v>0</v>
      </c>
      <c r="L32" s="40">
        <v>0</v>
      </c>
      <c r="M32" s="68">
        <f t="shared" si="0"/>
        <v>0.45022624434389141</v>
      </c>
    </row>
    <row r="33" spans="1:13" x14ac:dyDescent="0.25">
      <c r="A33" s="39" t="s">
        <v>4185</v>
      </c>
      <c r="B33" s="40">
        <v>434</v>
      </c>
      <c r="C33" s="40">
        <v>1</v>
      </c>
      <c r="D33" s="40">
        <v>3</v>
      </c>
      <c r="E33" s="40">
        <v>1</v>
      </c>
      <c r="F33" s="40">
        <v>167</v>
      </c>
      <c r="G33" s="40">
        <v>13</v>
      </c>
      <c r="H33" s="40">
        <v>43</v>
      </c>
      <c r="I33" s="31">
        <v>228</v>
      </c>
      <c r="J33" s="40">
        <v>2</v>
      </c>
      <c r="K33" s="40">
        <v>0</v>
      </c>
      <c r="L33" s="40">
        <v>0</v>
      </c>
      <c r="M33" s="68">
        <f t="shared" si="0"/>
        <v>0.52534562211981561</v>
      </c>
    </row>
    <row r="34" spans="1:13" x14ac:dyDescent="0.25">
      <c r="A34" s="39" t="s">
        <v>4186</v>
      </c>
      <c r="B34" s="40">
        <v>497</v>
      </c>
      <c r="C34" s="40">
        <v>1</v>
      </c>
      <c r="D34" s="40">
        <v>3</v>
      </c>
      <c r="E34" s="40">
        <v>1</v>
      </c>
      <c r="F34" s="40">
        <v>179</v>
      </c>
      <c r="G34" s="40">
        <v>13</v>
      </c>
      <c r="H34" s="40">
        <v>68</v>
      </c>
      <c r="I34" s="31">
        <v>265</v>
      </c>
      <c r="J34" s="40">
        <v>0</v>
      </c>
      <c r="K34" s="40">
        <v>0</v>
      </c>
      <c r="L34" s="40">
        <v>1</v>
      </c>
      <c r="M34" s="68">
        <f t="shared" si="0"/>
        <v>0.53521126760563376</v>
      </c>
    </row>
    <row r="35" spans="1:13" x14ac:dyDescent="0.25">
      <c r="A35" s="39" t="s">
        <v>4187</v>
      </c>
      <c r="B35" s="40">
        <v>477</v>
      </c>
      <c r="C35" s="40">
        <v>1</v>
      </c>
      <c r="D35" s="40">
        <v>4</v>
      </c>
      <c r="E35" s="40">
        <v>1</v>
      </c>
      <c r="F35" s="40">
        <v>196</v>
      </c>
      <c r="G35" s="40">
        <v>15</v>
      </c>
      <c r="H35" s="40">
        <v>43</v>
      </c>
      <c r="I35" s="31">
        <v>260</v>
      </c>
      <c r="J35" s="40">
        <v>0</v>
      </c>
      <c r="K35" s="40">
        <v>0</v>
      </c>
      <c r="L35" s="40">
        <v>0</v>
      </c>
      <c r="M35" s="68">
        <f t="shared" si="0"/>
        <v>0.54507337526205446</v>
      </c>
    </row>
    <row r="36" spans="1:13" x14ac:dyDescent="0.25">
      <c r="A36" s="39" t="s">
        <v>4188</v>
      </c>
      <c r="B36" s="40">
        <v>632</v>
      </c>
      <c r="C36" s="40">
        <v>27</v>
      </c>
      <c r="D36" s="40">
        <v>8</v>
      </c>
      <c r="E36" s="40">
        <v>5</v>
      </c>
      <c r="F36" s="40">
        <v>27</v>
      </c>
      <c r="G36" s="40">
        <v>4</v>
      </c>
      <c r="H36" s="40">
        <v>270</v>
      </c>
      <c r="I36" s="40">
        <v>341</v>
      </c>
      <c r="J36" s="40">
        <v>0</v>
      </c>
      <c r="K36" s="40">
        <v>0</v>
      </c>
      <c r="L36" s="40">
        <v>1</v>
      </c>
      <c r="M36" s="68">
        <f t="shared" si="0"/>
        <v>0.54113924050632911</v>
      </c>
    </row>
    <row r="37" spans="1:13" x14ac:dyDescent="0.25">
      <c r="A37" s="39" t="s">
        <v>4189</v>
      </c>
      <c r="B37" s="40">
        <v>458</v>
      </c>
      <c r="C37" s="40">
        <v>3</v>
      </c>
      <c r="D37" s="40">
        <v>7</v>
      </c>
      <c r="E37" s="40">
        <v>3</v>
      </c>
      <c r="F37" s="40">
        <v>90</v>
      </c>
      <c r="G37" s="40">
        <v>23</v>
      </c>
      <c r="H37" s="40">
        <v>111</v>
      </c>
      <c r="I37" s="31">
        <v>237</v>
      </c>
      <c r="J37" s="40">
        <v>0</v>
      </c>
      <c r="K37" s="40">
        <v>0</v>
      </c>
      <c r="L37" s="40">
        <v>0</v>
      </c>
      <c r="M37" s="68">
        <f t="shared" si="0"/>
        <v>0.51746724890829698</v>
      </c>
    </row>
    <row r="38" spans="1:13" x14ac:dyDescent="0.25">
      <c r="A38" s="39" t="s">
        <v>4190</v>
      </c>
      <c r="B38" s="40">
        <v>101</v>
      </c>
      <c r="C38" s="40">
        <v>2</v>
      </c>
      <c r="D38" s="40">
        <v>0</v>
      </c>
      <c r="E38" s="40">
        <v>2</v>
      </c>
      <c r="F38" s="40">
        <v>28</v>
      </c>
      <c r="G38" s="40">
        <v>3</v>
      </c>
      <c r="H38" s="40">
        <v>18</v>
      </c>
      <c r="I38" s="31">
        <v>53</v>
      </c>
      <c r="J38" s="40">
        <v>0</v>
      </c>
      <c r="K38" s="40">
        <v>0</v>
      </c>
      <c r="L38" s="40">
        <v>0</v>
      </c>
      <c r="M38" s="68">
        <f t="shared" si="0"/>
        <v>0.52475247524752477</v>
      </c>
    </row>
    <row r="39" spans="1:13" x14ac:dyDescent="0.25">
      <c r="A39" s="39" t="s">
        <v>4191</v>
      </c>
      <c r="B39" s="40">
        <v>384</v>
      </c>
      <c r="C39" s="40">
        <v>2</v>
      </c>
      <c r="D39" s="40">
        <v>1</v>
      </c>
      <c r="E39" s="40">
        <v>0</v>
      </c>
      <c r="F39" s="40">
        <v>57</v>
      </c>
      <c r="G39" s="40">
        <v>9</v>
      </c>
      <c r="H39" s="40">
        <v>85</v>
      </c>
      <c r="I39" s="31">
        <v>154</v>
      </c>
      <c r="J39" s="40">
        <v>0</v>
      </c>
      <c r="K39" s="40">
        <v>0</v>
      </c>
      <c r="L39" s="40">
        <v>0</v>
      </c>
      <c r="M39" s="68">
        <f t="shared" si="0"/>
        <v>0.40104166666666669</v>
      </c>
    </row>
    <row r="40" spans="1:13" x14ac:dyDescent="0.25">
      <c r="A40" s="39" t="s">
        <v>4192</v>
      </c>
      <c r="B40" s="40">
        <v>327</v>
      </c>
      <c r="C40" s="40">
        <v>0</v>
      </c>
      <c r="D40" s="40">
        <v>3</v>
      </c>
      <c r="E40" s="40">
        <v>0</v>
      </c>
      <c r="F40" s="40">
        <v>24</v>
      </c>
      <c r="G40" s="40">
        <v>3</v>
      </c>
      <c r="H40" s="40">
        <v>66</v>
      </c>
      <c r="I40" s="31">
        <v>96</v>
      </c>
      <c r="J40" s="40">
        <v>0</v>
      </c>
      <c r="K40" s="40">
        <v>0</v>
      </c>
      <c r="L40" s="40">
        <v>0</v>
      </c>
      <c r="M40" s="68">
        <f t="shared" si="0"/>
        <v>0.29357798165137616</v>
      </c>
    </row>
    <row r="41" spans="1:13" x14ac:dyDescent="0.25">
      <c r="A41" s="39" t="s">
        <v>4193</v>
      </c>
      <c r="B41" s="40">
        <v>337</v>
      </c>
      <c r="C41" s="40">
        <v>1</v>
      </c>
      <c r="D41" s="40">
        <v>1</v>
      </c>
      <c r="E41" s="40">
        <v>1</v>
      </c>
      <c r="F41" s="40">
        <v>37</v>
      </c>
      <c r="G41" s="40">
        <v>6</v>
      </c>
      <c r="H41" s="40">
        <v>80</v>
      </c>
      <c r="I41" s="31">
        <v>126</v>
      </c>
      <c r="J41" s="40">
        <v>0</v>
      </c>
      <c r="K41" s="40">
        <v>0</v>
      </c>
      <c r="L41" s="40">
        <v>0</v>
      </c>
      <c r="M41" s="68">
        <f t="shared" si="0"/>
        <v>0.37388724035608306</v>
      </c>
    </row>
    <row r="42" spans="1:13" x14ac:dyDescent="0.25">
      <c r="A42" s="39" t="s">
        <v>4194</v>
      </c>
      <c r="B42" s="40">
        <v>485</v>
      </c>
      <c r="C42" s="40">
        <v>0</v>
      </c>
      <c r="D42" s="40">
        <v>2</v>
      </c>
      <c r="E42" s="40">
        <v>1</v>
      </c>
      <c r="F42" s="40">
        <v>45</v>
      </c>
      <c r="G42" s="40">
        <v>7</v>
      </c>
      <c r="H42" s="40">
        <v>77</v>
      </c>
      <c r="I42" s="31">
        <v>132</v>
      </c>
      <c r="J42" s="40">
        <v>0</v>
      </c>
      <c r="K42" s="40">
        <v>0</v>
      </c>
      <c r="L42" s="40">
        <v>1</v>
      </c>
      <c r="M42" s="68">
        <f t="shared" si="0"/>
        <v>0.27422680412371137</v>
      </c>
    </row>
    <row r="43" spans="1:13" x14ac:dyDescent="0.25">
      <c r="A43" s="39" t="s">
        <v>4195</v>
      </c>
      <c r="B43" s="40">
        <v>425</v>
      </c>
      <c r="C43" s="40">
        <v>1</v>
      </c>
      <c r="D43" s="40">
        <v>1</v>
      </c>
      <c r="E43" s="40">
        <v>0</v>
      </c>
      <c r="F43" s="40">
        <v>31</v>
      </c>
      <c r="G43" s="40">
        <v>6</v>
      </c>
      <c r="H43" s="40">
        <v>66</v>
      </c>
      <c r="I43" s="31">
        <v>105</v>
      </c>
      <c r="J43" s="40">
        <v>0</v>
      </c>
      <c r="K43" s="40">
        <v>0</v>
      </c>
      <c r="L43" s="40">
        <v>0</v>
      </c>
      <c r="M43" s="68">
        <f t="shared" si="0"/>
        <v>0.24705882352941178</v>
      </c>
    </row>
    <row r="44" spans="1:13" x14ac:dyDescent="0.25">
      <c r="A44" s="39" t="s">
        <v>4196</v>
      </c>
      <c r="B44" s="40">
        <v>255</v>
      </c>
      <c r="C44" s="40">
        <v>0</v>
      </c>
      <c r="D44" s="40">
        <v>1</v>
      </c>
      <c r="E44" s="40">
        <v>0</v>
      </c>
      <c r="F44" s="40">
        <v>33</v>
      </c>
      <c r="G44" s="40">
        <v>3</v>
      </c>
      <c r="H44" s="40">
        <v>31</v>
      </c>
      <c r="I44" s="31">
        <v>68</v>
      </c>
      <c r="J44" s="40">
        <v>0</v>
      </c>
      <c r="K44" s="40">
        <v>0</v>
      </c>
      <c r="L44" s="40">
        <v>0</v>
      </c>
      <c r="M44" s="68">
        <f t="shared" si="0"/>
        <v>0.26666666666666666</v>
      </c>
    </row>
    <row r="45" spans="1:13" x14ac:dyDescent="0.25">
      <c r="A45" s="39" t="s">
        <v>4197</v>
      </c>
      <c r="B45" s="40">
        <v>395</v>
      </c>
      <c r="C45" s="40">
        <v>0</v>
      </c>
      <c r="D45" s="40">
        <v>1</v>
      </c>
      <c r="E45" s="40">
        <v>2</v>
      </c>
      <c r="F45" s="40">
        <v>27</v>
      </c>
      <c r="G45" s="40">
        <v>6</v>
      </c>
      <c r="H45" s="40">
        <v>87</v>
      </c>
      <c r="I45" s="31">
        <v>123</v>
      </c>
      <c r="J45" s="40">
        <v>0</v>
      </c>
      <c r="K45" s="40">
        <v>0</v>
      </c>
      <c r="L45" s="40">
        <v>1</v>
      </c>
      <c r="M45" s="68">
        <f t="shared" si="0"/>
        <v>0.3139240506329114</v>
      </c>
    </row>
    <row r="46" spans="1:13" x14ac:dyDescent="0.25">
      <c r="A46" s="39" t="s">
        <v>4198</v>
      </c>
      <c r="B46" s="40">
        <v>278</v>
      </c>
      <c r="C46" s="40">
        <v>0</v>
      </c>
      <c r="D46" s="40">
        <v>1</v>
      </c>
      <c r="E46" s="40">
        <v>0</v>
      </c>
      <c r="F46" s="40">
        <v>20</v>
      </c>
      <c r="G46" s="40">
        <v>3</v>
      </c>
      <c r="H46" s="40">
        <v>40</v>
      </c>
      <c r="I46" s="31">
        <v>64</v>
      </c>
      <c r="J46" s="40">
        <v>0</v>
      </c>
      <c r="K46" s="40">
        <v>0</v>
      </c>
      <c r="L46" s="40">
        <v>0</v>
      </c>
      <c r="M46" s="68">
        <f t="shared" si="0"/>
        <v>0.23021582733812951</v>
      </c>
    </row>
    <row r="47" spans="1:13" x14ac:dyDescent="0.25">
      <c r="A47" s="39" t="s">
        <v>4199</v>
      </c>
      <c r="B47" s="40">
        <v>371</v>
      </c>
      <c r="C47" s="40">
        <v>0</v>
      </c>
      <c r="D47" s="40">
        <v>2</v>
      </c>
      <c r="E47" s="40">
        <v>0</v>
      </c>
      <c r="F47" s="40">
        <v>27</v>
      </c>
      <c r="G47" s="40">
        <v>5</v>
      </c>
      <c r="H47" s="40">
        <v>94</v>
      </c>
      <c r="I47" s="31">
        <v>128</v>
      </c>
      <c r="J47" s="40">
        <v>1</v>
      </c>
      <c r="K47" s="40">
        <v>0</v>
      </c>
      <c r="L47" s="40">
        <v>0</v>
      </c>
      <c r="M47" s="68">
        <f t="shared" si="0"/>
        <v>0.34501347708894881</v>
      </c>
    </row>
    <row r="48" spans="1:13" x14ac:dyDescent="0.25">
      <c r="A48" s="39" t="s">
        <v>4200</v>
      </c>
      <c r="B48" s="40">
        <v>501</v>
      </c>
      <c r="C48" s="40">
        <v>0</v>
      </c>
      <c r="D48" s="40">
        <v>3</v>
      </c>
      <c r="E48" s="40">
        <v>1</v>
      </c>
      <c r="F48" s="40">
        <v>19</v>
      </c>
      <c r="G48" s="40">
        <v>13</v>
      </c>
      <c r="H48" s="40">
        <v>92</v>
      </c>
      <c r="I48" s="31">
        <v>128</v>
      </c>
      <c r="J48" s="40">
        <v>0</v>
      </c>
      <c r="K48" s="40">
        <v>0</v>
      </c>
      <c r="L48" s="40">
        <v>0</v>
      </c>
      <c r="M48" s="68">
        <f t="shared" si="0"/>
        <v>0.2554890219560878</v>
      </c>
    </row>
    <row r="49" spans="1:13" x14ac:dyDescent="0.25">
      <c r="A49" s="39" t="s">
        <v>4201</v>
      </c>
      <c r="B49" s="40">
        <v>256</v>
      </c>
      <c r="C49" s="40">
        <v>0</v>
      </c>
      <c r="D49" s="40">
        <v>2</v>
      </c>
      <c r="E49" s="40">
        <v>1</v>
      </c>
      <c r="F49" s="40">
        <v>15</v>
      </c>
      <c r="G49" s="40">
        <v>3</v>
      </c>
      <c r="H49" s="40">
        <v>62</v>
      </c>
      <c r="I49" s="31">
        <v>83</v>
      </c>
      <c r="J49" s="40">
        <v>0</v>
      </c>
      <c r="K49" s="40">
        <v>0</v>
      </c>
      <c r="L49" s="40">
        <v>0</v>
      </c>
      <c r="M49" s="68">
        <f t="shared" si="0"/>
        <v>0.32421875</v>
      </c>
    </row>
    <row r="50" spans="1:13" x14ac:dyDescent="0.25">
      <c r="A50" s="39" t="s">
        <v>4202</v>
      </c>
      <c r="B50" s="40">
        <v>458</v>
      </c>
      <c r="C50" s="40">
        <v>0</v>
      </c>
      <c r="D50" s="40">
        <v>0</v>
      </c>
      <c r="E50" s="40">
        <v>1</v>
      </c>
      <c r="F50" s="40">
        <v>53</v>
      </c>
      <c r="G50" s="40">
        <v>7</v>
      </c>
      <c r="H50" s="40">
        <v>51</v>
      </c>
      <c r="I50" s="31">
        <v>112</v>
      </c>
      <c r="J50" s="40">
        <v>0</v>
      </c>
      <c r="K50" s="40">
        <v>0</v>
      </c>
      <c r="L50" s="40">
        <v>0</v>
      </c>
      <c r="M50" s="68">
        <f t="shared" si="0"/>
        <v>0.24454148471615719</v>
      </c>
    </row>
    <row r="51" spans="1:13" x14ac:dyDescent="0.25">
      <c r="A51" s="39" t="s">
        <v>4203</v>
      </c>
      <c r="B51" s="40">
        <v>351</v>
      </c>
      <c r="C51" s="40">
        <v>1</v>
      </c>
      <c r="D51" s="40">
        <v>1</v>
      </c>
      <c r="E51" s="40">
        <v>1</v>
      </c>
      <c r="F51" s="40">
        <v>29</v>
      </c>
      <c r="G51" s="40">
        <v>5</v>
      </c>
      <c r="H51" s="40">
        <v>65</v>
      </c>
      <c r="I51" s="31">
        <v>102</v>
      </c>
      <c r="J51" s="40">
        <v>0</v>
      </c>
      <c r="K51" s="40">
        <v>0</v>
      </c>
      <c r="L51" s="40">
        <v>0</v>
      </c>
      <c r="M51" s="68">
        <f t="shared" si="0"/>
        <v>0.29059829059829062</v>
      </c>
    </row>
    <row r="52" spans="1:13" x14ac:dyDescent="0.25">
      <c r="A52" s="39" t="s">
        <v>4204</v>
      </c>
      <c r="B52" s="40">
        <v>506</v>
      </c>
      <c r="C52" s="40">
        <v>2</v>
      </c>
      <c r="D52" s="40">
        <v>2</v>
      </c>
      <c r="E52" s="40">
        <v>0</v>
      </c>
      <c r="F52" s="40">
        <v>45</v>
      </c>
      <c r="G52" s="40">
        <v>5</v>
      </c>
      <c r="H52" s="40">
        <v>99</v>
      </c>
      <c r="I52" s="31">
        <v>153</v>
      </c>
      <c r="J52" s="40">
        <v>0</v>
      </c>
      <c r="K52" s="40">
        <v>0</v>
      </c>
      <c r="L52" s="40">
        <v>0</v>
      </c>
      <c r="M52" s="68">
        <f t="shared" si="0"/>
        <v>0.30237154150197626</v>
      </c>
    </row>
    <row r="53" spans="1:13" x14ac:dyDescent="0.25">
      <c r="A53" s="39" t="s">
        <v>4205</v>
      </c>
      <c r="B53" s="40">
        <v>283</v>
      </c>
      <c r="C53" s="40">
        <v>0</v>
      </c>
      <c r="D53" s="40">
        <v>3</v>
      </c>
      <c r="E53" s="40">
        <v>2</v>
      </c>
      <c r="F53" s="40">
        <v>21</v>
      </c>
      <c r="G53" s="40">
        <v>2</v>
      </c>
      <c r="H53" s="40">
        <v>52</v>
      </c>
      <c r="I53" s="31">
        <v>80</v>
      </c>
      <c r="J53" s="40">
        <v>0</v>
      </c>
      <c r="K53" s="40">
        <v>0</v>
      </c>
      <c r="L53" s="40">
        <v>0</v>
      </c>
      <c r="M53" s="68">
        <f t="shared" si="0"/>
        <v>0.28268551236749118</v>
      </c>
    </row>
    <row r="54" spans="1:13" x14ac:dyDescent="0.25">
      <c r="A54" s="39" t="s">
        <v>4206</v>
      </c>
      <c r="B54" s="40">
        <v>447</v>
      </c>
      <c r="C54" s="40">
        <v>1</v>
      </c>
      <c r="D54" s="40">
        <v>0</v>
      </c>
      <c r="E54" s="40">
        <v>1</v>
      </c>
      <c r="F54" s="40">
        <v>37</v>
      </c>
      <c r="G54" s="40">
        <v>10</v>
      </c>
      <c r="H54" s="40">
        <v>70</v>
      </c>
      <c r="I54" s="31">
        <v>119</v>
      </c>
      <c r="J54" s="40">
        <v>0</v>
      </c>
      <c r="K54" s="40">
        <v>0</v>
      </c>
      <c r="L54" s="40">
        <v>0</v>
      </c>
      <c r="M54" s="68">
        <f t="shared" si="0"/>
        <v>0.26621923937360181</v>
      </c>
    </row>
    <row r="55" spans="1:13" x14ac:dyDescent="0.25">
      <c r="A55" s="39" t="s">
        <v>4207</v>
      </c>
      <c r="B55" s="40">
        <v>397</v>
      </c>
      <c r="C55" s="40">
        <v>0</v>
      </c>
      <c r="D55" s="40">
        <v>3</v>
      </c>
      <c r="E55" s="40">
        <v>2</v>
      </c>
      <c r="F55" s="40">
        <v>21</v>
      </c>
      <c r="G55" s="40">
        <v>10</v>
      </c>
      <c r="H55" s="40">
        <v>87</v>
      </c>
      <c r="I55" s="31">
        <v>123</v>
      </c>
      <c r="J55" s="40">
        <v>1</v>
      </c>
      <c r="K55" s="40">
        <v>0</v>
      </c>
      <c r="L55" s="40">
        <v>0</v>
      </c>
      <c r="M55" s="68">
        <f t="shared" si="0"/>
        <v>0.30982367758186397</v>
      </c>
    </row>
    <row r="56" spans="1:13" x14ac:dyDescent="0.25">
      <c r="A56" s="39" t="s">
        <v>4208</v>
      </c>
      <c r="B56" s="40">
        <v>409</v>
      </c>
      <c r="C56" s="40">
        <v>1</v>
      </c>
      <c r="D56" s="40">
        <v>2</v>
      </c>
      <c r="E56" s="40">
        <v>0</v>
      </c>
      <c r="F56" s="40">
        <v>24</v>
      </c>
      <c r="G56" s="40">
        <v>9</v>
      </c>
      <c r="H56" s="40">
        <v>79</v>
      </c>
      <c r="I56" s="31">
        <v>115</v>
      </c>
      <c r="J56" s="40">
        <v>0</v>
      </c>
      <c r="K56" s="40">
        <v>0</v>
      </c>
      <c r="L56" s="40">
        <v>0</v>
      </c>
      <c r="M56" s="68">
        <f t="shared" si="0"/>
        <v>0.28117359413202936</v>
      </c>
    </row>
    <row r="57" spans="1:13" x14ac:dyDescent="0.25">
      <c r="A57" s="39" t="s">
        <v>4209</v>
      </c>
      <c r="B57" s="40">
        <v>425</v>
      </c>
      <c r="C57" s="40">
        <v>2</v>
      </c>
      <c r="D57" s="40">
        <v>3</v>
      </c>
      <c r="E57" s="40">
        <v>0</v>
      </c>
      <c r="F57" s="40">
        <v>45</v>
      </c>
      <c r="G57" s="40">
        <v>5</v>
      </c>
      <c r="H57" s="40">
        <v>85</v>
      </c>
      <c r="I57" s="31">
        <v>140</v>
      </c>
      <c r="J57" s="40">
        <v>1</v>
      </c>
      <c r="K57" s="40">
        <v>0</v>
      </c>
      <c r="L57" s="40">
        <v>0</v>
      </c>
      <c r="M57" s="68">
        <f t="shared" si="0"/>
        <v>0.32941176470588235</v>
      </c>
    </row>
    <row r="58" spans="1:13" x14ac:dyDescent="0.25">
      <c r="A58" s="39" t="s">
        <v>4210</v>
      </c>
      <c r="B58" s="40">
        <v>438</v>
      </c>
      <c r="C58" s="40">
        <v>4</v>
      </c>
      <c r="D58" s="40">
        <v>1</v>
      </c>
      <c r="E58" s="40">
        <v>0</v>
      </c>
      <c r="F58" s="40">
        <v>33</v>
      </c>
      <c r="G58" s="40">
        <v>5</v>
      </c>
      <c r="H58" s="40">
        <v>78</v>
      </c>
      <c r="I58" s="31">
        <v>121</v>
      </c>
      <c r="J58" s="40">
        <v>0</v>
      </c>
      <c r="K58" s="40">
        <v>0</v>
      </c>
      <c r="L58" s="40">
        <v>0</v>
      </c>
      <c r="M58" s="68">
        <f t="shared" si="0"/>
        <v>0.27625570776255709</v>
      </c>
    </row>
    <row r="59" spans="1:13" x14ac:dyDescent="0.25">
      <c r="A59" s="39" t="s">
        <v>4211</v>
      </c>
      <c r="B59" s="40">
        <v>383</v>
      </c>
      <c r="C59" s="40">
        <v>0</v>
      </c>
      <c r="D59" s="40">
        <v>2</v>
      </c>
      <c r="E59" s="40">
        <v>0</v>
      </c>
      <c r="F59" s="40">
        <v>43</v>
      </c>
      <c r="G59" s="40">
        <v>2</v>
      </c>
      <c r="H59" s="40">
        <v>78</v>
      </c>
      <c r="I59" s="31">
        <v>125</v>
      </c>
      <c r="J59" s="40">
        <v>0</v>
      </c>
      <c r="K59" s="40">
        <v>0</v>
      </c>
      <c r="L59" s="40">
        <v>0</v>
      </c>
      <c r="M59" s="68">
        <f t="shared" si="0"/>
        <v>0.32637075718015668</v>
      </c>
    </row>
    <row r="60" spans="1:13" x14ac:dyDescent="0.25">
      <c r="A60" s="39" t="s">
        <v>4212</v>
      </c>
      <c r="B60" s="40">
        <v>460</v>
      </c>
      <c r="C60" s="40">
        <v>1</v>
      </c>
      <c r="D60" s="40">
        <v>1</v>
      </c>
      <c r="E60" s="40">
        <v>0</v>
      </c>
      <c r="F60" s="40">
        <v>58</v>
      </c>
      <c r="G60" s="40">
        <v>5</v>
      </c>
      <c r="H60" s="40">
        <v>64</v>
      </c>
      <c r="I60" s="31">
        <v>129</v>
      </c>
      <c r="J60" s="40">
        <v>0</v>
      </c>
      <c r="K60" s="40">
        <v>0</v>
      </c>
      <c r="L60" s="40">
        <v>1</v>
      </c>
      <c r="M60" s="68">
        <f t="shared" si="0"/>
        <v>0.28260869565217389</v>
      </c>
    </row>
    <row r="61" spans="1:13" x14ac:dyDescent="0.25">
      <c r="A61" s="39" t="s">
        <v>4213</v>
      </c>
      <c r="B61" s="40">
        <v>432</v>
      </c>
      <c r="C61" s="40">
        <v>1</v>
      </c>
      <c r="D61" s="40">
        <v>1</v>
      </c>
      <c r="E61" s="40">
        <v>2</v>
      </c>
      <c r="F61" s="40">
        <v>50</v>
      </c>
      <c r="G61" s="40">
        <v>14</v>
      </c>
      <c r="H61" s="40">
        <v>94</v>
      </c>
      <c r="I61" s="31">
        <v>162</v>
      </c>
      <c r="J61" s="40">
        <v>1</v>
      </c>
      <c r="K61" s="40">
        <v>0</v>
      </c>
      <c r="L61" s="40">
        <v>0</v>
      </c>
      <c r="M61" s="68">
        <f t="shared" si="0"/>
        <v>0.375</v>
      </c>
    </row>
    <row r="62" spans="1:13" x14ac:dyDescent="0.25">
      <c r="A62" s="39" t="s">
        <v>4214</v>
      </c>
      <c r="B62" s="40">
        <v>285</v>
      </c>
      <c r="C62" s="40">
        <v>0</v>
      </c>
      <c r="D62" s="40">
        <v>1</v>
      </c>
      <c r="E62" s="40">
        <v>0</v>
      </c>
      <c r="F62" s="40">
        <v>29</v>
      </c>
      <c r="G62" s="40">
        <v>1</v>
      </c>
      <c r="H62" s="40">
        <v>55</v>
      </c>
      <c r="I62" s="31">
        <v>86</v>
      </c>
      <c r="J62" s="40">
        <v>0</v>
      </c>
      <c r="K62" s="40">
        <v>0</v>
      </c>
      <c r="L62" s="40">
        <v>0</v>
      </c>
      <c r="M62" s="68">
        <f t="shared" si="0"/>
        <v>0.30175438596491228</v>
      </c>
    </row>
    <row r="63" spans="1:13" x14ac:dyDescent="0.25">
      <c r="A63" s="39" t="s">
        <v>4215</v>
      </c>
      <c r="B63" s="40">
        <v>427</v>
      </c>
      <c r="C63" s="40">
        <v>1</v>
      </c>
      <c r="D63" s="40">
        <v>3</v>
      </c>
      <c r="E63" s="40">
        <v>0</v>
      </c>
      <c r="F63" s="40">
        <v>44</v>
      </c>
      <c r="G63" s="40">
        <v>10</v>
      </c>
      <c r="H63" s="40">
        <v>78</v>
      </c>
      <c r="I63" s="31">
        <v>136</v>
      </c>
      <c r="J63" s="40">
        <v>0</v>
      </c>
      <c r="K63" s="40">
        <v>0</v>
      </c>
      <c r="L63" s="40">
        <v>0</v>
      </c>
      <c r="M63" s="68">
        <f t="shared" si="0"/>
        <v>0.31850117096018737</v>
      </c>
    </row>
    <row r="64" spans="1:13" x14ac:dyDescent="0.25">
      <c r="A64" s="39" t="s">
        <v>4216</v>
      </c>
      <c r="B64" s="40">
        <v>364</v>
      </c>
      <c r="C64" s="40">
        <v>0</v>
      </c>
      <c r="D64" s="40">
        <v>1</v>
      </c>
      <c r="E64" s="40">
        <v>0</v>
      </c>
      <c r="F64" s="40">
        <v>50</v>
      </c>
      <c r="G64" s="40">
        <v>1</v>
      </c>
      <c r="H64" s="40">
        <v>70</v>
      </c>
      <c r="I64" s="31">
        <v>122</v>
      </c>
      <c r="J64" s="40">
        <v>0</v>
      </c>
      <c r="K64" s="40">
        <v>0</v>
      </c>
      <c r="L64" s="40">
        <v>0</v>
      </c>
      <c r="M64" s="68">
        <f t="shared" si="0"/>
        <v>0.33516483516483514</v>
      </c>
    </row>
    <row r="65" spans="1:13" x14ac:dyDescent="0.25">
      <c r="A65" s="39" t="s">
        <v>4217</v>
      </c>
      <c r="B65" s="40">
        <v>249</v>
      </c>
      <c r="C65" s="40">
        <v>2</v>
      </c>
      <c r="D65" s="40">
        <v>1</v>
      </c>
      <c r="E65" s="40">
        <v>0</v>
      </c>
      <c r="F65" s="40">
        <v>10</v>
      </c>
      <c r="G65" s="40">
        <v>9</v>
      </c>
      <c r="H65" s="40">
        <v>36</v>
      </c>
      <c r="I65" s="31">
        <v>58</v>
      </c>
      <c r="J65" s="40">
        <v>0</v>
      </c>
      <c r="K65" s="40">
        <v>0</v>
      </c>
      <c r="L65" s="40">
        <v>0</v>
      </c>
      <c r="M65" s="68">
        <f t="shared" si="0"/>
        <v>0.23293172690763053</v>
      </c>
    </row>
    <row r="66" spans="1:13" x14ac:dyDescent="0.25">
      <c r="A66" s="39" t="s">
        <v>4218</v>
      </c>
      <c r="B66" s="40">
        <v>463</v>
      </c>
      <c r="C66" s="40">
        <v>1</v>
      </c>
      <c r="D66" s="40">
        <v>0</v>
      </c>
      <c r="E66" s="40">
        <v>0</v>
      </c>
      <c r="F66" s="40">
        <v>51</v>
      </c>
      <c r="G66" s="40">
        <v>4</v>
      </c>
      <c r="H66" s="40">
        <v>46</v>
      </c>
      <c r="I66" s="31">
        <v>102</v>
      </c>
      <c r="J66" s="40">
        <v>0</v>
      </c>
      <c r="K66" s="40">
        <v>0</v>
      </c>
      <c r="L66" s="40">
        <v>0</v>
      </c>
      <c r="M66" s="68">
        <f t="shared" ref="M66:M83" si="1">(L66+K66+I66)/B66</f>
        <v>0.2203023758099352</v>
      </c>
    </row>
    <row r="67" spans="1:13" x14ac:dyDescent="0.25">
      <c r="A67" s="39" t="s">
        <v>4219</v>
      </c>
      <c r="B67" s="40">
        <v>296</v>
      </c>
      <c r="C67" s="40">
        <v>0</v>
      </c>
      <c r="D67" s="40">
        <v>2</v>
      </c>
      <c r="E67" s="40">
        <v>0</v>
      </c>
      <c r="F67" s="40">
        <v>33</v>
      </c>
      <c r="G67" s="40">
        <v>3</v>
      </c>
      <c r="H67" s="40">
        <v>62</v>
      </c>
      <c r="I67" s="31">
        <v>100</v>
      </c>
      <c r="J67" s="40">
        <v>2</v>
      </c>
      <c r="K67" s="40">
        <v>0</v>
      </c>
      <c r="L67" s="40">
        <v>0</v>
      </c>
      <c r="M67" s="68">
        <f t="shared" si="1"/>
        <v>0.33783783783783783</v>
      </c>
    </row>
    <row r="68" spans="1:13" x14ac:dyDescent="0.25">
      <c r="A68" s="39" t="s">
        <v>4220</v>
      </c>
      <c r="B68" s="40">
        <v>389</v>
      </c>
      <c r="C68" s="40">
        <v>1</v>
      </c>
      <c r="D68" s="40">
        <v>7</v>
      </c>
      <c r="E68" s="40">
        <v>1</v>
      </c>
      <c r="F68" s="40">
        <v>32</v>
      </c>
      <c r="G68" s="40">
        <v>5</v>
      </c>
      <c r="H68" s="40">
        <v>63</v>
      </c>
      <c r="I68" s="31">
        <v>109</v>
      </c>
      <c r="J68" s="40">
        <v>0</v>
      </c>
      <c r="K68" s="40">
        <v>0</v>
      </c>
      <c r="L68" s="40">
        <v>0</v>
      </c>
      <c r="M68" s="68">
        <f t="shared" si="1"/>
        <v>0.28020565552699228</v>
      </c>
    </row>
    <row r="69" spans="1:13" x14ac:dyDescent="0.25">
      <c r="A69" s="39" t="s">
        <v>4221</v>
      </c>
      <c r="B69" s="40">
        <v>288</v>
      </c>
      <c r="C69" s="40">
        <v>1</v>
      </c>
      <c r="D69" s="40">
        <v>0</v>
      </c>
      <c r="E69" s="40">
        <v>0</v>
      </c>
      <c r="F69" s="40">
        <v>18</v>
      </c>
      <c r="G69" s="40">
        <v>11</v>
      </c>
      <c r="H69" s="40">
        <v>57</v>
      </c>
      <c r="I69" s="31">
        <v>87</v>
      </c>
      <c r="J69" s="40">
        <v>0</v>
      </c>
      <c r="K69" s="40">
        <v>0</v>
      </c>
      <c r="L69" s="40">
        <v>0</v>
      </c>
      <c r="M69" s="68">
        <f t="shared" si="1"/>
        <v>0.30208333333333331</v>
      </c>
    </row>
    <row r="70" spans="1:13" x14ac:dyDescent="0.25">
      <c r="A70" s="39" t="s">
        <v>4222</v>
      </c>
      <c r="B70" s="40">
        <v>458</v>
      </c>
      <c r="C70" s="40">
        <v>0</v>
      </c>
      <c r="D70" s="40">
        <v>1</v>
      </c>
      <c r="E70" s="40">
        <v>0</v>
      </c>
      <c r="F70" s="40">
        <v>20</v>
      </c>
      <c r="G70" s="40">
        <v>7</v>
      </c>
      <c r="H70" s="40">
        <v>94</v>
      </c>
      <c r="I70" s="31">
        <v>122</v>
      </c>
      <c r="J70" s="40">
        <v>0</v>
      </c>
      <c r="K70" s="40">
        <v>0</v>
      </c>
      <c r="L70" s="40">
        <v>0</v>
      </c>
      <c r="M70" s="68">
        <f t="shared" si="1"/>
        <v>0.26637554585152839</v>
      </c>
    </row>
    <row r="71" spans="1:13" x14ac:dyDescent="0.25">
      <c r="A71" s="39" t="s">
        <v>4223</v>
      </c>
      <c r="B71" s="40">
        <v>446</v>
      </c>
      <c r="C71" s="40">
        <v>0</v>
      </c>
      <c r="D71" s="40">
        <v>4</v>
      </c>
      <c r="E71" s="40">
        <v>0</v>
      </c>
      <c r="F71" s="40">
        <v>43</v>
      </c>
      <c r="G71" s="40">
        <v>9</v>
      </c>
      <c r="H71" s="40">
        <v>76</v>
      </c>
      <c r="I71" s="31">
        <v>132</v>
      </c>
      <c r="J71" s="40">
        <v>0</v>
      </c>
      <c r="K71" s="40">
        <v>0</v>
      </c>
      <c r="L71" s="40">
        <v>0</v>
      </c>
      <c r="M71" s="68">
        <f t="shared" si="1"/>
        <v>0.29596412556053814</v>
      </c>
    </row>
    <row r="72" spans="1:13" x14ac:dyDescent="0.25">
      <c r="A72" s="39" t="s">
        <v>4224</v>
      </c>
      <c r="B72" s="40">
        <v>443</v>
      </c>
      <c r="C72" s="40">
        <v>2</v>
      </c>
      <c r="D72" s="40">
        <v>6</v>
      </c>
      <c r="E72" s="40">
        <v>0</v>
      </c>
      <c r="F72" s="40">
        <v>23</v>
      </c>
      <c r="G72" s="40">
        <v>11</v>
      </c>
      <c r="H72" s="40">
        <v>112</v>
      </c>
      <c r="I72" s="31">
        <v>154</v>
      </c>
      <c r="J72" s="40">
        <v>0</v>
      </c>
      <c r="K72" s="40">
        <v>0</v>
      </c>
      <c r="L72" s="40">
        <v>2</v>
      </c>
      <c r="M72" s="68">
        <f t="shared" si="1"/>
        <v>0.35214446952595935</v>
      </c>
    </row>
    <row r="73" spans="1:13" x14ac:dyDescent="0.25">
      <c r="A73" s="39" t="s">
        <v>4225</v>
      </c>
      <c r="B73" s="40">
        <v>326</v>
      </c>
      <c r="C73" s="40">
        <v>4</v>
      </c>
      <c r="D73" s="40">
        <v>3</v>
      </c>
      <c r="E73" s="40">
        <v>2</v>
      </c>
      <c r="F73" s="40">
        <v>20</v>
      </c>
      <c r="G73" s="40">
        <v>5</v>
      </c>
      <c r="H73" s="40">
        <v>77</v>
      </c>
      <c r="I73" s="31">
        <v>111</v>
      </c>
      <c r="J73" s="40">
        <v>2</v>
      </c>
      <c r="K73" s="40">
        <v>0</v>
      </c>
      <c r="L73" s="40">
        <v>2</v>
      </c>
      <c r="M73" s="68">
        <f t="shared" si="1"/>
        <v>0.34662576687116564</v>
      </c>
    </row>
    <row r="74" spans="1:13" x14ac:dyDescent="0.25">
      <c r="A74" s="39" t="s">
        <v>4226</v>
      </c>
      <c r="B74" s="40">
        <v>464</v>
      </c>
      <c r="C74" s="40">
        <v>0</v>
      </c>
      <c r="D74" s="40">
        <v>4</v>
      </c>
      <c r="E74" s="40">
        <v>2</v>
      </c>
      <c r="F74" s="40">
        <v>44</v>
      </c>
      <c r="G74" s="40">
        <v>8</v>
      </c>
      <c r="H74" s="40">
        <v>85</v>
      </c>
      <c r="I74" s="31">
        <v>143</v>
      </c>
      <c r="J74" s="40">
        <v>0</v>
      </c>
      <c r="K74" s="40">
        <v>0</v>
      </c>
      <c r="L74" s="40">
        <v>1</v>
      </c>
      <c r="M74" s="68">
        <f t="shared" si="1"/>
        <v>0.31034482758620691</v>
      </c>
    </row>
    <row r="75" spans="1:13" x14ac:dyDescent="0.25">
      <c r="A75" s="39" t="s">
        <v>4227</v>
      </c>
      <c r="B75" s="40">
        <v>367</v>
      </c>
      <c r="C75" s="40">
        <v>1</v>
      </c>
      <c r="D75" s="40">
        <v>6</v>
      </c>
      <c r="E75" s="40">
        <v>0</v>
      </c>
      <c r="F75" s="40">
        <v>39</v>
      </c>
      <c r="G75" s="40">
        <v>2</v>
      </c>
      <c r="H75" s="40">
        <v>89</v>
      </c>
      <c r="I75" s="31">
        <v>137</v>
      </c>
      <c r="J75" s="40">
        <v>0</v>
      </c>
      <c r="K75" s="40">
        <v>0</v>
      </c>
      <c r="L75" s="40">
        <v>0</v>
      </c>
      <c r="M75" s="68">
        <f t="shared" si="1"/>
        <v>0.37329700272479566</v>
      </c>
    </row>
    <row r="76" spans="1:13" x14ac:dyDescent="0.25">
      <c r="A76" s="39" t="s">
        <v>4228</v>
      </c>
      <c r="B76" s="40">
        <v>586</v>
      </c>
      <c r="C76" s="40">
        <v>4</v>
      </c>
      <c r="D76" s="40">
        <v>9</v>
      </c>
      <c r="E76" s="40">
        <v>1</v>
      </c>
      <c r="F76" s="40">
        <v>52</v>
      </c>
      <c r="G76" s="40">
        <v>12</v>
      </c>
      <c r="H76" s="40">
        <v>111</v>
      </c>
      <c r="I76" s="40">
        <v>189</v>
      </c>
      <c r="J76" s="40">
        <v>1</v>
      </c>
      <c r="K76" s="40">
        <v>0</v>
      </c>
      <c r="L76" s="40">
        <v>0</v>
      </c>
      <c r="M76" s="68">
        <f t="shared" si="1"/>
        <v>0.3225255972696246</v>
      </c>
    </row>
    <row r="77" spans="1:13" x14ac:dyDescent="0.25">
      <c r="A77" s="39" t="s">
        <v>4229</v>
      </c>
      <c r="B77" s="40">
        <v>322</v>
      </c>
      <c r="C77" s="40">
        <v>1</v>
      </c>
      <c r="D77" s="40">
        <v>1</v>
      </c>
      <c r="E77" s="40">
        <v>1</v>
      </c>
      <c r="F77" s="40">
        <v>27</v>
      </c>
      <c r="G77" s="40">
        <v>8</v>
      </c>
      <c r="H77" s="40">
        <v>51</v>
      </c>
      <c r="I77" s="31">
        <v>89</v>
      </c>
      <c r="J77" s="40">
        <v>0</v>
      </c>
      <c r="K77" s="40">
        <v>0</v>
      </c>
      <c r="L77" s="40">
        <v>0</v>
      </c>
      <c r="M77" s="68">
        <f t="shared" si="1"/>
        <v>0.27639751552795033</v>
      </c>
    </row>
    <row r="78" spans="1:13" x14ac:dyDescent="0.25">
      <c r="A78" s="39" t="s">
        <v>4230</v>
      </c>
      <c r="B78" s="40">
        <v>429</v>
      </c>
      <c r="C78" s="40">
        <v>2</v>
      </c>
      <c r="D78" s="40">
        <v>11</v>
      </c>
      <c r="E78" s="40">
        <v>1</v>
      </c>
      <c r="F78" s="40">
        <v>45</v>
      </c>
      <c r="G78" s="40">
        <v>18</v>
      </c>
      <c r="H78" s="40">
        <v>106</v>
      </c>
      <c r="I78" s="31">
        <v>183</v>
      </c>
      <c r="J78" s="40">
        <v>0</v>
      </c>
      <c r="K78" s="40">
        <v>0</v>
      </c>
      <c r="L78" s="40">
        <v>0</v>
      </c>
      <c r="M78" s="68">
        <f t="shared" si="1"/>
        <v>0.42657342657342656</v>
      </c>
    </row>
    <row r="79" spans="1:13" x14ac:dyDescent="0.25">
      <c r="A79" s="39" t="s">
        <v>4231</v>
      </c>
      <c r="B79" s="40">
        <v>242</v>
      </c>
      <c r="C79" s="40">
        <v>1</v>
      </c>
      <c r="D79" s="40">
        <v>1</v>
      </c>
      <c r="E79" s="40">
        <v>0</v>
      </c>
      <c r="F79" s="40">
        <v>61</v>
      </c>
      <c r="G79" s="40">
        <v>10</v>
      </c>
      <c r="H79" s="40">
        <v>24</v>
      </c>
      <c r="I79" s="31">
        <v>97</v>
      </c>
      <c r="J79" s="40">
        <v>0</v>
      </c>
      <c r="K79" s="40">
        <v>0</v>
      </c>
      <c r="L79" s="40">
        <v>0</v>
      </c>
      <c r="M79" s="68">
        <f t="shared" si="1"/>
        <v>0.40082644628099173</v>
      </c>
    </row>
    <row r="80" spans="1:13" x14ac:dyDescent="0.25">
      <c r="A80" s="39" t="s">
        <v>4232</v>
      </c>
      <c r="B80" s="40">
        <v>323</v>
      </c>
      <c r="C80" s="40">
        <v>2</v>
      </c>
      <c r="D80" s="40">
        <v>0</v>
      </c>
      <c r="E80" s="40">
        <v>0</v>
      </c>
      <c r="F80" s="40">
        <v>93</v>
      </c>
      <c r="G80" s="40">
        <v>10</v>
      </c>
      <c r="H80" s="40">
        <v>47</v>
      </c>
      <c r="I80" s="31">
        <v>152</v>
      </c>
      <c r="J80" s="40">
        <v>0</v>
      </c>
      <c r="K80" s="40">
        <v>0</v>
      </c>
      <c r="L80" s="40">
        <v>0</v>
      </c>
      <c r="M80" s="68">
        <f t="shared" si="1"/>
        <v>0.47058823529411764</v>
      </c>
    </row>
    <row r="81" spans="1:13" x14ac:dyDescent="0.25">
      <c r="A81" s="39" t="s">
        <v>4233</v>
      </c>
      <c r="B81" s="40">
        <v>211</v>
      </c>
      <c r="C81" s="40">
        <v>0</v>
      </c>
      <c r="D81" s="40">
        <v>0</v>
      </c>
      <c r="E81" s="40">
        <v>0</v>
      </c>
      <c r="F81" s="40">
        <v>76</v>
      </c>
      <c r="G81" s="40">
        <v>2</v>
      </c>
      <c r="H81" s="40">
        <v>24</v>
      </c>
      <c r="I81" s="31">
        <v>102</v>
      </c>
      <c r="J81" s="40">
        <v>1</v>
      </c>
      <c r="K81" s="40">
        <v>0</v>
      </c>
      <c r="L81" s="40">
        <v>0</v>
      </c>
      <c r="M81" s="68">
        <f t="shared" si="1"/>
        <v>0.48341232227488151</v>
      </c>
    </row>
    <row r="82" spans="1:13" x14ac:dyDescent="0.25">
      <c r="A82" s="39" t="s">
        <v>4234</v>
      </c>
      <c r="B82" s="40">
        <v>375</v>
      </c>
      <c r="C82" s="40">
        <v>2</v>
      </c>
      <c r="D82" s="40">
        <v>1</v>
      </c>
      <c r="E82" s="40">
        <v>2</v>
      </c>
      <c r="F82" s="40">
        <v>130</v>
      </c>
      <c r="G82" s="40">
        <v>12</v>
      </c>
      <c r="H82" s="40">
        <v>26</v>
      </c>
      <c r="I82" s="31">
        <v>173</v>
      </c>
      <c r="J82" s="40">
        <v>1</v>
      </c>
      <c r="K82" s="40">
        <v>0</v>
      </c>
      <c r="L82" s="40">
        <v>0</v>
      </c>
      <c r="M82" s="68">
        <f t="shared" si="1"/>
        <v>0.46133333333333332</v>
      </c>
    </row>
    <row r="83" spans="1:13" x14ac:dyDescent="0.25">
      <c r="A83" s="39" t="s">
        <v>4235</v>
      </c>
      <c r="B83" s="40">
        <v>295</v>
      </c>
      <c r="C83" s="40">
        <v>3</v>
      </c>
      <c r="D83" s="40">
        <v>2</v>
      </c>
      <c r="E83" s="40">
        <v>1</v>
      </c>
      <c r="F83" s="40">
        <v>136</v>
      </c>
      <c r="G83" s="40">
        <v>10</v>
      </c>
      <c r="H83" s="40">
        <v>29</v>
      </c>
      <c r="I83" s="31">
        <v>181</v>
      </c>
      <c r="J83" s="40">
        <v>0</v>
      </c>
      <c r="K83" s="40">
        <v>0</v>
      </c>
      <c r="L83" s="40">
        <v>0</v>
      </c>
      <c r="M83" s="68">
        <f t="shared" si="1"/>
        <v>0.61355932203389829</v>
      </c>
    </row>
    <row r="84" spans="1:13" x14ac:dyDescent="0.25">
      <c r="A84" s="39" t="s">
        <v>468</v>
      </c>
      <c r="B84" s="40">
        <v>0</v>
      </c>
      <c r="C84" s="40">
        <v>1</v>
      </c>
      <c r="D84" s="40">
        <v>5</v>
      </c>
      <c r="E84" s="40">
        <v>0</v>
      </c>
      <c r="F84" s="40">
        <v>325</v>
      </c>
      <c r="G84" s="40">
        <v>21</v>
      </c>
      <c r="H84" s="40">
        <v>530</v>
      </c>
      <c r="I84" s="31">
        <v>882</v>
      </c>
      <c r="J84" s="40">
        <v>0</v>
      </c>
      <c r="K84" s="40">
        <v>0</v>
      </c>
      <c r="L84" s="40">
        <v>262</v>
      </c>
      <c r="M84" s="68" t="s">
        <v>99</v>
      </c>
    </row>
    <row r="85" spans="1:13" x14ac:dyDescent="0.25">
      <c r="A85" s="39" t="s">
        <v>4236</v>
      </c>
      <c r="B85" s="40">
        <v>0</v>
      </c>
      <c r="C85" s="40">
        <v>1</v>
      </c>
      <c r="D85" s="40">
        <v>3</v>
      </c>
      <c r="E85" s="40">
        <v>0</v>
      </c>
      <c r="F85" s="40">
        <v>15</v>
      </c>
      <c r="G85" s="40">
        <v>7</v>
      </c>
      <c r="H85" s="40">
        <v>30</v>
      </c>
      <c r="I85" s="31">
        <v>56</v>
      </c>
      <c r="J85" s="40">
        <v>0</v>
      </c>
      <c r="K85" s="40">
        <v>1</v>
      </c>
      <c r="L85" s="40">
        <v>0</v>
      </c>
      <c r="M85" s="68" t="s">
        <v>99</v>
      </c>
    </row>
    <row r="86" spans="1:13" x14ac:dyDescent="0.25">
      <c r="A86" s="39" t="s">
        <v>4237</v>
      </c>
      <c r="B86" s="40">
        <v>0</v>
      </c>
      <c r="C86" s="40">
        <v>0</v>
      </c>
      <c r="D86" s="40">
        <v>0</v>
      </c>
      <c r="E86" s="40">
        <v>1</v>
      </c>
      <c r="F86" s="40">
        <v>33</v>
      </c>
      <c r="G86" s="40">
        <v>4</v>
      </c>
      <c r="H86" s="40">
        <v>33</v>
      </c>
      <c r="I86" s="31">
        <v>71</v>
      </c>
      <c r="J86" s="40">
        <v>1</v>
      </c>
      <c r="K86" s="40">
        <v>0</v>
      </c>
      <c r="L86" s="40">
        <v>0</v>
      </c>
      <c r="M86" s="68" t="s">
        <v>99</v>
      </c>
    </row>
    <row r="87" spans="1:13" x14ac:dyDescent="0.25">
      <c r="A87" s="39" t="s">
        <v>4238</v>
      </c>
      <c r="B87" s="40">
        <v>0</v>
      </c>
      <c r="C87" s="40">
        <v>8</v>
      </c>
      <c r="D87" s="40">
        <v>12</v>
      </c>
      <c r="E87" s="40">
        <v>5</v>
      </c>
      <c r="F87" s="40">
        <v>238</v>
      </c>
      <c r="G87" s="40">
        <v>24</v>
      </c>
      <c r="H87" s="40">
        <v>580</v>
      </c>
      <c r="I87" s="31">
        <v>867</v>
      </c>
      <c r="J87" s="40">
        <v>1</v>
      </c>
      <c r="K87" s="40">
        <v>0</v>
      </c>
      <c r="L87" s="40">
        <v>7</v>
      </c>
      <c r="M87" s="68" t="s">
        <v>99</v>
      </c>
    </row>
    <row r="88" spans="1:13" x14ac:dyDescent="0.25">
      <c r="A88" s="39" t="s">
        <v>4239</v>
      </c>
      <c r="B88" s="40">
        <v>0</v>
      </c>
      <c r="C88" s="40">
        <v>8</v>
      </c>
      <c r="D88" s="40">
        <v>9</v>
      </c>
      <c r="E88" s="40">
        <v>4</v>
      </c>
      <c r="F88" s="40">
        <v>1176</v>
      </c>
      <c r="G88" s="40">
        <v>43</v>
      </c>
      <c r="H88" s="40">
        <v>339</v>
      </c>
      <c r="I88" s="31">
        <v>1579</v>
      </c>
      <c r="J88" s="40">
        <v>0</v>
      </c>
      <c r="K88" s="40">
        <v>0</v>
      </c>
      <c r="L88" s="40">
        <v>3</v>
      </c>
      <c r="M88" s="68" t="s">
        <v>99</v>
      </c>
    </row>
    <row r="89" spans="1:13" x14ac:dyDescent="0.25">
      <c r="A89" s="39" t="s">
        <v>4240</v>
      </c>
      <c r="B89" s="40">
        <v>0</v>
      </c>
      <c r="C89" s="40">
        <v>13</v>
      </c>
      <c r="D89" s="40">
        <v>17</v>
      </c>
      <c r="E89" s="40">
        <v>7</v>
      </c>
      <c r="F89" s="40">
        <v>1045</v>
      </c>
      <c r="G89" s="40">
        <v>115</v>
      </c>
      <c r="H89" s="40">
        <v>1945</v>
      </c>
      <c r="I89" s="31">
        <v>3142</v>
      </c>
      <c r="J89" s="40">
        <v>0</v>
      </c>
      <c r="K89" s="40">
        <v>2</v>
      </c>
      <c r="L89" s="40">
        <v>6</v>
      </c>
      <c r="M89" s="68" t="s">
        <v>99</v>
      </c>
    </row>
    <row r="90" spans="1:13" x14ac:dyDescent="0.25">
      <c r="A90" s="39" t="s">
        <v>4241</v>
      </c>
      <c r="B90" s="40">
        <v>0</v>
      </c>
      <c r="C90" s="40">
        <v>2</v>
      </c>
      <c r="D90" s="40">
        <v>1</v>
      </c>
      <c r="E90" s="40">
        <v>3</v>
      </c>
      <c r="F90" s="40">
        <v>1</v>
      </c>
      <c r="G90" s="40">
        <v>0</v>
      </c>
      <c r="H90" s="40">
        <v>25</v>
      </c>
      <c r="I90" s="31">
        <v>32</v>
      </c>
      <c r="J90" s="40">
        <v>0</v>
      </c>
      <c r="K90" s="40">
        <v>0</v>
      </c>
      <c r="L90" s="40">
        <v>0</v>
      </c>
      <c r="M90" s="68" t="s">
        <v>99</v>
      </c>
    </row>
    <row r="91" spans="1:13" x14ac:dyDescent="0.25">
      <c r="A91" s="39" t="s">
        <v>4242</v>
      </c>
      <c r="B91" s="40">
        <v>0</v>
      </c>
      <c r="C91" s="40">
        <v>1</v>
      </c>
      <c r="D91" s="40">
        <v>2</v>
      </c>
      <c r="E91" s="40">
        <v>2</v>
      </c>
      <c r="F91" s="40">
        <v>279</v>
      </c>
      <c r="G91" s="40">
        <v>15</v>
      </c>
      <c r="H91" s="40">
        <v>45</v>
      </c>
      <c r="I91" s="31">
        <v>344</v>
      </c>
      <c r="J91" s="40">
        <v>1</v>
      </c>
      <c r="K91" s="40">
        <v>0</v>
      </c>
      <c r="L91" s="40">
        <v>0</v>
      </c>
      <c r="M91" s="68" t="s">
        <v>99</v>
      </c>
    </row>
    <row r="92" spans="1:13" x14ac:dyDescent="0.25">
      <c r="A92" s="39" t="s">
        <v>102</v>
      </c>
      <c r="B92" s="40">
        <v>0</v>
      </c>
      <c r="C92" s="40">
        <v>13</v>
      </c>
      <c r="D92" s="40">
        <v>7</v>
      </c>
      <c r="E92" s="40">
        <v>5</v>
      </c>
      <c r="F92" s="40">
        <v>1668</v>
      </c>
      <c r="G92" s="40">
        <v>77</v>
      </c>
      <c r="H92" s="40">
        <v>420</v>
      </c>
      <c r="I92" s="31">
        <v>2190</v>
      </c>
      <c r="J92" s="40">
        <v>2</v>
      </c>
      <c r="K92" s="40">
        <v>0</v>
      </c>
      <c r="L92" s="40">
        <v>0</v>
      </c>
      <c r="M92" s="68" t="s">
        <v>99</v>
      </c>
    </row>
    <row r="93" spans="1:13" x14ac:dyDescent="0.25">
      <c r="A93" s="39" t="s">
        <v>103</v>
      </c>
      <c r="B93" s="40">
        <v>0</v>
      </c>
      <c r="C93" s="40">
        <v>0</v>
      </c>
      <c r="D93" s="40">
        <v>7</v>
      </c>
      <c r="E93" s="40">
        <v>1</v>
      </c>
      <c r="F93" s="40">
        <v>203</v>
      </c>
      <c r="G93" s="40">
        <v>18</v>
      </c>
      <c r="H93" s="40">
        <v>196</v>
      </c>
      <c r="I93" s="31">
        <v>425</v>
      </c>
      <c r="J93" s="40">
        <v>0</v>
      </c>
      <c r="K93" s="40">
        <v>0</v>
      </c>
      <c r="L93" s="40">
        <v>1</v>
      </c>
      <c r="M93" s="80" t="s">
        <v>99</v>
      </c>
    </row>
    <row r="94" spans="1:13" x14ac:dyDescent="0.25">
      <c r="A94" s="18" t="s">
        <v>104</v>
      </c>
      <c r="C94" s="40">
        <f t="shared" ref="C94:L94" si="2">SUM(C2:C86)</f>
        <v>109</v>
      </c>
      <c r="D94" s="40">
        <f t="shared" si="2"/>
        <v>173</v>
      </c>
      <c r="E94" s="40">
        <f t="shared" si="2"/>
        <v>53</v>
      </c>
      <c r="F94" s="40">
        <f t="shared" si="2"/>
        <v>6249</v>
      </c>
      <c r="G94" s="40">
        <f t="shared" si="2"/>
        <v>649</v>
      </c>
      <c r="H94" s="40">
        <f t="shared" si="2"/>
        <v>5340</v>
      </c>
      <c r="I94" s="40">
        <f t="shared" si="2"/>
        <v>12573</v>
      </c>
      <c r="J94" s="40">
        <f t="shared" si="2"/>
        <v>20</v>
      </c>
      <c r="K94" s="40">
        <f t="shared" si="2"/>
        <v>5</v>
      </c>
      <c r="L94" s="40">
        <f t="shared" si="2"/>
        <v>279</v>
      </c>
      <c r="M94" s="68"/>
    </row>
    <row r="95" spans="1:13" x14ac:dyDescent="0.25">
      <c r="A95" s="18" t="s">
        <v>105</v>
      </c>
      <c r="C95" s="40">
        <f t="shared" ref="C95:L95" si="3">SUM(C87:C93)</f>
        <v>45</v>
      </c>
      <c r="D95" s="40">
        <f t="shared" si="3"/>
        <v>55</v>
      </c>
      <c r="E95" s="40">
        <f t="shared" si="3"/>
        <v>27</v>
      </c>
      <c r="F95" s="40">
        <f t="shared" si="3"/>
        <v>4610</v>
      </c>
      <c r="G95" s="40">
        <f t="shared" si="3"/>
        <v>292</v>
      </c>
      <c r="H95" s="40">
        <f t="shared" si="3"/>
        <v>3550</v>
      </c>
      <c r="I95" s="40">
        <f t="shared" si="3"/>
        <v>8579</v>
      </c>
      <c r="J95" s="40">
        <f t="shared" si="3"/>
        <v>4</v>
      </c>
      <c r="K95" s="40">
        <f t="shared" si="3"/>
        <v>2</v>
      </c>
      <c r="L95" s="40">
        <f t="shared" si="3"/>
        <v>17</v>
      </c>
      <c r="M95" s="68"/>
    </row>
    <row r="96" spans="1:13" x14ac:dyDescent="0.25">
      <c r="A96" s="18" t="s">
        <v>106</v>
      </c>
      <c r="B96" s="40">
        <f>SUM(B2:B93)</f>
        <v>31246</v>
      </c>
      <c r="C96" s="40">
        <f t="shared" ref="C96:L96" si="4">SUM(C94:C95)</f>
        <v>154</v>
      </c>
      <c r="D96" s="40">
        <f t="shared" si="4"/>
        <v>228</v>
      </c>
      <c r="E96" s="40">
        <f t="shared" si="4"/>
        <v>80</v>
      </c>
      <c r="F96" s="40">
        <f t="shared" si="4"/>
        <v>10859</v>
      </c>
      <c r="G96" s="40">
        <f t="shared" si="4"/>
        <v>941</v>
      </c>
      <c r="H96" s="40">
        <f t="shared" si="4"/>
        <v>8890</v>
      </c>
      <c r="I96" s="40">
        <f t="shared" si="4"/>
        <v>21152</v>
      </c>
      <c r="J96" s="40">
        <f t="shared" si="4"/>
        <v>24</v>
      </c>
      <c r="K96" s="40">
        <f t="shared" si="4"/>
        <v>7</v>
      </c>
      <c r="L96" s="40">
        <f t="shared" si="4"/>
        <v>296</v>
      </c>
      <c r="M96" s="68">
        <f>(L96+K96+I96)/B96</f>
        <v>0.68664789093003908</v>
      </c>
    </row>
    <row r="97" spans="1:13" x14ac:dyDescent="0.25">
      <c r="A97" s="18" t="s">
        <v>107</v>
      </c>
      <c r="C97" s="68">
        <f>C96/$I$96</f>
        <v>7.2806354009077156E-3</v>
      </c>
      <c r="D97" s="68">
        <f t="shared" ref="D97:H97" si="5">D96/$I$96</f>
        <v>1.077912254160363E-2</v>
      </c>
      <c r="E97" s="68">
        <f t="shared" si="5"/>
        <v>3.7821482602118004E-3</v>
      </c>
      <c r="F97" s="68">
        <f t="shared" si="5"/>
        <v>0.51337934947049924</v>
      </c>
      <c r="G97" s="68">
        <f t="shared" si="5"/>
        <v>4.4487518910741299E-2</v>
      </c>
      <c r="H97" s="68">
        <f t="shared" si="5"/>
        <v>0.42029122541603631</v>
      </c>
      <c r="I97" s="68"/>
      <c r="J97" s="68"/>
      <c r="K97" s="68"/>
      <c r="L97" s="68"/>
      <c r="M97" s="68"/>
    </row>
    <row r="98" spans="1:13" x14ac:dyDescent="0.25"/>
    <row r="99" spans="1:13" hidden="1" x14ac:dyDescent="0.25"/>
    <row r="100" spans="1:13" hidden="1" x14ac:dyDescent="0.25"/>
    <row r="101" spans="1:13" hidden="1" x14ac:dyDescent="0.25"/>
    <row r="102" spans="1:13" hidden="1" x14ac:dyDescent="0.25"/>
    <row r="103" spans="1:13" hidden="1" x14ac:dyDescent="0.25"/>
    <row r="104" spans="1:13" hidden="1" x14ac:dyDescent="0.25"/>
    <row r="105" spans="1:13" hidden="1" x14ac:dyDescent="0.25"/>
    <row r="106" spans="1:13" hidden="1" x14ac:dyDescent="0.25"/>
    <row r="107" spans="1:13" hidden="1" x14ac:dyDescent="0.25"/>
    <row r="108" spans="1:13" hidden="1" x14ac:dyDescent="0.25"/>
    <row r="109" spans="1:13" hidden="1" x14ac:dyDescent="0.25"/>
    <row r="110" spans="1:13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90" fitToHeight="0" orientation="landscape" r:id="rId1"/>
  <tableParts count="1">
    <tablePart r:id="rId2"/>
  </tablePart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4E0D52-0FFA-4EE3-8DAF-E413D5EB7F6E}">
  <sheetPr codeName="Sheet52">
    <pageSetUpPr fitToPage="1"/>
  </sheetPr>
  <dimension ref="A1:N98"/>
  <sheetViews>
    <sheetView workbookViewId="0">
      <pane xSplit="1" ySplit="1" topLeftCell="B74" activePane="bottomRight" state="frozen"/>
      <selection pane="topRight" activeCell="B1" sqref="B1"/>
      <selection pane="bottomLeft" activeCell="A2" sqref="A2"/>
      <selection pane="bottomRight" activeCell="B91" sqref="B91"/>
    </sheetView>
  </sheetViews>
  <sheetFormatPr defaultColWidth="0" defaultRowHeight="15" customHeight="1" zeroHeight="1" x14ac:dyDescent="0.25"/>
  <cols>
    <col min="1" max="1" width="35.7109375" style="33" customWidth="1"/>
    <col min="2" max="2" width="8.7109375" style="40" customWidth="1"/>
    <col min="3" max="8" width="11.7109375" style="40" customWidth="1"/>
    <col min="9" max="9" width="8.7109375" style="40" customWidth="1"/>
    <col min="10" max="12" width="3.7109375" style="40" customWidth="1"/>
    <col min="13" max="13" width="8.7109375" style="47" customWidth="1"/>
    <col min="14" max="14" width="1.7109375" style="33" customWidth="1"/>
    <col min="15" max="16384" width="9.140625" style="33" hidden="1"/>
  </cols>
  <sheetData>
    <row r="1" spans="1:13" ht="60" customHeight="1" thickBot="1" x14ac:dyDescent="0.3">
      <c r="A1" s="1" t="s">
        <v>0</v>
      </c>
      <c r="B1" s="2" t="s">
        <v>1</v>
      </c>
      <c r="C1" s="3" t="s">
        <v>4243</v>
      </c>
      <c r="D1" s="3" t="s">
        <v>4244</v>
      </c>
      <c r="E1" s="3" t="s">
        <v>4245</v>
      </c>
      <c r="F1" s="3" t="s">
        <v>4246</v>
      </c>
      <c r="G1" s="3" t="s">
        <v>4247</v>
      </c>
      <c r="H1" s="3" t="s">
        <v>4248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</row>
    <row r="2" spans="1:13" s="34" customFormat="1" ht="15.75" thickTop="1" x14ac:dyDescent="0.25">
      <c r="A2" s="21" t="s">
        <v>4249</v>
      </c>
      <c r="B2" s="7">
        <v>409</v>
      </c>
      <c r="C2" s="7">
        <v>24</v>
      </c>
      <c r="D2" s="7">
        <v>3</v>
      </c>
      <c r="E2" s="7">
        <v>4</v>
      </c>
      <c r="F2" s="7">
        <v>163</v>
      </c>
      <c r="G2" s="7">
        <v>1</v>
      </c>
      <c r="H2" s="7">
        <v>16</v>
      </c>
      <c r="I2" s="22">
        <v>211</v>
      </c>
      <c r="J2" s="7">
        <v>1</v>
      </c>
      <c r="K2" s="7">
        <v>0</v>
      </c>
      <c r="L2" s="7">
        <v>0</v>
      </c>
      <c r="M2" s="37">
        <f t="shared" ref="M2:M65" si="0">(L2+K2+I2)/B2</f>
        <v>0.5158924205378973</v>
      </c>
    </row>
    <row r="3" spans="1:13" s="34" customFormat="1" x14ac:dyDescent="0.25">
      <c r="A3" s="21" t="s">
        <v>4250</v>
      </c>
      <c r="B3" s="7">
        <v>347</v>
      </c>
      <c r="C3" s="7">
        <v>13</v>
      </c>
      <c r="D3" s="7">
        <v>0</v>
      </c>
      <c r="E3" s="7">
        <v>4</v>
      </c>
      <c r="F3" s="7">
        <v>129</v>
      </c>
      <c r="G3" s="7">
        <v>1</v>
      </c>
      <c r="H3" s="7">
        <v>18</v>
      </c>
      <c r="I3" s="22">
        <v>165</v>
      </c>
      <c r="J3" s="7">
        <v>0</v>
      </c>
      <c r="K3" s="7">
        <v>0</v>
      </c>
      <c r="L3" s="7">
        <v>1</v>
      </c>
      <c r="M3" s="37">
        <f t="shared" si="0"/>
        <v>0.47838616714697407</v>
      </c>
    </row>
    <row r="4" spans="1:13" s="34" customFormat="1" x14ac:dyDescent="0.25">
      <c r="A4" s="21" t="s">
        <v>4251</v>
      </c>
      <c r="B4" s="7">
        <v>589</v>
      </c>
      <c r="C4" s="7">
        <v>15</v>
      </c>
      <c r="D4" s="7">
        <v>2</v>
      </c>
      <c r="E4" s="7">
        <v>0</v>
      </c>
      <c r="F4" s="7">
        <v>165</v>
      </c>
      <c r="G4" s="7">
        <v>1</v>
      </c>
      <c r="H4" s="7">
        <v>12</v>
      </c>
      <c r="I4" s="22">
        <v>195</v>
      </c>
      <c r="J4" s="7">
        <v>1</v>
      </c>
      <c r="K4" s="7">
        <v>0</v>
      </c>
      <c r="L4" s="7">
        <v>0</v>
      </c>
      <c r="M4" s="37">
        <f t="shared" si="0"/>
        <v>0.33106960950764008</v>
      </c>
    </row>
    <row r="5" spans="1:13" s="34" customFormat="1" x14ac:dyDescent="0.25">
      <c r="A5" s="21" t="s">
        <v>4252</v>
      </c>
      <c r="B5" s="7">
        <v>399</v>
      </c>
      <c r="C5" s="7">
        <v>11</v>
      </c>
      <c r="D5" s="7">
        <v>0</v>
      </c>
      <c r="E5" s="7">
        <v>1</v>
      </c>
      <c r="F5" s="7">
        <v>105</v>
      </c>
      <c r="G5" s="7">
        <v>1</v>
      </c>
      <c r="H5" s="7">
        <v>13</v>
      </c>
      <c r="I5" s="22">
        <v>131</v>
      </c>
      <c r="J5" s="7">
        <v>0</v>
      </c>
      <c r="K5" s="7">
        <v>0</v>
      </c>
      <c r="L5" s="7">
        <v>0</v>
      </c>
      <c r="M5" s="37">
        <f t="shared" si="0"/>
        <v>0.32832080200501251</v>
      </c>
    </row>
    <row r="6" spans="1:13" s="34" customFormat="1" x14ac:dyDescent="0.25">
      <c r="A6" s="21" t="s">
        <v>4253</v>
      </c>
      <c r="B6" s="7">
        <v>331</v>
      </c>
      <c r="C6" s="7">
        <v>5</v>
      </c>
      <c r="D6" s="7">
        <v>1</v>
      </c>
      <c r="E6" s="7">
        <v>0</v>
      </c>
      <c r="F6" s="7">
        <v>75</v>
      </c>
      <c r="G6" s="7">
        <v>1</v>
      </c>
      <c r="H6" s="7">
        <v>16</v>
      </c>
      <c r="I6" s="22">
        <v>98</v>
      </c>
      <c r="J6" s="7">
        <v>0</v>
      </c>
      <c r="K6" s="7">
        <v>0</v>
      </c>
      <c r="L6" s="7">
        <v>0</v>
      </c>
      <c r="M6" s="37">
        <f t="shared" si="0"/>
        <v>0.29607250755287007</v>
      </c>
    </row>
    <row r="7" spans="1:13" s="34" customFormat="1" x14ac:dyDescent="0.25">
      <c r="A7" s="21" t="s">
        <v>4254</v>
      </c>
      <c r="B7" s="7">
        <v>513</v>
      </c>
      <c r="C7" s="7">
        <v>9</v>
      </c>
      <c r="D7" s="7">
        <v>1</v>
      </c>
      <c r="E7" s="7">
        <v>2</v>
      </c>
      <c r="F7" s="7">
        <v>111</v>
      </c>
      <c r="G7" s="7">
        <v>0</v>
      </c>
      <c r="H7" s="7">
        <v>32</v>
      </c>
      <c r="I7" s="22">
        <v>155</v>
      </c>
      <c r="J7" s="7">
        <v>0</v>
      </c>
      <c r="K7" s="7">
        <v>0</v>
      </c>
      <c r="L7" s="7">
        <v>0</v>
      </c>
      <c r="M7" s="37">
        <f t="shared" si="0"/>
        <v>0.30214424951267055</v>
      </c>
    </row>
    <row r="8" spans="1:13" s="34" customFormat="1" x14ac:dyDescent="0.25">
      <c r="A8" s="21" t="s">
        <v>4255</v>
      </c>
      <c r="B8" s="7">
        <v>763</v>
      </c>
      <c r="C8" s="7">
        <v>35</v>
      </c>
      <c r="D8" s="7">
        <v>2</v>
      </c>
      <c r="E8" s="7">
        <v>3</v>
      </c>
      <c r="F8" s="7">
        <v>297</v>
      </c>
      <c r="G8" s="7">
        <v>3</v>
      </c>
      <c r="H8" s="7">
        <v>52</v>
      </c>
      <c r="I8" s="22">
        <v>392</v>
      </c>
      <c r="J8" s="7">
        <v>3</v>
      </c>
      <c r="K8" s="7">
        <v>0</v>
      </c>
      <c r="L8" s="7">
        <v>0</v>
      </c>
      <c r="M8" s="37">
        <f t="shared" si="0"/>
        <v>0.51376146788990829</v>
      </c>
    </row>
    <row r="9" spans="1:13" s="34" customFormat="1" x14ac:dyDescent="0.25">
      <c r="A9" s="21" t="s">
        <v>4256</v>
      </c>
      <c r="B9" s="7">
        <v>297</v>
      </c>
      <c r="C9" s="7">
        <v>15</v>
      </c>
      <c r="D9" s="7">
        <v>6</v>
      </c>
      <c r="E9" s="7">
        <v>2</v>
      </c>
      <c r="F9" s="7">
        <v>24</v>
      </c>
      <c r="G9" s="7">
        <v>2</v>
      </c>
      <c r="H9" s="7">
        <v>36</v>
      </c>
      <c r="I9" s="22">
        <v>85</v>
      </c>
      <c r="J9" s="7">
        <v>0</v>
      </c>
      <c r="K9" s="7">
        <v>2</v>
      </c>
      <c r="L9" s="7">
        <v>2</v>
      </c>
      <c r="M9" s="37">
        <f t="shared" si="0"/>
        <v>0.29966329966329969</v>
      </c>
    </row>
    <row r="10" spans="1:13" s="34" customFormat="1" x14ac:dyDescent="0.25">
      <c r="A10" s="21" t="s">
        <v>4257</v>
      </c>
      <c r="B10" s="7">
        <v>750</v>
      </c>
      <c r="C10" s="7">
        <v>26</v>
      </c>
      <c r="D10" s="7">
        <v>3</v>
      </c>
      <c r="E10" s="7">
        <v>3</v>
      </c>
      <c r="F10" s="7">
        <v>292</v>
      </c>
      <c r="G10" s="7">
        <v>2</v>
      </c>
      <c r="H10" s="7">
        <v>35</v>
      </c>
      <c r="I10" s="22">
        <v>361</v>
      </c>
      <c r="J10" s="7">
        <v>0</v>
      </c>
      <c r="K10" s="7">
        <v>1</v>
      </c>
      <c r="L10" s="7">
        <v>0</v>
      </c>
      <c r="M10" s="37">
        <f t="shared" si="0"/>
        <v>0.48266666666666669</v>
      </c>
    </row>
    <row r="11" spans="1:13" s="34" customFormat="1" x14ac:dyDescent="0.25">
      <c r="A11" s="21" t="s">
        <v>4258</v>
      </c>
      <c r="B11" s="7">
        <v>613</v>
      </c>
      <c r="C11" s="7">
        <v>13</v>
      </c>
      <c r="D11" s="7">
        <v>3</v>
      </c>
      <c r="E11" s="7">
        <v>0</v>
      </c>
      <c r="F11" s="7">
        <v>216</v>
      </c>
      <c r="G11" s="7">
        <v>2</v>
      </c>
      <c r="H11" s="7">
        <v>17</v>
      </c>
      <c r="I11" s="22">
        <v>251</v>
      </c>
      <c r="J11" s="7">
        <v>0</v>
      </c>
      <c r="K11" s="7">
        <v>0</v>
      </c>
      <c r="L11" s="7">
        <v>0</v>
      </c>
      <c r="M11" s="37">
        <f t="shared" si="0"/>
        <v>0.4094616639477977</v>
      </c>
    </row>
    <row r="12" spans="1:13" s="34" customFormat="1" x14ac:dyDescent="0.25">
      <c r="A12" s="21" t="s">
        <v>4259</v>
      </c>
      <c r="B12" s="7">
        <v>437</v>
      </c>
      <c r="C12" s="7">
        <v>9</v>
      </c>
      <c r="D12" s="7">
        <v>1</v>
      </c>
      <c r="E12" s="7">
        <v>1</v>
      </c>
      <c r="F12" s="7">
        <v>150</v>
      </c>
      <c r="G12" s="7">
        <v>4</v>
      </c>
      <c r="H12" s="7">
        <v>10</v>
      </c>
      <c r="I12" s="22">
        <v>175</v>
      </c>
      <c r="J12" s="7">
        <v>0</v>
      </c>
      <c r="K12" s="7">
        <v>0</v>
      </c>
      <c r="L12" s="7">
        <v>0</v>
      </c>
      <c r="M12" s="37">
        <f t="shared" si="0"/>
        <v>0.40045766590389015</v>
      </c>
    </row>
    <row r="13" spans="1:13" s="34" customFormat="1" x14ac:dyDescent="0.25">
      <c r="A13" s="21" t="s">
        <v>4260</v>
      </c>
      <c r="B13" s="7">
        <v>477</v>
      </c>
      <c r="C13" s="7">
        <v>15</v>
      </c>
      <c r="D13" s="7">
        <v>1</v>
      </c>
      <c r="E13" s="7">
        <v>4</v>
      </c>
      <c r="F13" s="7">
        <v>148</v>
      </c>
      <c r="G13" s="7">
        <v>0</v>
      </c>
      <c r="H13" s="7">
        <v>20</v>
      </c>
      <c r="I13" s="22">
        <v>188</v>
      </c>
      <c r="J13" s="7">
        <v>0</v>
      </c>
      <c r="K13" s="7">
        <v>0</v>
      </c>
      <c r="L13" s="7">
        <v>0</v>
      </c>
      <c r="M13" s="37">
        <f t="shared" si="0"/>
        <v>0.3941299790356394</v>
      </c>
    </row>
    <row r="14" spans="1:13" s="34" customFormat="1" x14ac:dyDescent="0.25">
      <c r="A14" s="21" t="s">
        <v>4261</v>
      </c>
      <c r="B14" s="7">
        <v>213</v>
      </c>
      <c r="C14" s="7">
        <v>7</v>
      </c>
      <c r="D14" s="7">
        <v>1</v>
      </c>
      <c r="E14" s="7">
        <v>3</v>
      </c>
      <c r="F14" s="7">
        <v>117</v>
      </c>
      <c r="G14" s="7">
        <v>1</v>
      </c>
      <c r="H14" s="7">
        <v>12</v>
      </c>
      <c r="I14" s="22">
        <v>141</v>
      </c>
      <c r="J14" s="7">
        <v>0</v>
      </c>
      <c r="K14" s="7">
        <v>0</v>
      </c>
      <c r="L14" s="7">
        <v>0</v>
      </c>
      <c r="M14" s="37">
        <f t="shared" si="0"/>
        <v>0.6619718309859155</v>
      </c>
    </row>
    <row r="15" spans="1:13" s="34" customFormat="1" x14ac:dyDescent="0.25">
      <c r="A15" s="21" t="s">
        <v>4262</v>
      </c>
      <c r="B15" s="7">
        <v>321</v>
      </c>
      <c r="C15" s="7">
        <v>15</v>
      </c>
      <c r="D15" s="7">
        <v>3</v>
      </c>
      <c r="E15" s="7">
        <v>1</v>
      </c>
      <c r="F15" s="7">
        <v>193</v>
      </c>
      <c r="G15" s="7">
        <v>4</v>
      </c>
      <c r="H15" s="7">
        <v>8</v>
      </c>
      <c r="I15" s="22">
        <v>224</v>
      </c>
      <c r="J15" s="7">
        <v>1</v>
      </c>
      <c r="K15" s="7">
        <v>0</v>
      </c>
      <c r="L15" s="7">
        <v>0</v>
      </c>
      <c r="M15" s="37">
        <f t="shared" si="0"/>
        <v>0.69781931464174451</v>
      </c>
    </row>
    <row r="16" spans="1:13" s="34" customFormat="1" x14ac:dyDescent="0.25">
      <c r="A16" s="21" t="s">
        <v>4263</v>
      </c>
      <c r="B16" s="7">
        <v>339</v>
      </c>
      <c r="C16" s="7">
        <v>25</v>
      </c>
      <c r="D16" s="7">
        <v>7</v>
      </c>
      <c r="E16" s="7">
        <v>3</v>
      </c>
      <c r="F16" s="7">
        <v>136</v>
      </c>
      <c r="G16" s="7">
        <v>3</v>
      </c>
      <c r="H16" s="7">
        <v>13</v>
      </c>
      <c r="I16" s="22">
        <v>187</v>
      </c>
      <c r="J16" s="7">
        <v>0</v>
      </c>
      <c r="K16" s="7">
        <v>0</v>
      </c>
      <c r="L16" s="7">
        <v>0</v>
      </c>
      <c r="M16" s="37">
        <f t="shared" si="0"/>
        <v>0.55162241887905605</v>
      </c>
    </row>
    <row r="17" spans="1:13" s="34" customFormat="1" x14ac:dyDescent="0.25">
      <c r="A17" s="21" t="s">
        <v>4264</v>
      </c>
      <c r="B17" s="7">
        <v>205</v>
      </c>
      <c r="C17" s="7">
        <v>11</v>
      </c>
      <c r="D17" s="7">
        <v>0</v>
      </c>
      <c r="E17" s="7">
        <v>0</v>
      </c>
      <c r="F17" s="7">
        <v>82</v>
      </c>
      <c r="G17" s="7">
        <v>0</v>
      </c>
      <c r="H17" s="7">
        <v>5</v>
      </c>
      <c r="I17" s="22">
        <v>98</v>
      </c>
      <c r="J17" s="7">
        <v>0</v>
      </c>
      <c r="K17" s="7">
        <v>0</v>
      </c>
      <c r="L17" s="7">
        <v>0</v>
      </c>
      <c r="M17" s="37">
        <f t="shared" si="0"/>
        <v>0.47804878048780486</v>
      </c>
    </row>
    <row r="18" spans="1:13" s="34" customFormat="1" x14ac:dyDescent="0.25">
      <c r="A18" s="21" t="s">
        <v>4265</v>
      </c>
      <c r="B18" s="7">
        <v>244</v>
      </c>
      <c r="C18" s="7">
        <v>9</v>
      </c>
      <c r="D18" s="7">
        <v>3</v>
      </c>
      <c r="E18" s="7">
        <v>0</v>
      </c>
      <c r="F18" s="7">
        <v>110</v>
      </c>
      <c r="G18" s="7">
        <v>3</v>
      </c>
      <c r="H18" s="7">
        <v>5</v>
      </c>
      <c r="I18" s="22">
        <v>130</v>
      </c>
      <c r="J18" s="7">
        <v>1</v>
      </c>
      <c r="K18" s="7">
        <v>0</v>
      </c>
      <c r="L18" s="7">
        <v>0</v>
      </c>
      <c r="M18" s="37">
        <f t="shared" si="0"/>
        <v>0.53278688524590168</v>
      </c>
    </row>
    <row r="19" spans="1:13" s="34" customFormat="1" x14ac:dyDescent="0.25">
      <c r="A19" s="21" t="s">
        <v>4266</v>
      </c>
      <c r="B19" s="7">
        <v>526</v>
      </c>
      <c r="C19" s="7">
        <v>18</v>
      </c>
      <c r="D19" s="7">
        <v>0</v>
      </c>
      <c r="E19" s="7">
        <v>1</v>
      </c>
      <c r="F19" s="7">
        <v>149</v>
      </c>
      <c r="G19" s="7">
        <v>1</v>
      </c>
      <c r="H19" s="7">
        <v>14</v>
      </c>
      <c r="I19" s="22">
        <v>183</v>
      </c>
      <c r="J19" s="7">
        <v>0</v>
      </c>
      <c r="K19" s="7">
        <v>0</v>
      </c>
      <c r="L19" s="7">
        <v>0</v>
      </c>
      <c r="M19" s="37">
        <f t="shared" si="0"/>
        <v>0.34790874524714827</v>
      </c>
    </row>
    <row r="20" spans="1:13" s="34" customFormat="1" x14ac:dyDescent="0.25">
      <c r="A20" s="21" t="s">
        <v>4267</v>
      </c>
      <c r="B20" s="7">
        <v>360</v>
      </c>
      <c r="C20" s="7">
        <v>6</v>
      </c>
      <c r="D20" s="7">
        <v>0</v>
      </c>
      <c r="E20" s="7">
        <v>1</v>
      </c>
      <c r="F20" s="7">
        <v>83</v>
      </c>
      <c r="G20" s="7">
        <v>0</v>
      </c>
      <c r="H20" s="7">
        <v>11</v>
      </c>
      <c r="I20" s="22">
        <v>101</v>
      </c>
      <c r="J20" s="7">
        <v>0</v>
      </c>
      <c r="K20" s="7">
        <v>1</v>
      </c>
      <c r="L20" s="7">
        <v>0</v>
      </c>
      <c r="M20" s="37">
        <f t="shared" si="0"/>
        <v>0.28333333333333333</v>
      </c>
    </row>
    <row r="21" spans="1:13" s="34" customFormat="1" x14ac:dyDescent="0.25">
      <c r="A21" s="21" t="s">
        <v>4268</v>
      </c>
      <c r="B21" s="7">
        <v>440</v>
      </c>
      <c r="C21" s="7">
        <v>10</v>
      </c>
      <c r="D21" s="7">
        <v>1</v>
      </c>
      <c r="E21" s="7">
        <v>0</v>
      </c>
      <c r="F21" s="7">
        <v>146</v>
      </c>
      <c r="G21" s="7">
        <v>1</v>
      </c>
      <c r="H21" s="7">
        <v>10</v>
      </c>
      <c r="I21" s="22">
        <v>168</v>
      </c>
      <c r="J21" s="7">
        <v>2</v>
      </c>
      <c r="K21" s="7">
        <v>0</v>
      </c>
      <c r="L21" s="7">
        <v>0</v>
      </c>
      <c r="M21" s="37">
        <f t="shared" si="0"/>
        <v>0.38181818181818183</v>
      </c>
    </row>
    <row r="22" spans="1:13" s="34" customFormat="1" x14ac:dyDescent="0.25">
      <c r="A22" s="21" t="s">
        <v>4269</v>
      </c>
      <c r="B22" s="7">
        <v>587</v>
      </c>
      <c r="C22" s="7">
        <v>21</v>
      </c>
      <c r="D22" s="7">
        <v>4</v>
      </c>
      <c r="E22" s="7">
        <v>0</v>
      </c>
      <c r="F22" s="7">
        <v>175</v>
      </c>
      <c r="G22" s="7">
        <v>0</v>
      </c>
      <c r="H22" s="7">
        <v>10</v>
      </c>
      <c r="I22" s="22">
        <v>210</v>
      </c>
      <c r="J22" s="7">
        <v>2</v>
      </c>
      <c r="K22" s="7">
        <v>0</v>
      </c>
      <c r="L22" s="7">
        <v>0</v>
      </c>
      <c r="M22" s="37">
        <f t="shared" si="0"/>
        <v>0.35775127768313458</v>
      </c>
    </row>
    <row r="23" spans="1:13" s="34" customFormat="1" x14ac:dyDescent="0.25">
      <c r="A23" s="21" t="s">
        <v>4270</v>
      </c>
      <c r="B23" s="7">
        <v>381</v>
      </c>
      <c r="C23" s="7">
        <v>15</v>
      </c>
      <c r="D23" s="7">
        <v>3</v>
      </c>
      <c r="E23" s="7">
        <v>2</v>
      </c>
      <c r="F23" s="7">
        <v>18</v>
      </c>
      <c r="G23" s="7">
        <v>1</v>
      </c>
      <c r="H23" s="7">
        <v>87</v>
      </c>
      <c r="I23" s="7">
        <v>126</v>
      </c>
      <c r="J23" s="7">
        <v>4</v>
      </c>
      <c r="K23" s="7">
        <v>0</v>
      </c>
      <c r="L23" s="7">
        <v>0</v>
      </c>
      <c r="M23" s="37">
        <f t="shared" si="0"/>
        <v>0.33070866141732286</v>
      </c>
    </row>
    <row r="24" spans="1:13" s="34" customFormat="1" x14ac:dyDescent="0.25">
      <c r="A24" s="21" t="s">
        <v>4271</v>
      </c>
      <c r="B24" s="7">
        <v>180</v>
      </c>
      <c r="C24" s="7">
        <v>2</v>
      </c>
      <c r="D24" s="7">
        <v>0</v>
      </c>
      <c r="E24" s="7">
        <v>0</v>
      </c>
      <c r="F24" s="7">
        <v>30</v>
      </c>
      <c r="G24" s="7">
        <v>1</v>
      </c>
      <c r="H24" s="7">
        <v>4</v>
      </c>
      <c r="I24" s="22">
        <v>37</v>
      </c>
      <c r="J24" s="7">
        <v>0</v>
      </c>
      <c r="K24" s="7">
        <v>0</v>
      </c>
      <c r="L24" s="7">
        <v>0</v>
      </c>
      <c r="M24" s="37">
        <f t="shared" si="0"/>
        <v>0.20555555555555555</v>
      </c>
    </row>
    <row r="25" spans="1:13" s="34" customFormat="1" x14ac:dyDescent="0.25">
      <c r="A25" s="21" t="s">
        <v>4272</v>
      </c>
      <c r="B25" s="7">
        <v>193</v>
      </c>
      <c r="C25" s="7">
        <v>13</v>
      </c>
      <c r="D25" s="7">
        <v>2</v>
      </c>
      <c r="E25" s="7">
        <v>5</v>
      </c>
      <c r="F25" s="7">
        <v>46</v>
      </c>
      <c r="G25" s="7">
        <v>1</v>
      </c>
      <c r="H25" s="7">
        <v>56</v>
      </c>
      <c r="I25" s="22">
        <v>123</v>
      </c>
      <c r="J25" s="7">
        <v>1</v>
      </c>
      <c r="K25" s="7">
        <v>0</v>
      </c>
      <c r="L25" s="7">
        <v>0</v>
      </c>
      <c r="M25" s="37">
        <f t="shared" si="0"/>
        <v>0.63730569948186533</v>
      </c>
    </row>
    <row r="26" spans="1:13" s="34" customFormat="1" x14ac:dyDescent="0.25">
      <c r="A26" s="21" t="s">
        <v>4273</v>
      </c>
      <c r="B26" s="7">
        <v>282</v>
      </c>
      <c r="C26" s="7">
        <v>14</v>
      </c>
      <c r="D26" s="7">
        <v>2</v>
      </c>
      <c r="E26" s="7">
        <v>2</v>
      </c>
      <c r="F26" s="7">
        <v>25</v>
      </c>
      <c r="G26" s="7">
        <v>1</v>
      </c>
      <c r="H26" s="7">
        <v>84</v>
      </c>
      <c r="I26" s="22">
        <v>128</v>
      </c>
      <c r="J26" s="7">
        <v>0</v>
      </c>
      <c r="K26" s="7">
        <v>0</v>
      </c>
      <c r="L26" s="7">
        <v>0</v>
      </c>
      <c r="M26" s="37">
        <f t="shared" si="0"/>
        <v>0.45390070921985815</v>
      </c>
    </row>
    <row r="27" spans="1:13" s="34" customFormat="1" x14ac:dyDescent="0.25">
      <c r="A27" s="21" t="s">
        <v>4274</v>
      </c>
      <c r="B27" s="7">
        <v>412</v>
      </c>
      <c r="C27" s="7">
        <v>6</v>
      </c>
      <c r="D27" s="7">
        <v>1</v>
      </c>
      <c r="E27" s="7">
        <v>0</v>
      </c>
      <c r="F27" s="7">
        <v>5</v>
      </c>
      <c r="G27" s="7">
        <v>0</v>
      </c>
      <c r="H27" s="7">
        <v>9</v>
      </c>
      <c r="I27" s="22">
        <v>21</v>
      </c>
      <c r="J27" s="7">
        <v>0</v>
      </c>
      <c r="K27" s="7">
        <v>0</v>
      </c>
      <c r="L27" s="7">
        <v>0</v>
      </c>
      <c r="M27" s="37">
        <f t="shared" si="0"/>
        <v>5.0970873786407765E-2</v>
      </c>
    </row>
    <row r="28" spans="1:13" s="34" customFormat="1" x14ac:dyDescent="0.25">
      <c r="A28" s="21" t="s">
        <v>4275</v>
      </c>
      <c r="B28" s="7">
        <v>397</v>
      </c>
      <c r="C28" s="7">
        <v>18</v>
      </c>
      <c r="D28" s="7">
        <v>1</v>
      </c>
      <c r="E28" s="7">
        <v>8</v>
      </c>
      <c r="F28" s="7">
        <v>177</v>
      </c>
      <c r="G28" s="7">
        <v>3</v>
      </c>
      <c r="H28" s="7">
        <v>36</v>
      </c>
      <c r="I28" s="22">
        <v>243</v>
      </c>
      <c r="J28" s="7">
        <v>1</v>
      </c>
      <c r="K28" s="7">
        <v>0</v>
      </c>
      <c r="L28" s="7">
        <v>0</v>
      </c>
      <c r="M28" s="37">
        <f t="shared" si="0"/>
        <v>0.61209068010075562</v>
      </c>
    </row>
    <row r="29" spans="1:13" s="34" customFormat="1" x14ac:dyDescent="0.25">
      <c r="A29" s="21" t="s">
        <v>4276</v>
      </c>
      <c r="B29" s="7">
        <v>335</v>
      </c>
      <c r="C29" s="7">
        <v>12</v>
      </c>
      <c r="D29" s="7">
        <v>1</v>
      </c>
      <c r="E29" s="7">
        <v>5</v>
      </c>
      <c r="F29" s="7">
        <v>150</v>
      </c>
      <c r="G29" s="7">
        <v>1</v>
      </c>
      <c r="H29" s="7">
        <v>25</v>
      </c>
      <c r="I29" s="22">
        <v>194</v>
      </c>
      <c r="J29" s="7">
        <v>0</v>
      </c>
      <c r="K29" s="7">
        <v>0</v>
      </c>
      <c r="L29" s="7">
        <v>0</v>
      </c>
      <c r="M29" s="37">
        <f t="shared" si="0"/>
        <v>0.57910447761194028</v>
      </c>
    </row>
    <row r="30" spans="1:13" s="34" customFormat="1" x14ac:dyDescent="0.25">
      <c r="A30" s="21" t="s">
        <v>4277</v>
      </c>
      <c r="B30" s="7">
        <v>476</v>
      </c>
      <c r="C30" s="7">
        <v>21</v>
      </c>
      <c r="D30" s="7">
        <v>1</v>
      </c>
      <c r="E30" s="7">
        <v>4</v>
      </c>
      <c r="F30" s="7">
        <v>185</v>
      </c>
      <c r="G30" s="7">
        <v>2</v>
      </c>
      <c r="H30" s="7">
        <v>22</v>
      </c>
      <c r="I30" s="22">
        <v>235</v>
      </c>
      <c r="J30" s="7">
        <v>0</v>
      </c>
      <c r="K30" s="7">
        <v>0</v>
      </c>
      <c r="L30" s="7">
        <v>1</v>
      </c>
      <c r="M30" s="37">
        <f t="shared" si="0"/>
        <v>0.49579831932773111</v>
      </c>
    </row>
    <row r="31" spans="1:13" s="34" customFormat="1" x14ac:dyDescent="0.25">
      <c r="A31" s="21" t="s">
        <v>4278</v>
      </c>
      <c r="B31" s="7">
        <v>582</v>
      </c>
      <c r="C31" s="7">
        <v>31</v>
      </c>
      <c r="D31" s="7">
        <v>0</v>
      </c>
      <c r="E31" s="7">
        <v>11</v>
      </c>
      <c r="F31" s="7">
        <v>219</v>
      </c>
      <c r="G31" s="7">
        <v>2</v>
      </c>
      <c r="H31" s="7">
        <v>44</v>
      </c>
      <c r="I31" s="22">
        <v>307</v>
      </c>
      <c r="J31" s="7">
        <v>1</v>
      </c>
      <c r="K31" s="7">
        <v>0</v>
      </c>
      <c r="L31" s="7">
        <v>0</v>
      </c>
      <c r="M31" s="37">
        <f t="shared" si="0"/>
        <v>0.52749140893470792</v>
      </c>
    </row>
    <row r="32" spans="1:13" s="34" customFormat="1" x14ac:dyDescent="0.25">
      <c r="A32" s="21" t="s">
        <v>4279</v>
      </c>
      <c r="B32" s="7">
        <v>282</v>
      </c>
      <c r="C32" s="7">
        <v>11</v>
      </c>
      <c r="D32" s="7">
        <v>0</v>
      </c>
      <c r="E32" s="7">
        <v>3</v>
      </c>
      <c r="F32" s="7">
        <v>128</v>
      </c>
      <c r="G32" s="7">
        <v>3</v>
      </c>
      <c r="H32" s="7">
        <v>17</v>
      </c>
      <c r="I32" s="22">
        <v>162</v>
      </c>
      <c r="J32" s="7">
        <v>0</v>
      </c>
      <c r="K32" s="7">
        <v>0</v>
      </c>
      <c r="L32" s="7">
        <v>0</v>
      </c>
      <c r="M32" s="37">
        <f t="shared" si="0"/>
        <v>0.57446808510638303</v>
      </c>
    </row>
    <row r="33" spans="1:13" s="34" customFormat="1" x14ac:dyDescent="0.25">
      <c r="A33" s="21" t="s">
        <v>4280</v>
      </c>
      <c r="B33" s="7">
        <v>372</v>
      </c>
      <c r="C33" s="7">
        <v>34</v>
      </c>
      <c r="D33" s="7">
        <v>0</v>
      </c>
      <c r="E33" s="7">
        <v>2</v>
      </c>
      <c r="F33" s="7">
        <v>110</v>
      </c>
      <c r="G33" s="7">
        <v>1</v>
      </c>
      <c r="H33" s="7">
        <v>23</v>
      </c>
      <c r="I33" s="22">
        <v>170</v>
      </c>
      <c r="J33" s="7">
        <v>0</v>
      </c>
      <c r="K33" s="7">
        <v>0</v>
      </c>
      <c r="L33" s="7">
        <v>0</v>
      </c>
      <c r="M33" s="37">
        <f t="shared" si="0"/>
        <v>0.45698924731182794</v>
      </c>
    </row>
    <row r="34" spans="1:13" s="34" customFormat="1" x14ac:dyDescent="0.25">
      <c r="A34" s="21" t="s">
        <v>4281</v>
      </c>
      <c r="B34" s="7">
        <v>632</v>
      </c>
      <c r="C34" s="7">
        <v>39</v>
      </c>
      <c r="D34" s="7">
        <v>1</v>
      </c>
      <c r="E34" s="7">
        <v>3</v>
      </c>
      <c r="F34" s="7">
        <v>203</v>
      </c>
      <c r="G34" s="7">
        <v>2</v>
      </c>
      <c r="H34" s="7">
        <v>27</v>
      </c>
      <c r="I34" s="22">
        <v>275</v>
      </c>
      <c r="J34" s="7">
        <v>0</v>
      </c>
      <c r="K34" s="7">
        <v>0</v>
      </c>
      <c r="L34" s="7">
        <v>0</v>
      </c>
      <c r="M34" s="37">
        <f t="shared" si="0"/>
        <v>0.435126582278481</v>
      </c>
    </row>
    <row r="35" spans="1:13" s="34" customFormat="1" x14ac:dyDescent="0.25">
      <c r="A35" s="21" t="s">
        <v>4282</v>
      </c>
      <c r="B35" s="7">
        <v>293</v>
      </c>
      <c r="C35" s="7">
        <v>16</v>
      </c>
      <c r="D35" s="7">
        <v>1</v>
      </c>
      <c r="E35" s="7">
        <v>3</v>
      </c>
      <c r="F35" s="7">
        <v>82</v>
      </c>
      <c r="G35" s="7">
        <v>2</v>
      </c>
      <c r="H35" s="7">
        <v>21</v>
      </c>
      <c r="I35" s="22">
        <v>125</v>
      </c>
      <c r="J35" s="7">
        <v>1</v>
      </c>
      <c r="K35" s="7">
        <v>0</v>
      </c>
      <c r="L35" s="7">
        <v>0</v>
      </c>
      <c r="M35" s="37">
        <f t="shared" si="0"/>
        <v>0.42662116040955633</v>
      </c>
    </row>
    <row r="36" spans="1:13" s="34" customFormat="1" x14ac:dyDescent="0.25">
      <c r="A36" s="21" t="s">
        <v>4283</v>
      </c>
      <c r="B36" s="7">
        <v>364</v>
      </c>
      <c r="C36" s="7">
        <v>23</v>
      </c>
      <c r="D36" s="7">
        <v>3</v>
      </c>
      <c r="E36" s="7">
        <v>0</v>
      </c>
      <c r="F36" s="7">
        <v>143</v>
      </c>
      <c r="G36" s="7">
        <v>2</v>
      </c>
      <c r="H36" s="7">
        <v>24</v>
      </c>
      <c r="I36" s="22">
        <v>195</v>
      </c>
      <c r="J36" s="7">
        <v>0</v>
      </c>
      <c r="K36" s="7">
        <v>0</v>
      </c>
      <c r="L36" s="7">
        <v>0</v>
      </c>
      <c r="M36" s="37">
        <f t="shared" si="0"/>
        <v>0.5357142857142857</v>
      </c>
    </row>
    <row r="37" spans="1:13" s="34" customFormat="1" x14ac:dyDescent="0.25">
      <c r="A37" s="21" t="s">
        <v>4284</v>
      </c>
      <c r="B37" s="7">
        <v>601</v>
      </c>
      <c r="C37" s="7">
        <v>60</v>
      </c>
      <c r="D37" s="7">
        <v>9</v>
      </c>
      <c r="E37" s="7">
        <v>2</v>
      </c>
      <c r="F37" s="7">
        <v>20</v>
      </c>
      <c r="G37" s="7">
        <v>4</v>
      </c>
      <c r="H37" s="7">
        <v>131</v>
      </c>
      <c r="I37" s="22">
        <v>226</v>
      </c>
      <c r="J37" s="7">
        <v>0</v>
      </c>
      <c r="K37" s="7">
        <v>0</v>
      </c>
      <c r="L37" s="7">
        <v>0</v>
      </c>
      <c r="M37" s="37">
        <f t="shared" si="0"/>
        <v>0.37603993344425957</v>
      </c>
    </row>
    <row r="38" spans="1:13" s="34" customFormat="1" x14ac:dyDescent="0.25">
      <c r="A38" s="21" t="s">
        <v>4285</v>
      </c>
      <c r="B38" s="7">
        <v>337</v>
      </c>
      <c r="C38" s="7">
        <v>12</v>
      </c>
      <c r="D38" s="7">
        <v>2</v>
      </c>
      <c r="E38" s="7">
        <v>3</v>
      </c>
      <c r="F38" s="7">
        <v>110</v>
      </c>
      <c r="G38" s="7">
        <v>0</v>
      </c>
      <c r="H38" s="7">
        <v>19</v>
      </c>
      <c r="I38" s="22">
        <v>146</v>
      </c>
      <c r="J38" s="7">
        <v>0</v>
      </c>
      <c r="K38" s="7">
        <v>0</v>
      </c>
      <c r="L38" s="7">
        <v>0</v>
      </c>
      <c r="M38" s="37">
        <f t="shared" si="0"/>
        <v>0.43323442136498519</v>
      </c>
    </row>
    <row r="39" spans="1:13" s="34" customFormat="1" x14ac:dyDescent="0.25">
      <c r="A39" s="21" t="s">
        <v>4286</v>
      </c>
      <c r="B39" s="7">
        <v>503</v>
      </c>
      <c r="C39" s="7">
        <v>32</v>
      </c>
      <c r="D39" s="7">
        <v>0</v>
      </c>
      <c r="E39" s="7">
        <v>3</v>
      </c>
      <c r="F39" s="7">
        <v>130</v>
      </c>
      <c r="G39" s="7">
        <v>5</v>
      </c>
      <c r="H39" s="7">
        <v>24</v>
      </c>
      <c r="I39" s="22">
        <v>194</v>
      </c>
      <c r="J39" s="7">
        <v>0</v>
      </c>
      <c r="K39" s="7">
        <v>0</v>
      </c>
      <c r="L39" s="7">
        <v>1</v>
      </c>
      <c r="M39" s="37">
        <f t="shared" si="0"/>
        <v>0.38767395626242546</v>
      </c>
    </row>
    <row r="40" spans="1:13" s="34" customFormat="1" x14ac:dyDescent="0.25">
      <c r="A40" s="21" t="s">
        <v>4287</v>
      </c>
      <c r="B40" s="7">
        <v>471</v>
      </c>
      <c r="C40" s="7">
        <v>37</v>
      </c>
      <c r="D40" s="7">
        <v>0</v>
      </c>
      <c r="E40" s="7">
        <v>0</v>
      </c>
      <c r="F40" s="7">
        <v>91</v>
      </c>
      <c r="G40" s="7">
        <v>4</v>
      </c>
      <c r="H40" s="7">
        <v>26</v>
      </c>
      <c r="I40" s="22">
        <v>158</v>
      </c>
      <c r="J40" s="7">
        <v>1</v>
      </c>
      <c r="K40" s="7">
        <v>0</v>
      </c>
      <c r="L40" s="7">
        <v>0</v>
      </c>
      <c r="M40" s="37">
        <f t="shared" si="0"/>
        <v>0.3354564755838641</v>
      </c>
    </row>
    <row r="41" spans="1:13" s="34" customFormat="1" x14ac:dyDescent="0.25">
      <c r="A41" s="21" t="s">
        <v>4288</v>
      </c>
      <c r="B41" s="7">
        <v>461</v>
      </c>
      <c r="C41" s="7">
        <v>38</v>
      </c>
      <c r="D41" s="7">
        <v>0</v>
      </c>
      <c r="E41" s="7">
        <v>2</v>
      </c>
      <c r="F41" s="7">
        <v>68</v>
      </c>
      <c r="G41" s="7">
        <v>1</v>
      </c>
      <c r="H41" s="7">
        <v>20</v>
      </c>
      <c r="I41" s="22">
        <v>129</v>
      </c>
      <c r="J41" s="7">
        <v>0</v>
      </c>
      <c r="K41" s="7">
        <v>0</v>
      </c>
      <c r="L41" s="7">
        <v>0</v>
      </c>
      <c r="M41" s="37">
        <f t="shared" si="0"/>
        <v>0.27982646420824298</v>
      </c>
    </row>
    <row r="42" spans="1:13" s="34" customFormat="1" x14ac:dyDescent="0.25">
      <c r="A42" s="21" t="s">
        <v>4289</v>
      </c>
      <c r="B42" s="7">
        <v>371</v>
      </c>
      <c r="C42" s="7">
        <v>44</v>
      </c>
      <c r="D42" s="7">
        <v>1</v>
      </c>
      <c r="E42" s="7">
        <v>0</v>
      </c>
      <c r="F42" s="7">
        <v>108</v>
      </c>
      <c r="G42" s="7">
        <v>0</v>
      </c>
      <c r="H42" s="7">
        <v>23</v>
      </c>
      <c r="I42" s="22">
        <v>176</v>
      </c>
      <c r="J42" s="7">
        <v>0</v>
      </c>
      <c r="K42" s="7">
        <v>1</v>
      </c>
      <c r="L42" s="7">
        <v>0</v>
      </c>
      <c r="M42" s="37">
        <f t="shared" si="0"/>
        <v>0.47708894878706198</v>
      </c>
    </row>
    <row r="43" spans="1:13" s="34" customFormat="1" x14ac:dyDescent="0.25">
      <c r="A43" s="21" t="s">
        <v>4290</v>
      </c>
      <c r="B43" s="7">
        <v>305</v>
      </c>
      <c r="C43" s="7">
        <v>36</v>
      </c>
      <c r="D43" s="7">
        <v>0</v>
      </c>
      <c r="E43" s="7">
        <v>1</v>
      </c>
      <c r="F43" s="7">
        <v>54</v>
      </c>
      <c r="G43" s="7">
        <v>1</v>
      </c>
      <c r="H43" s="7">
        <v>14</v>
      </c>
      <c r="I43" s="22">
        <v>106</v>
      </c>
      <c r="J43" s="7">
        <v>0</v>
      </c>
      <c r="K43" s="7">
        <v>0</v>
      </c>
      <c r="L43" s="7">
        <v>0</v>
      </c>
      <c r="M43" s="37">
        <f t="shared" si="0"/>
        <v>0.34754098360655739</v>
      </c>
    </row>
    <row r="44" spans="1:13" s="34" customFormat="1" x14ac:dyDescent="0.25">
      <c r="A44" s="21" t="s">
        <v>4291</v>
      </c>
      <c r="B44" s="7">
        <v>627</v>
      </c>
      <c r="C44" s="7">
        <v>38</v>
      </c>
      <c r="D44" s="7">
        <v>4</v>
      </c>
      <c r="E44" s="7">
        <v>1</v>
      </c>
      <c r="F44" s="7">
        <v>86</v>
      </c>
      <c r="G44" s="7">
        <v>2</v>
      </c>
      <c r="H44" s="7">
        <v>23</v>
      </c>
      <c r="I44" s="22">
        <v>154</v>
      </c>
      <c r="J44" s="7">
        <v>1</v>
      </c>
      <c r="K44" s="7">
        <v>0</v>
      </c>
      <c r="L44" s="7">
        <v>0</v>
      </c>
      <c r="M44" s="37">
        <f t="shared" si="0"/>
        <v>0.24561403508771928</v>
      </c>
    </row>
    <row r="45" spans="1:13" s="34" customFormat="1" x14ac:dyDescent="0.25">
      <c r="A45" s="21" t="s">
        <v>4292</v>
      </c>
      <c r="B45" s="7">
        <v>412</v>
      </c>
      <c r="C45" s="7">
        <v>43</v>
      </c>
      <c r="D45" s="7">
        <v>2</v>
      </c>
      <c r="E45" s="7">
        <v>2</v>
      </c>
      <c r="F45" s="7">
        <v>105</v>
      </c>
      <c r="G45" s="7">
        <v>2</v>
      </c>
      <c r="H45" s="7">
        <v>25</v>
      </c>
      <c r="I45" s="22">
        <v>179</v>
      </c>
      <c r="J45" s="7">
        <v>0</v>
      </c>
      <c r="K45" s="7">
        <v>0</v>
      </c>
      <c r="L45" s="7">
        <v>2</v>
      </c>
      <c r="M45" s="37">
        <f t="shared" si="0"/>
        <v>0.43932038834951459</v>
      </c>
    </row>
    <row r="46" spans="1:13" s="34" customFormat="1" x14ac:dyDescent="0.25">
      <c r="A46" s="21" t="s">
        <v>4293</v>
      </c>
      <c r="B46" s="7">
        <v>371</v>
      </c>
      <c r="C46" s="7">
        <v>36</v>
      </c>
      <c r="D46" s="7">
        <v>1</v>
      </c>
      <c r="E46" s="7">
        <v>1</v>
      </c>
      <c r="F46" s="7">
        <v>80</v>
      </c>
      <c r="G46" s="7">
        <v>0</v>
      </c>
      <c r="H46" s="7">
        <v>22</v>
      </c>
      <c r="I46" s="22">
        <v>140</v>
      </c>
      <c r="J46" s="7">
        <v>0</v>
      </c>
      <c r="K46" s="7">
        <v>0</v>
      </c>
      <c r="L46" s="7">
        <v>0</v>
      </c>
      <c r="M46" s="37">
        <f t="shared" si="0"/>
        <v>0.37735849056603776</v>
      </c>
    </row>
    <row r="47" spans="1:13" s="34" customFormat="1" x14ac:dyDescent="0.25">
      <c r="A47" s="21" t="s">
        <v>4294</v>
      </c>
      <c r="B47" s="7">
        <v>328</v>
      </c>
      <c r="C47" s="7">
        <v>19</v>
      </c>
      <c r="D47" s="7">
        <v>0</v>
      </c>
      <c r="E47" s="7">
        <v>0</v>
      </c>
      <c r="F47" s="7">
        <v>79</v>
      </c>
      <c r="G47" s="7">
        <v>3</v>
      </c>
      <c r="H47" s="7">
        <v>16</v>
      </c>
      <c r="I47" s="22">
        <v>117</v>
      </c>
      <c r="J47" s="7">
        <v>0</v>
      </c>
      <c r="K47" s="7">
        <v>0</v>
      </c>
      <c r="L47" s="7">
        <v>0</v>
      </c>
      <c r="M47" s="37">
        <f t="shared" si="0"/>
        <v>0.35670731707317072</v>
      </c>
    </row>
    <row r="48" spans="1:13" s="34" customFormat="1" x14ac:dyDescent="0.25">
      <c r="A48" s="21" t="s">
        <v>4295</v>
      </c>
      <c r="B48" s="7">
        <v>626</v>
      </c>
      <c r="C48" s="7">
        <v>10</v>
      </c>
      <c r="D48" s="7">
        <v>1</v>
      </c>
      <c r="E48" s="7">
        <v>5</v>
      </c>
      <c r="F48" s="7">
        <v>126</v>
      </c>
      <c r="G48" s="7">
        <v>0</v>
      </c>
      <c r="H48" s="7">
        <v>30</v>
      </c>
      <c r="I48" s="22">
        <v>172</v>
      </c>
      <c r="J48" s="7">
        <v>0</v>
      </c>
      <c r="K48" s="7">
        <v>0</v>
      </c>
      <c r="L48" s="7">
        <v>2</v>
      </c>
      <c r="M48" s="37">
        <f t="shared" si="0"/>
        <v>0.27795527156549521</v>
      </c>
    </row>
    <row r="49" spans="1:13" s="34" customFormat="1" x14ac:dyDescent="0.25">
      <c r="A49" s="21" t="s">
        <v>4296</v>
      </c>
      <c r="B49" s="7">
        <v>473</v>
      </c>
      <c r="C49" s="7">
        <v>11</v>
      </c>
      <c r="D49" s="7">
        <v>1</v>
      </c>
      <c r="E49" s="7">
        <v>0</v>
      </c>
      <c r="F49" s="7">
        <v>115</v>
      </c>
      <c r="G49" s="7">
        <v>3</v>
      </c>
      <c r="H49" s="7">
        <v>19</v>
      </c>
      <c r="I49" s="22">
        <v>149</v>
      </c>
      <c r="J49" s="7">
        <v>1</v>
      </c>
      <c r="K49" s="7">
        <v>0</v>
      </c>
      <c r="L49" s="7">
        <v>0</v>
      </c>
      <c r="M49" s="37">
        <f t="shared" si="0"/>
        <v>0.31501057082452433</v>
      </c>
    </row>
    <row r="50" spans="1:13" s="34" customFormat="1" x14ac:dyDescent="0.25">
      <c r="A50" s="21" t="s">
        <v>4297</v>
      </c>
      <c r="B50" s="7">
        <v>356</v>
      </c>
      <c r="C50" s="7">
        <v>14</v>
      </c>
      <c r="D50" s="7">
        <v>0</v>
      </c>
      <c r="E50" s="7">
        <v>0</v>
      </c>
      <c r="F50" s="7">
        <v>95</v>
      </c>
      <c r="G50" s="7">
        <v>4</v>
      </c>
      <c r="H50" s="7">
        <v>4</v>
      </c>
      <c r="I50" s="22">
        <v>117</v>
      </c>
      <c r="J50" s="7">
        <v>0</v>
      </c>
      <c r="K50" s="7">
        <v>0</v>
      </c>
      <c r="L50" s="7">
        <v>0</v>
      </c>
      <c r="M50" s="37">
        <f t="shared" si="0"/>
        <v>0.32865168539325845</v>
      </c>
    </row>
    <row r="51" spans="1:13" s="34" customFormat="1" x14ac:dyDescent="0.25">
      <c r="A51" s="21" t="s">
        <v>4298</v>
      </c>
      <c r="B51" s="7">
        <v>703</v>
      </c>
      <c r="C51" s="7">
        <v>17</v>
      </c>
      <c r="D51" s="7">
        <v>3</v>
      </c>
      <c r="E51" s="7">
        <v>1</v>
      </c>
      <c r="F51" s="7">
        <v>137</v>
      </c>
      <c r="G51" s="7">
        <v>2</v>
      </c>
      <c r="H51" s="7">
        <v>27</v>
      </c>
      <c r="I51" s="22">
        <v>187</v>
      </c>
      <c r="J51" s="7">
        <v>1</v>
      </c>
      <c r="K51" s="7">
        <v>0</v>
      </c>
      <c r="L51" s="7">
        <v>0</v>
      </c>
      <c r="M51" s="37">
        <f t="shared" si="0"/>
        <v>0.26600284495021337</v>
      </c>
    </row>
    <row r="52" spans="1:13" s="34" customFormat="1" x14ac:dyDescent="0.25">
      <c r="A52" s="21" t="s">
        <v>4299</v>
      </c>
      <c r="B52" s="7">
        <v>403</v>
      </c>
      <c r="C52" s="7">
        <v>6</v>
      </c>
      <c r="D52" s="7">
        <v>1</v>
      </c>
      <c r="E52" s="7">
        <v>2</v>
      </c>
      <c r="F52" s="7">
        <v>57</v>
      </c>
      <c r="G52" s="7">
        <v>1</v>
      </c>
      <c r="H52" s="7">
        <v>15</v>
      </c>
      <c r="I52" s="22">
        <v>82</v>
      </c>
      <c r="J52" s="7">
        <v>0</v>
      </c>
      <c r="K52" s="7">
        <v>0</v>
      </c>
      <c r="L52" s="7">
        <v>0</v>
      </c>
      <c r="M52" s="37">
        <f t="shared" si="0"/>
        <v>0.20347394540942929</v>
      </c>
    </row>
    <row r="53" spans="1:13" s="34" customFormat="1" x14ac:dyDescent="0.25">
      <c r="A53" s="21" t="s">
        <v>4300</v>
      </c>
      <c r="B53" s="7">
        <v>440</v>
      </c>
      <c r="C53" s="7">
        <v>17</v>
      </c>
      <c r="D53" s="7">
        <v>1</v>
      </c>
      <c r="E53" s="7">
        <v>2</v>
      </c>
      <c r="F53" s="7">
        <v>110</v>
      </c>
      <c r="G53" s="7">
        <v>1</v>
      </c>
      <c r="H53" s="7">
        <v>22</v>
      </c>
      <c r="I53" s="22">
        <v>153</v>
      </c>
      <c r="J53" s="7">
        <v>0</v>
      </c>
      <c r="K53" s="7">
        <v>0</v>
      </c>
      <c r="L53" s="7">
        <v>0</v>
      </c>
      <c r="M53" s="37">
        <f t="shared" si="0"/>
        <v>0.34772727272727272</v>
      </c>
    </row>
    <row r="54" spans="1:13" s="34" customFormat="1" x14ac:dyDescent="0.25">
      <c r="A54" s="21" t="s">
        <v>4301</v>
      </c>
      <c r="B54" s="7">
        <v>395</v>
      </c>
      <c r="C54" s="7">
        <v>9</v>
      </c>
      <c r="D54" s="7">
        <v>0</v>
      </c>
      <c r="E54" s="7">
        <v>0</v>
      </c>
      <c r="F54" s="7">
        <v>87</v>
      </c>
      <c r="G54" s="7">
        <v>3</v>
      </c>
      <c r="H54" s="7">
        <v>17</v>
      </c>
      <c r="I54" s="22">
        <v>116</v>
      </c>
      <c r="J54" s="7">
        <v>0</v>
      </c>
      <c r="K54" s="7">
        <v>0</v>
      </c>
      <c r="L54" s="7">
        <v>0</v>
      </c>
      <c r="M54" s="37">
        <f t="shared" si="0"/>
        <v>0.29367088607594938</v>
      </c>
    </row>
    <row r="55" spans="1:13" s="34" customFormat="1" x14ac:dyDescent="0.25">
      <c r="A55" s="21" t="s">
        <v>4302</v>
      </c>
      <c r="B55" s="7">
        <v>367</v>
      </c>
      <c r="C55" s="7">
        <v>7</v>
      </c>
      <c r="D55" s="7">
        <v>1</v>
      </c>
      <c r="E55" s="7">
        <v>4</v>
      </c>
      <c r="F55" s="7">
        <v>102</v>
      </c>
      <c r="G55" s="7">
        <v>2</v>
      </c>
      <c r="H55" s="7">
        <v>6</v>
      </c>
      <c r="I55" s="22">
        <v>122</v>
      </c>
      <c r="J55" s="7">
        <v>0</v>
      </c>
      <c r="K55" s="7">
        <v>0</v>
      </c>
      <c r="L55" s="7">
        <v>0</v>
      </c>
      <c r="M55" s="37">
        <f t="shared" si="0"/>
        <v>0.33242506811989103</v>
      </c>
    </row>
    <row r="56" spans="1:13" s="34" customFormat="1" x14ac:dyDescent="0.25">
      <c r="A56" s="21" t="s">
        <v>4303</v>
      </c>
      <c r="B56" s="7">
        <v>461</v>
      </c>
      <c r="C56" s="7">
        <v>16</v>
      </c>
      <c r="D56" s="7">
        <v>0</v>
      </c>
      <c r="E56" s="7">
        <v>0</v>
      </c>
      <c r="F56" s="7">
        <v>121</v>
      </c>
      <c r="G56" s="7">
        <v>0</v>
      </c>
      <c r="H56" s="7">
        <v>12</v>
      </c>
      <c r="I56" s="22">
        <v>149</v>
      </c>
      <c r="J56" s="7">
        <v>0</v>
      </c>
      <c r="K56" s="7">
        <v>0</v>
      </c>
      <c r="L56" s="7">
        <v>2</v>
      </c>
      <c r="M56" s="37">
        <f t="shared" si="0"/>
        <v>0.32754880694143168</v>
      </c>
    </row>
    <row r="57" spans="1:13" s="34" customFormat="1" x14ac:dyDescent="0.25">
      <c r="A57" s="21" t="s">
        <v>4304</v>
      </c>
      <c r="B57" s="7">
        <v>335</v>
      </c>
      <c r="C57" s="7">
        <v>6</v>
      </c>
      <c r="D57" s="7">
        <v>1</v>
      </c>
      <c r="E57" s="7">
        <v>0</v>
      </c>
      <c r="F57" s="7">
        <v>73</v>
      </c>
      <c r="G57" s="7">
        <v>0</v>
      </c>
      <c r="H57" s="7">
        <v>15</v>
      </c>
      <c r="I57" s="22">
        <v>95</v>
      </c>
      <c r="J57" s="7">
        <v>0</v>
      </c>
      <c r="K57" s="7">
        <v>0</v>
      </c>
      <c r="L57" s="7">
        <v>0</v>
      </c>
      <c r="M57" s="37">
        <f t="shared" si="0"/>
        <v>0.28358208955223879</v>
      </c>
    </row>
    <row r="58" spans="1:13" s="34" customFormat="1" x14ac:dyDescent="0.25">
      <c r="A58" s="21" t="s">
        <v>4305</v>
      </c>
      <c r="B58" s="7">
        <v>461</v>
      </c>
      <c r="C58" s="7">
        <v>14</v>
      </c>
      <c r="D58" s="7">
        <v>0</v>
      </c>
      <c r="E58" s="7">
        <v>2</v>
      </c>
      <c r="F58" s="7">
        <v>99</v>
      </c>
      <c r="G58" s="7">
        <v>0</v>
      </c>
      <c r="H58" s="7">
        <v>19</v>
      </c>
      <c r="I58" s="22">
        <v>134</v>
      </c>
      <c r="J58" s="7">
        <v>0</v>
      </c>
      <c r="K58" s="7">
        <v>0</v>
      </c>
      <c r="L58" s="7">
        <v>0</v>
      </c>
      <c r="M58" s="37">
        <f t="shared" si="0"/>
        <v>0.29067245119305857</v>
      </c>
    </row>
    <row r="59" spans="1:13" s="34" customFormat="1" x14ac:dyDescent="0.25">
      <c r="A59" s="21" t="s">
        <v>4306</v>
      </c>
      <c r="B59" s="7">
        <v>783</v>
      </c>
      <c r="C59" s="7">
        <v>31</v>
      </c>
      <c r="D59" s="7">
        <v>2</v>
      </c>
      <c r="E59" s="7">
        <v>2</v>
      </c>
      <c r="F59" s="7">
        <v>214</v>
      </c>
      <c r="G59" s="7">
        <v>0</v>
      </c>
      <c r="H59" s="7">
        <v>57</v>
      </c>
      <c r="I59" s="22">
        <v>306</v>
      </c>
      <c r="J59" s="7">
        <v>0</v>
      </c>
      <c r="K59" s="7">
        <v>0</v>
      </c>
      <c r="L59" s="7">
        <v>1</v>
      </c>
      <c r="M59" s="37">
        <f t="shared" si="0"/>
        <v>0.39208173690932313</v>
      </c>
    </row>
    <row r="60" spans="1:13" s="34" customFormat="1" x14ac:dyDescent="0.25">
      <c r="A60" s="21" t="s">
        <v>4307</v>
      </c>
      <c r="B60" s="7">
        <v>492</v>
      </c>
      <c r="C60" s="7">
        <v>18</v>
      </c>
      <c r="D60" s="7">
        <v>0</v>
      </c>
      <c r="E60" s="7">
        <v>0</v>
      </c>
      <c r="F60" s="7">
        <v>93</v>
      </c>
      <c r="G60" s="7">
        <v>1</v>
      </c>
      <c r="H60" s="7">
        <v>22</v>
      </c>
      <c r="I60" s="22">
        <v>134</v>
      </c>
      <c r="J60" s="7">
        <v>0</v>
      </c>
      <c r="K60" s="7">
        <v>0</v>
      </c>
      <c r="L60" s="7">
        <v>0</v>
      </c>
      <c r="M60" s="37">
        <f t="shared" si="0"/>
        <v>0.27235772357723576</v>
      </c>
    </row>
    <row r="61" spans="1:13" s="34" customFormat="1" x14ac:dyDescent="0.25">
      <c r="A61" s="21" t="s">
        <v>4308</v>
      </c>
      <c r="B61" s="7">
        <v>380</v>
      </c>
      <c r="C61" s="7">
        <v>11</v>
      </c>
      <c r="D61" s="7">
        <v>0</v>
      </c>
      <c r="E61" s="7">
        <v>1</v>
      </c>
      <c r="F61" s="7">
        <v>92</v>
      </c>
      <c r="G61" s="7">
        <v>0</v>
      </c>
      <c r="H61" s="7">
        <v>15</v>
      </c>
      <c r="I61" s="22">
        <v>119</v>
      </c>
      <c r="J61" s="7">
        <v>0</v>
      </c>
      <c r="K61" s="7">
        <v>1</v>
      </c>
      <c r="L61" s="7">
        <v>0</v>
      </c>
      <c r="M61" s="37">
        <f t="shared" si="0"/>
        <v>0.31578947368421051</v>
      </c>
    </row>
    <row r="62" spans="1:13" s="34" customFormat="1" x14ac:dyDescent="0.25">
      <c r="A62" s="21" t="s">
        <v>4309</v>
      </c>
      <c r="B62" s="7">
        <v>527</v>
      </c>
      <c r="C62" s="7">
        <v>16</v>
      </c>
      <c r="D62" s="7">
        <v>0</v>
      </c>
      <c r="E62" s="7">
        <v>1</v>
      </c>
      <c r="F62" s="7">
        <v>102</v>
      </c>
      <c r="G62" s="7">
        <v>1</v>
      </c>
      <c r="H62" s="7">
        <v>32</v>
      </c>
      <c r="I62" s="22">
        <v>152</v>
      </c>
      <c r="J62" s="7">
        <v>0</v>
      </c>
      <c r="K62" s="7">
        <v>0</v>
      </c>
      <c r="L62" s="7">
        <v>0</v>
      </c>
      <c r="M62" s="37">
        <f t="shared" si="0"/>
        <v>0.2884250474383302</v>
      </c>
    </row>
    <row r="63" spans="1:13" s="34" customFormat="1" x14ac:dyDescent="0.25">
      <c r="A63" s="21" t="s">
        <v>4310</v>
      </c>
      <c r="B63" s="7">
        <v>395</v>
      </c>
      <c r="C63" s="7">
        <v>14</v>
      </c>
      <c r="D63" s="7">
        <v>2</v>
      </c>
      <c r="E63" s="7">
        <v>3</v>
      </c>
      <c r="F63" s="7">
        <v>95</v>
      </c>
      <c r="G63" s="7">
        <v>0</v>
      </c>
      <c r="H63" s="7">
        <v>18</v>
      </c>
      <c r="I63" s="22">
        <v>132</v>
      </c>
      <c r="J63" s="7">
        <v>1</v>
      </c>
      <c r="K63" s="7">
        <v>0</v>
      </c>
      <c r="L63" s="7">
        <v>0</v>
      </c>
      <c r="M63" s="37">
        <f t="shared" si="0"/>
        <v>0.33417721518987342</v>
      </c>
    </row>
    <row r="64" spans="1:13" s="34" customFormat="1" x14ac:dyDescent="0.25">
      <c r="A64" s="21" t="s">
        <v>4311</v>
      </c>
      <c r="B64" s="7">
        <v>500</v>
      </c>
      <c r="C64" s="7">
        <v>15</v>
      </c>
      <c r="D64" s="7">
        <v>3</v>
      </c>
      <c r="E64" s="7">
        <v>3</v>
      </c>
      <c r="F64" s="7">
        <v>100</v>
      </c>
      <c r="G64" s="7">
        <v>0</v>
      </c>
      <c r="H64" s="7">
        <v>26</v>
      </c>
      <c r="I64" s="22">
        <v>147</v>
      </c>
      <c r="J64" s="7">
        <v>0</v>
      </c>
      <c r="K64" s="7">
        <v>1</v>
      </c>
      <c r="L64" s="7">
        <v>0</v>
      </c>
      <c r="M64" s="37">
        <f t="shared" si="0"/>
        <v>0.29599999999999999</v>
      </c>
    </row>
    <row r="65" spans="1:13" s="34" customFormat="1" x14ac:dyDescent="0.25">
      <c r="A65" s="21" t="s">
        <v>4312</v>
      </c>
      <c r="B65" s="7">
        <v>388</v>
      </c>
      <c r="C65" s="7">
        <v>17</v>
      </c>
      <c r="D65" s="7">
        <v>5</v>
      </c>
      <c r="E65" s="7">
        <v>1</v>
      </c>
      <c r="F65" s="7">
        <v>75</v>
      </c>
      <c r="G65" s="7">
        <v>1</v>
      </c>
      <c r="H65" s="7">
        <v>24</v>
      </c>
      <c r="I65" s="22">
        <v>123</v>
      </c>
      <c r="J65" s="7">
        <v>0</v>
      </c>
      <c r="K65" s="7">
        <v>0</v>
      </c>
      <c r="L65" s="7">
        <v>0</v>
      </c>
      <c r="M65" s="37">
        <f t="shared" si="0"/>
        <v>0.3170103092783505</v>
      </c>
    </row>
    <row r="66" spans="1:13" s="34" customFormat="1" x14ac:dyDescent="0.25">
      <c r="A66" s="21" t="s">
        <v>4313</v>
      </c>
      <c r="B66" s="7">
        <v>784</v>
      </c>
      <c r="C66" s="7">
        <v>22</v>
      </c>
      <c r="D66" s="7">
        <v>1</v>
      </c>
      <c r="E66" s="7">
        <v>0</v>
      </c>
      <c r="F66" s="7">
        <v>174</v>
      </c>
      <c r="G66" s="7">
        <v>0</v>
      </c>
      <c r="H66" s="7">
        <v>44</v>
      </c>
      <c r="I66" s="22">
        <v>241</v>
      </c>
      <c r="J66" s="7">
        <v>1</v>
      </c>
      <c r="K66" s="7">
        <v>0</v>
      </c>
      <c r="L66" s="7">
        <v>1</v>
      </c>
      <c r="M66" s="37">
        <f t="shared" ref="M66:M77" si="1">(L66+K66+I66)/B66</f>
        <v>0.30867346938775508</v>
      </c>
    </row>
    <row r="67" spans="1:13" s="34" customFormat="1" x14ac:dyDescent="0.25">
      <c r="A67" s="21" t="s">
        <v>4314</v>
      </c>
      <c r="B67" s="7">
        <v>695</v>
      </c>
      <c r="C67" s="7">
        <v>29</v>
      </c>
      <c r="D67" s="7">
        <v>2</v>
      </c>
      <c r="E67" s="7">
        <v>8</v>
      </c>
      <c r="F67" s="7">
        <v>135</v>
      </c>
      <c r="G67" s="7">
        <v>1</v>
      </c>
      <c r="H67" s="7">
        <v>57</v>
      </c>
      <c r="I67" s="22">
        <v>232</v>
      </c>
      <c r="J67" s="7">
        <v>0</v>
      </c>
      <c r="K67" s="7">
        <v>1</v>
      </c>
      <c r="L67" s="7">
        <v>0</v>
      </c>
      <c r="M67" s="37">
        <f t="shared" si="1"/>
        <v>0.33525179856115106</v>
      </c>
    </row>
    <row r="68" spans="1:13" s="34" customFormat="1" x14ac:dyDescent="0.25">
      <c r="A68" s="21" t="s">
        <v>4315</v>
      </c>
      <c r="B68" s="7">
        <v>922</v>
      </c>
      <c r="C68" s="7">
        <v>34</v>
      </c>
      <c r="D68" s="7">
        <v>0</v>
      </c>
      <c r="E68" s="7">
        <v>0</v>
      </c>
      <c r="F68" s="7">
        <v>163</v>
      </c>
      <c r="G68" s="7">
        <v>1</v>
      </c>
      <c r="H68" s="7">
        <v>28</v>
      </c>
      <c r="I68" s="22">
        <v>226</v>
      </c>
      <c r="J68" s="7">
        <v>0</v>
      </c>
      <c r="K68" s="7">
        <v>0</v>
      </c>
      <c r="L68" s="7">
        <v>0</v>
      </c>
      <c r="M68" s="37">
        <f t="shared" si="1"/>
        <v>0.24511930585683298</v>
      </c>
    </row>
    <row r="69" spans="1:13" s="34" customFormat="1" x14ac:dyDescent="0.25">
      <c r="A69" s="21" t="s">
        <v>4316</v>
      </c>
      <c r="B69" s="7">
        <v>330</v>
      </c>
      <c r="C69" s="7">
        <v>10</v>
      </c>
      <c r="D69" s="7">
        <v>0</v>
      </c>
      <c r="E69" s="7">
        <v>0</v>
      </c>
      <c r="F69" s="7">
        <v>82</v>
      </c>
      <c r="G69" s="7">
        <v>0</v>
      </c>
      <c r="H69" s="7">
        <v>23</v>
      </c>
      <c r="I69" s="22">
        <v>115</v>
      </c>
      <c r="J69" s="7">
        <v>0</v>
      </c>
      <c r="K69" s="7">
        <v>0</v>
      </c>
      <c r="L69" s="7">
        <v>1</v>
      </c>
      <c r="M69" s="37">
        <f t="shared" si="1"/>
        <v>0.3515151515151515</v>
      </c>
    </row>
    <row r="70" spans="1:13" s="34" customFormat="1" x14ac:dyDescent="0.25">
      <c r="A70" s="21" t="s">
        <v>4317</v>
      </c>
      <c r="B70" s="7">
        <v>231</v>
      </c>
      <c r="C70" s="7">
        <v>6</v>
      </c>
      <c r="D70" s="7">
        <v>0</v>
      </c>
      <c r="E70" s="7">
        <v>1</v>
      </c>
      <c r="F70" s="7">
        <v>41</v>
      </c>
      <c r="G70" s="7">
        <v>3</v>
      </c>
      <c r="H70" s="7">
        <v>15</v>
      </c>
      <c r="I70" s="22">
        <v>66</v>
      </c>
      <c r="J70" s="7">
        <v>0</v>
      </c>
      <c r="K70" s="7">
        <v>0</v>
      </c>
      <c r="L70" s="7">
        <v>0</v>
      </c>
      <c r="M70" s="37">
        <f t="shared" si="1"/>
        <v>0.2857142857142857</v>
      </c>
    </row>
    <row r="71" spans="1:13" s="34" customFormat="1" x14ac:dyDescent="0.25">
      <c r="A71" s="21" t="s">
        <v>4318</v>
      </c>
      <c r="B71" s="7">
        <v>243</v>
      </c>
      <c r="C71" s="7">
        <v>7</v>
      </c>
      <c r="D71" s="7">
        <v>0</v>
      </c>
      <c r="E71" s="7">
        <v>1</v>
      </c>
      <c r="F71" s="7">
        <v>59</v>
      </c>
      <c r="G71" s="7">
        <v>1</v>
      </c>
      <c r="H71" s="7">
        <v>16</v>
      </c>
      <c r="I71" s="22">
        <v>84</v>
      </c>
      <c r="J71" s="7">
        <v>0</v>
      </c>
      <c r="K71" s="7">
        <v>0</v>
      </c>
      <c r="L71" s="7">
        <v>0</v>
      </c>
      <c r="M71" s="37">
        <f t="shared" si="1"/>
        <v>0.34567901234567899</v>
      </c>
    </row>
    <row r="72" spans="1:13" s="34" customFormat="1" x14ac:dyDescent="0.25">
      <c r="A72" s="21" t="s">
        <v>4319</v>
      </c>
      <c r="B72" s="7">
        <v>332</v>
      </c>
      <c r="C72" s="7">
        <v>4</v>
      </c>
      <c r="D72" s="7">
        <v>0</v>
      </c>
      <c r="E72" s="7">
        <v>2</v>
      </c>
      <c r="F72" s="7">
        <v>55</v>
      </c>
      <c r="G72" s="7">
        <v>1</v>
      </c>
      <c r="H72" s="7">
        <v>18</v>
      </c>
      <c r="I72" s="22">
        <v>80</v>
      </c>
      <c r="J72" s="7">
        <v>0</v>
      </c>
      <c r="K72" s="7">
        <v>0</v>
      </c>
      <c r="L72" s="7">
        <v>0</v>
      </c>
      <c r="M72" s="37">
        <f t="shared" si="1"/>
        <v>0.24096385542168675</v>
      </c>
    </row>
    <row r="73" spans="1:13" s="34" customFormat="1" x14ac:dyDescent="0.25">
      <c r="A73" s="21" t="s">
        <v>4320</v>
      </c>
      <c r="B73" s="7">
        <v>374</v>
      </c>
      <c r="C73" s="7">
        <v>11</v>
      </c>
      <c r="D73" s="7">
        <v>1</v>
      </c>
      <c r="E73" s="7">
        <v>0</v>
      </c>
      <c r="F73" s="7">
        <v>86</v>
      </c>
      <c r="G73" s="7">
        <v>1</v>
      </c>
      <c r="H73" s="7">
        <v>15</v>
      </c>
      <c r="I73" s="22">
        <v>114</v>
      </c>
      <c r="J73" s="7">
        <v>0</v>
      </c>
      <c r="K73" s="7">
        <v>0</v>
      </c>
      <c r="L73" s="7">
        <v>0</v>
      </c>
      <c r="M73" s="37">
        <f t="shared" si="1"/>
        <v>0.30481283422459893</v>
      </c>
    </row>
    <row r="74" spans="1:13" s="34" customFormat="1" x14ac:dyDescent="0.25">
      <c r="A74" s="21" t="s">
        <v>4321</v>
      </c>
      <c r="B74" s="7">
        <v>425</v>
      </c>
      <c r="C74" s="7">
        <v>14</v>
      </c>
      <c r="D74" s="7">
        <v>0</v>
      </c>
      <c r="E74" s="7">
        <v>0</v>
      </c>
      <c r="F74" s="7">
        <v>101</v>
      </c>
      <c r="G74" s="7">
        <v>1</v>
      </c>
      <c r="H74" s="7">
        <v>23</v>
      </c>
      <c r="I74" s="22">
        <v>139</v>
      </c>
      <c r="J74" s="7">
        <v>0</v>
      </c>
      <c r="K74" s="7">
        <v>0</v>
      </c>
      <c r="L74" s="7">
        <v>0</v>
      </c>
      <c r="M74" s="37">
        <f t="shared" si="1"/>
        <v>0.32705882352941179</v>
      </c>
    </row>
    <row r="75" spans="1:13" s="34" customFormat="1" x14ac:dyDescent="0.25">
      <c r="A75" s="21" t="s">
        <v>4322</v>
      </c>
      <c r="B75" s="7">
        <v>345</v>
      </c>
      <c r="C75" s="7">
        <v>8</v>
      </c>
      <c r="D75" s="7">
        <v>0</v>
      </c>
      <c r="E75" s="7">
        <v>1</v>
      </c>
      <c r="F75" s="7">
        <v>69</v>
      </c>
      <c r="G75" s="7">
        <v>1</v>
      </c>
      <c r="H75" s="7">
        <v>37</v>
      </c>
      <c r="I75" s="22">
        <v>116</v>
      </c>
      <c r="J75" s="7">
        <v>0</v>
      </c>
      <c r="K75" s="7">
        <v>0</v>
      </c>
      <c r="L75" s="7">
        <v>0</v>
      </c>
      <c r="M75" s="37">
        <f t="shared" si="1"/>
        <v>0.336231884057971</v>
      </c>
    </row>
    <row r="76" spans="1:13" s="34" customFormat="1" x14ac:dyDescent="0.25">
      <c r="A76" s="21" t="s">
        <v>4323</v>
      </c>
      <c r="B76" s="7">
        <v>356</v>
      </c>
      <c r="C76" s="7">
        <v>7</v>
      </c>
      <c r="D76" s="7">
        <v>1</v>
      </c>
      <c r="E76" s="7">
        <v>1</v>
      </c>
      <c r="F76" s="7">
        <v>83</v>
      </c>
      <c r="G76" s="7">
        <v>2</v>
      </c>
      <c r="H76" s="7">
        <v>12</v>
      </c>
      <c r="I76" s="22">
        <v>106</v>
      </c>
      <c r="J76" s="7">
        <v>0</v>
      </c>
      <c r="K76" s="7">
        <v>0</v>
      </c>
      <c r="L76" s="7">
        <v>0</v>
      </c>
      <c r="M76" s="37">
        <f t="shared" si="1"/>
        <v>0.29775280898876405</v>
      </c>
    </row>
    <row r="77" spans="1:13" s="34" customFormat="1" x14ac:dyDescent="0.25">
      <c r="A77" s="21" t="s">
        <v>4324</v>
      </c>
      <c r="B77" s="7">
        <v>549</v>
      </c>
      <c r="C77" s="7">
        <v>7</v>
      </c>
      <c r="D77" s="7">
        <v>0</v>
      </c>
      <c r="E77" s="7">
        <v>1</v>
      </c>
      <c r="F77" s="7">
        <v>94</v>
      </c>
      <c r="G77" s="7">
        <v>3</v>
      </c>
      <c r="H77" s="7">
        <v>24</v>
      </c>
      <c r="I77" s="22">
        <v>129</v>
      </c>
      <c r="J77" s="7">
        <v>1</v>
      </c>
      <c r="K77" s="7">
        <v>0</v>
      </c>
      <c r="L77" s="7">
        <v>2</v>
      </c>
      <c r="M77" s="37">
        <f t="shared" si="1"/>
        <v>0.23861566484517305</v>
      </c>
    </row>
    <row r="78" spans="1:13" s="34" customFormat="1" x14ac:dyDescent="0.25">
      <c r="A78" s="21" t="s">
        <v>979</v>
      </c>
      <c r="B78" s="7">
        <v>0</v>
      </c>
      <c r="C78" s="7">
        <v>11</v>
      </c>
      <c r="D78" s="7">
        <v>0</v>
      </c>
      <c r="E78" s="7">
        <v>1</v>
      </c>
      <c r="F78" s="7">
        <v>121</v>
      </c>
      <c r="G78" s="7">
        <v>0</v>
      </c>
      <c r="H78" s="7">
        <v>14</v>
      </c>
      <c r="I78" s="22">
        <v>147</v>
      </c>
      <c r="J78" s="7">
        <v>1</v>
      </c>
      <c r="K78" s="7">
        <v>0</v>
      </c>
      <c r="L78" s="7">
        <v>12</v>
      </c>
      <c r="M78" s="37" t="s">
        <v>99</v>
      </c>
    </row>
    <row r="79" spans="1:13" s="34" customFormat="1" x14ac:dyDescent="0.25">
      <c r="A79" s="21" t="s">
        <v>4325</v>
      </c>
      <c r="B79" s="7">
        <v>0</v>
      </c>
      <c r="C79" s="7">
        <v>9</v>
      </c>
      <c r="D79" s="7">
        <v>3</v>
      </c>
      <c r="E79" s="7">
        <v>3</v>
      </c>
      <c r="F79" s="7">
        <v>64</v>
      </c>
      <c r="G79" s="7">
        <v>3</v>
      </c>
      <c r="H79" s="7">
        <v>19</v>
      </c>
      <c r="I79" s="22">
        <v>101</v>
      </c>
      <c r="J79" s="7">
        <v>0</v>
      </c>
      <c r="K79" s="7">
        <v>0</v>
      </c>
      <c r="L79" s="7">
        <v>2</v>
      </c>
      <c r="M79" s="37" t="s">
        <v>99</v>
      </c>
    </row>
    <row r="80" spans="1:13" s="34" customFormat="1" x14ac:dyDescent="0.25">
      <c r="A80" s="21" t="s">
        <v>4326</v>
      </c>
      <c r="B80" s="7">
        <v>0</v>
      </c>
      <c r="C80" s="7">
        <v>9</v>
      </c>
      <c r="D80" s="7">
        <v>3</v>
      </c>
      <c r="E80" s="7">
        <v>3</v>
      </c>
      <c r="F80" s="7">
        <v>35</v>
      </c>
      <c r="G80" s="7">
        <v>3</v>
      </c>
      <c r="H80" s="7">
        <v>11</v>
      </c>
      <c r="I80" s="22">
        <v>64</v>
      </c>
      <c r="J80" s="7">
        <v>0</v>
      </c>
      <c r="K80" s="7">
        <v>1</v>
      </c>
      <c r="L80" s="7">
        <v>0</v>
      </c>
      <c r="M80" s="37" t="s">
        <v>99</v>
      </c>
    </row>
    <row r="81" spans="1:13" s="34" customFormat="1" x14ac:dyDescent="0.25">
      <c r="A81" s="21" t="s">
        <v>4327</v>
      </c>
      <c r="B81" s="7">
        <v>0</v>
      </c>
      <c r="C81" s="7">
        <v>30</v>
      </c>
      <c r="D81" s="7">
        <v>3</v>
      </c>
      <c r="E81" s="7">
        <v>1</v>
      </c>
      <c r="F81" s="7">
        <v>52</v>
      </c>
      <c r="G81" s="7">
        <v>5</v>
      </c>
      <c r="H81" s="7">
        <v>16</v>
      </c>
      <c r="I81" s="22">
        <v>107</v>
      </c>
      <c r="J81" s="7">
        <v>1</v>
      </c>
      <c r="K81" s="7">
        <v>0</v>
      </c>
      <c r="L81" s="7">
        <v>1</v>
      </c>
      <c r="M81" s="37" t="s">
        <v>99</v>
      </c>
    </row>
    <row r="82" spans="1:13" s="34" customFormat="1" x14ac:dyDescent="0.25">
      <c r="A82" s="21" t="s">
        <v>4328</v>
      </c>
      <c r="B82" s="7">
        <v>0</v>
      </c>
      <c r="C82" s="7">
        <v>9</v>
      </c>
      <c r="D82" s="7">
        <v>1</v>
      </c>
      <c r="E82" s="7">
        <v>6</v>
      </c>
      <c r="F82" s="7">
        <v>33</v>
      </c>
      <c r="G82" s="7">
        <v>2</v>
      </c>
      <c r="H82" s="7">
        <v>10</v>
      </c>
      <c r="I82" s="22">
        <v>61</v>
      </c>
      <c r="J82" s="7">
        <v>0</v>
      </c>
      <c r="K82" s="7">
        <v>0</v>
      </c>
      <c r="L82" s="7">
        <v>0</v>
      </c>
      <c r="M82" s="37" t="s">
        <v>99</v>
      </c>
    </row>
    <row r="83" spans="1:13" s="34" customFormat="1" x14ac:dyDescent="0.25">
      <c r="A83" s="21" t="s">
        <v>4329</v>
      </c>
      <c r="B83" s="7">
        <v>0</v>
      </c>
      <c r="C83" s="7">
        <v>241</v>
      </c>
      <c r="D83" s="7">
        <v>9</v>
      </c>
      <c r="E83" s="7">
        <v>8</v>
      </c>
      <c r="F83" s="7">
        <v>1126</v>
      </c>
      <c r="G83" s="7">
        <v>30</v>
      </c>
      <c r="H83" s="7">
        <v>236</v>
      </c>
      <c r="I83" s="22">
        <v>1650</v>
      </c>
      <c r="J83" s="7">
        <v>7</v>
      </c>
      <c r="K83" s="7">
        <v>1</v>
      </c>
      <c r="L83" s="7">
        <v>5</v>
      </c>
      <c r="M83" s="37" t="s">
        <v>99</v>
      </c>
    </row>
    <row r="84" spans="1:13" s="34" customFormat="1" x14ac:dyDescent="0.25">
      <c r="A84" s="21" t="s">
        <v>4330</v>
      </c>
      <c r="B84" s="7">
        <v>0</v>
      </c>
      <c r="C84" s="7">
        <v>199</v>
      </c>
      <c r="D84" s="7">
        <v>20</v>
      </c>
      <c r="E84" s="7">
        <v>21</v>
      </c>
      <c r="F84" s="7">
        <v>2588</v>
      </c>
      <c r="G84" s="7">
        <v>28</v>
      </c>
      <c r="H84" s="7">
        <v>250</v>
      </c>
      <c r="I84" s="22">
        <v>3106</v>
      </c>
      <c r="J84" s="7">
        <v>8</v>
      </c>
      <c r="K84" s="7">
        <v>2</v>
      </c>
      <c r="L84" s="7">
        <v>0</v>
      </c>
      <c r="M84" s="37" t="s">
        <v>99</v>
      </c>
    </row>
    <row r="85" spans="1:13" s="34" customFormat="1" x14ac:dyDescent="0.25">
      <c r="A85" s="21" t="s">
        <v>4331</v>
      </c>
      <c r="B85" s="7">
        <v>0</v>
      </c>
      <c r="C85" s="7">
        <v>292</v>
      </c>
      <c r="D85" s="7">
        <v>17</v>
      </c>
      <c r="E85" s="7">
        <v>32</v>
      </c>
      <c r="F85" s="7">
        <v>3030</v>
      </c>
      <c r="G85" s="7">
        <v>25</v>
      </c>
      <c r="H85" s="7">
        <v>540</v>
      </c>
      <c r="I85" s="22">
        <v>3936</v>
      </c>
      <c r="J85" s="7">
        <v>7</v>
      </c>
      <c r="K85" s="7">
        <v>1</v>
      </c>
      <c r="L85" s="7">
        <v>1</v>
      </c>
      <c r="M85" s="37" t="s">
        <v>99</v>
      </c>
    </row>
    <row r="86" spans="1:13" s="34" customFormat="1" x14ac:dyDescent="0.25">
      <c r="A86" s="21" t="s">
        <v>102</v>
      </c>
      <c r="B86" s="7">
        <v>0</v>
      </c>
      <c r="C86" s="7">
        <v>20</v>
      </c>
      <c r="D86" s="7">
        <v>3</v>
      </c>
      <c r="E86" s="7">
        <v>4</v>
      </c>
      <c r="F86" s="7">
        <v>185</v>
      </c>
      <c r="G86" s="7">
        <v>1</v>
      </c>
      <c r="H86" s="7">
        <v>56</v>
      </c>
      <c r="I86" s="22">
        <v>269</v>
      </c>
      <c r="J86" s="7">
        <v>0</v>
      </c>
      <c r="K86" s="7">
        <v>0</v>
      </c>
      <c r="L86" s="7">
        <v>1</v>
      </c>
      <c r="M86" s="37" t="s">
        <v>99</v>
      </c>
    </row>
    <row r="87" spans="1:13" s="34" customFormat="1" x14ac:dyDescent="0.25">
      <c r="A87" s="21" t="s">
        <v>103</v>
      </c>
      <c r="B87" s="7">
        <v>0</v>
      </c>
      <c r="C87" s="7">
        <v>33</v>
      </c>
      <c r="D87" s="7">
        <v>0</v>
      </c>
      <c r="E87" s="7">
        <v>0</v>
      </c>
      <c r="F87" s="7">
        <v>156</v>
      </c>
      <c r="G87" s="7">
        <v>1</v>
      </c>
      <c r="H87" s="7">
        <v>30</v>
      </c>
      <c r="I87" s="22">
        <v>220</v>
      </c>
      <c r="J87" s="7">
        <v>0</v>
      </c>
      <c r="K87" s="7">
        <v>0</v>
      </c>
      <c r="L87" s="7">
        <v>1</v>
      </c>
      <c r="M87" s="46" t="s">
        <v>99</v>
      </c>
    </row>
    <row r="88" spans="1:13" s="34" customFormat="1" x14ac:dyDescent="0.25">
      <c r="A88" s="16" t="s">
        <v>104</v>
      </c>
      <c r="B88" s="7"/>
      <c r="C88" s="7">
        <f t="shared" ref="C88:L88" si="2">SUM(C2:C82)</f>
        <v>1438</v>
      </c>
      <c r="D88" s="7">
        <f t="shared" si="2"/>
        <v>113</v>
      </c>
      <c r="E88" s="7">
        <f t="shared" si="2"/>
        <v>152</v>
      </c>
      <c r="F88" s="7">
        <f t="shared" si="2"/>
        <v>8858</v>
      </c>
      <c r="G88" s="7">
        <f t="shared" si="2"/>
        <v>122</v>
      </c>
      <c r="H88" s="7">
        <f t="shared" si="2"/>
        <v>1949</v>
      </c>
      <c r="I88" s="7">
        <f t="shared" si="2"/>
        <v>12632</v>
      </c>
      <c r="J88" s="7">
        <f t="shared" si="2"/>
        <v>28</v>
      </c>
      <c r="K88" s="7">
        <f t="shared" si="2"/>
        <v>9</v>
      </c>
      <c r="L88" s="7">
        <f t="shared" si="2"/>
        <v>31</v>
      </c>
      <c r="M88" s="37"/>
    </row>
    <row r="89" spans="1:13" s="34" customFormat="1" x14ac:dyDescent="0.25">
      <c r="A89" s="16" t="s">
        <v>105</v>
      </c>
      <c r="B89" s="7"/>
      <c r="C89" s="7">
        <f t="shared" ref="C89:L89" si="3">SUM(C83:C87)</f>
        <v>785</v>
      </c>
      <c r="D89" s="7">
        <f t="shared" si="3"/>
        <v>49</v>
      </c>
      <c r="E89" s="7">
        <f t="shared" si="3"/>
        <v>65</v>
      </c>
      <c r="F89" s="7">
        <f t="shared" si="3"/>
        <v>7085</v>
      </c>
      <c r="G89" s="7">
        <f t="shared" si="3"/>
        <v>85</v>
      </c>
      <c r="H89" s="7">
        <f t="shared" si="3"/>
        <v>1112</v>
      </c>
      <c r="I89" s="7">
        <f t="shared" si="3"/>
        <v>9181</v>
      </c>
      <c r="J89" s="7">
        <f t="shared" si="3"/>
        <v>22</v>
      </c>
      <c r="K89" s="7">
        <f t="shared" si="3"/>
        <v>4</v>
      </c>
      <c r="L89" s="7">
        <f t="shared" si="3"/>
        <v>8</v>
      </c>
      <c r="M89" s="37"/>
    </row>
    <row r="90" spans="1:13" s="34" customFormat="1" x14ac:dyDescent="0.25">
      <c r="A90" s="16" t="s">
        <v>106</v>
      </c>
      <c r="B90" s="7">
        <f>SUM(B2:B87)</f>
        <v>33199</v>
      </c>
      <c r="C90" s="7">
        <f>SUM(C88:C89)</f>
        <v>2223</v>
      </c>
      <c r="D90" s="7">
        <f t="shared" ref="D90:L90" si="4">SUM(D88:D89)</f>
        <v>162</v>
      </c>
      <c r="E90" s="7">
        <f t="shared" si="4"/>
        <v>217</v>
      </c>
      <c r="F90" s="7">
        <f t="shared" si="4"/>
        <v>15943</v>
      </c>
      <c r="G90" s="7">
        <f t="shared" si="4"/>
        <v>207</v>
      </c>
      <c r="H90" s="7">
        <f t="shared" si="4"/>
        <v>3061</v>
      </c>
      <c r="I90" s="7">
        <f t="shared" si="4"/>
        <v>21813</v>
      </c>
      <c r="J90" s="7">
        <f t="shared" si="4"/>
        <v>50</v>
      </c>
      <c r="K90" s="7">
        <f t="shared" si="4"/>
        <v>13</v>
      </c>
      <c r="L90" s="7">
        <f t="shared" si="4"/>
        <v>39</v>
      </c>
      <c r="M90" s="37">
        <f>(L90+K90+I90)/B90</f>
        <v>0.65860417482454292</v>
      </c>
    </row>
    <row r="91" spans="1:13" s="34" customFormat="1" x14ac:dyDescent="0.25">
      <c r="A91" s="16" t="s">
        <v>107</v>
      </c>
      <c r="B91" s="7"/>
      <c r="C91" s="37">
        <f>C90/$I$90</f>
        <v>0.10191170402970706</v>
      </c>
      <c r="D91" s="37">
        <f t="shared" ref="D91:H91" si="5">D90/$I$90</f>
        <v>7.4267638564158986E-3</v>
      </c>
      <c r="E91" s="37">
        <f t="shared" si="5"/>
        <v>9.9481960298904316E-3</v>
      </c>
      <c r="F91" s="37">
        <f t="shared" si="5"/>
        <v>0.73089442075826339</v>
      </c>
      <c r="G91" s="37">
        <f t="shared" si="5"/>
        <v>9.4897538165314259E-3</v>
      </c>
      <c r="H91" s="37">
        <f t="shared" si="5"/>
        <v>0.14032916150919178</v>
      </c>
      <c r="I91" s="37"/>
      <c r="J91" s="37"/>
      <c r="K91" s="37"/>
      <c r="L91" s="37"/>
      <c r="M91" s="37"/>
    </row>
    <row r="92" spans="1:13" x14ac:dyDescent="0.25"/>
    <row r="93" spans="1:13" x14ac:dyDescent="0.25"/>
    <row r="94" spans="1:13" hidden="1" x14ac:dyDescent="0.25"/>
    <row r="95" spans="1:13" hidden="1" x14ac:dyDescent="0.25"/>
    <row r="96" spans="1:13" hidden="1" x14ac:dyDescent="0.25"/>
    <row r="97" hidden="1" x14ac:dyDescent="0.25"/>
    <row r="98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72" fitToHeight="0" orientation="landscape" r:id="rId1"/>
  <tableParts count="1">
    <tablePart r:id="rId2"/>
  </tablePart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62B531-6825-4059-8F64-402B52827FD5}">
  <sheetPr codeName="Sheet53">
    <pageSetUpPr fitToPage="1"/>
  </sheetPr>
  <dimension ref="A1:O116"/>
  <sheetViews>
    <sheetView workbookViewId="0">
      <pane xSplit="1" ySplit="1" topLeftCell="B83" activePane="bottomRight" state="frozen"/>
      <selection pane="topRight" activeCell="B1" sqref="B1"/>
      <selection pane="bottomLeft" activeCell="A2" sqref="A2"/>
      <selection pane="bottomRight" activeCell="B111" sqref="B111"/>
    </sheetView>
  </sheetViews>
  <sheetFormatPr defaultColWidth="0" defaultRowHeight="15" customHeight="1" zeroHeight="1" x14ac:dyDescent="0.25"/>
  <cols>
    <col min="1" max="1" width="35.7109375" style="33" customWidth="1"/>
    <col min="2" max="2" width="8.7109375" style="40" customWidth="1"/>
    <col min="3" max="8" width="11.7109375" style="40" customWidth="1"/>
    <col min="9" max="9" width="8.7109375" style="40" customWidth="1"/>
    <col min="10" max="12" width="3.7109375" style="40" customWidth="1"/>
    <col min="13" max="13" width="8.7109375" style="47" customWidth="1"/>
    <col min="14" max="14" width="1.7109375" style="33" customWidth="1"/>
    <col min="15" max="15" width="0" style="33" hidden="1" customWidth="1"/>
    <col min="16" max="16384" width="9.140625" style="33" hidden="1"/>
  </cols>
  <sheetData>
    <row r="1" spans="1:13" ht="60" customHeight="1" thickBot="1" x14ac:dyDescent="0.3">
      <c r="A1" s="1" t="s">
        <v>0</v>
      </c>
      <c r="B1" s="2" t="s">
        <v>1</v>
      </c>
      <c r="C1" s="2" t="s">
        <v>4332</v>
      </c>
      <c r="D1" s="2" t="s">
        <v>4333</v>
      </c>
      <c r="E1" s="2" t="s">
        <v>4334</v>
      </c>
      <c r="F1" s="2" t="s">
        <v>4335</v>
      </c>
      <c r="G1" s="2" t="s">
        <v>4336</v>
      </c>
      <c r="H1" s="2" t="s">
        <v>4337</v>
      </c>
      <c r="I1" s="2" t="s">
        <v>8</v>
      </c>
      <c r="J1" s="2" t="s">
        <v>9</v>
      </c>
      <c r="K1" s="2" t="s">
        <v>10</v>
      </c>
      <c r="L1" s="2" t="s">
        <v>11</v>
      </c>
      <c r="M1" s="32" t="s">
        <v>12</v>
      </c>
    </row>
    <row r="2" spans="1:13" s="34" customFormat="1" ht="15.75" thickTop="1" x14ac:dyDescent="0.25">
      <c r="A2" s="21" t="s">
        <v>4338</v>
      </c>
      <c r="B2" s="34">
        <v>167</v>
      </c>
      <c r="C2" s="7">
        <v>6</v>
      </c>
      <c r="D2" s="7">
        <v>1</v>
      </c>
      <c r="E2" s="7">
        <v>1</v>
      </c>
      <c r="F2" s="7">
        <v>70</v>
      </c>
      <c r="G2" s="7">
        <v>3</v>
      </c>
      <c r="H2" s="7">
        <v>0</v>
      </c>
      <c r="I2" s="22">
        <v>81</v>
      </c>
      <c r="J2" s="7">
        <v>0</v>
      </c>
      <c r="K2" s="7">
        <v>0</v>
      </c>
      <c r="L2" s="7">
        <v>0</v>
      </c>
      <c r="M2" s="37">
        <f t="shared" ref="M2:M65" si="0">(L2+K2+I2)/B2</f>
        <v>0.48502994011976047</v>
      </c>
    </row>
    <row r="3" spans="1:13" s="34" customFormat="1" x14ac:dyDescent="0.25">
      <c r="A3" s="21" t="s">
        <v>4339</v>
      </c>
      <c r="B3" s="34">
        <v>46</v>
      </c>
      <c r="C3" s="7">
        <v>2</v>
      </c>
      <c r="D3" s="7">
        <v>2</v>
      </c>
      <c r="E3" s="7">
        <v>0</v>
      </c>
      <c r="F3" s="7">
        <v>14</v>
      </c>
      <c r="G3" s="7">
        <v>0</v>
      </c>
      <c r="H3" s="7">
        <v>0</v>
      </c>
      <c r="I3" s="22">
        <v>18</v>
      </c>
      <c r="J3" s="7">
        <v>0</v>
      </c>
      <c r="K3" s="7">
        <v>0</v>
      </c>
      <c r="L3" s="7">
        <v>0</v>
      </c>
      <c r="M3" s="37">
        <f t="shared" si="0"/>
        <v>0.39130434782608697</v>
      </c>
    </row>
    <row r="4" spans="1:13" s="34" customFormat="1" x14ac:dyDescent="0.25">
      <c r="A4" s="21" t="s">
        <v>4340</v>
      </c>
      <c r="B4" s="34">
        <v>74</v>
      </c>
      <c r="C4" s="7">
        <v>3</v>
      </c>
      <c r="D4" s="7">
        <v>1</v>
      </c>
      <c r="E4" s="7">
        <v>0</v>
      </c>
      <c r="F4" s="7">
        <v>40</v>
      </c>
      <c r="G4" s="7">
        <v>0</v>
      </c>
      <c r="H4" s="7">
        <v>0</v>
      </c>
      <c r="I4" s="22">
        <v>44</v>
      </c>
      <c r="J4" s="7">
        <v>0</v>
      </c>
      <c r="K4" s="7">
        <v>0</v>
      </c>
      <c r="L4" s="7">
        <v>0</v>
      </c>
      <c r="M4" s="37">
        <f t="shared" si="0"/>
        <v>0.59459459459459463</v>
      </c>
    </row>
    <row r="5" spans="1:13" s="34" customFormat="1" x14ac:dyDescent="0.25">
      <c r="A5" s="21" t="s">
        <v>4341</v>
      </c>
      <c r="B5" s="34">
        <v>437</v>
      </c>
      <c r="C5" s="7">
        <v>46</v>
      </c>
      <c r="D5" s="7">
        <v>14</v>
      </c>
      <c r="E5" s="7">
        <v>0</v>
      </c>
      <c r="F5" s="7">
        <v>177</v>
      </c>
      <c r="G5" s="7">
        <v>6</v>
      </c>
      <c r="H5" s="7">
        <v>0</v>
      </c>
      <c r="I5" s="22">
        <v>243</v>
      </c>
      <c r="J5" s="7">
        <v>0</v>
      </c>
      <c r="K5" s="7">
        <v>1</v>
      </c>
      <c r="L5" s="7">
        <v>0</v>
      </c>
      <c r="M5" s="37">
        <f t="shared" si="0"/>
        <v>0.5583524027459954</v>
      </c>
    </row>
    <row r="6" spans="1:13" s="34" customFormat="1" x14ac:dyDescent="0.25">
      <c r="A6" s="21" t="s">
        <v>4342</v>
      </c>
      <c r="B6" s="34">
        <v>383</v>
      </c>
      <c r="C6" s="7">
        <v>47</v>
      </c>
      <c r="D6" s="7">
        <v>17</v>
      </c>
      <c r="E6" s="7">
        <v>1</v>
      </c>
      <c r="F6" s="7">
        <v>130</v>
      </c>
      <c r="G6" s="7">
        <v>17</v>
      </c>
      <c r="H6" s="7">
        <v>0</v>
      </c>
      <c r="I6" s="22">
        <v>212</v>
      </c>
      <c r="J6" s="7">
        <v>1</v>
      </c>
      <c r="K6" s="7">
        <v>0</v>
      </c>
      <c r="L6" s="7">
        <v>0</v>
      </c>
      <c r="M6" s="37">
        <f t="shared" si="0"/>
        <v>0.55352480417754568</v>
      </c>
    </row>
    <row r="7" spans="1:13" s="34" customFormat="1" x14ac:dyDescent="0.25">
      <c r="A7" s="21" t="s">
        <v>4343</v>
      </c>
      <c r="B7" s="34">
        <v>356</v>
      </c>
      <c r="C7" s="7">
        <v>37</v>
      </c>
      <c r="D7" s="7">
        <v>12</v>
      </c>
      <c r="E7" s="7">
        <v>2</v>
      </c>
      <c r="F7" s="7">
        <v>119</v>
      </c>
      <c r="G7" s="7">
        <v>5</v>
      </c>
      <c r="H7" s="7">
        <v>1</v>
      </c>
      <c r="I7" s="22">
        <v>176</v>
      </c>
      <c r="J7" s="7">
        <v>1</v>
      </c>
      <c r="K7" s="7">
        <v>0</v>
      </c>
      <c r="L7" s="7">
        <v>0</v>
      </c>
      <c r="M7" s="37">
        <f t="shared" si="0"/>
        <v>0.4943820224719101</v>
      </c>
    </row>
    <row r="8" spans="1:13" s="34" customFormat="1" x14ac:dyDescent="0.25">
      <c r="A8" s="21" t="s">
        <v>4344</v>
      </c>
      <c r="B8" s="34">
        <v>611</v>
      </c>
      <c r="C8" s="7">
        <v>102</v>
      </c>
      <c r="D8" s="7">
        <v>22</v>
      </c>
      <c r="E8" s="7">
        <v>2</v>
      </c>
      <c r="F8" s="7">
        <v>226</v>
      </c>
      <c r="G8" s="7">
        <v>11</v>
      </c>
      <c r="H8" s="7">
        <v>0</v>
      </c>
      <c r="I8" s="22">
        <v>363</v>
      </c>
      <c r="J8" s="7">
        <v>3</v>
      </c>
      <c r="K8" s="7">
        <v>0</v>
      </c>
      <c r="L8" s="7">
        <v>0</v>
      </c>
      <c r="M8" s="37">
        <f t="shared" si="0"/>
        <v>0.59410801963993454</v>
      </c>
    </row>
    <row r="9" spans="1:13" s="34" customFormat="1" x14ac:dyDescent="0.25">
      <c r="A9" s="21" t="s">
        <v>4345</v>
      </c>
      <c r="B9" s="34">
        <v>232</v>
      </c>
      <c r="C9" s="7">
        <v>11</v>
      </c>
      <c r="D9" s="7">
        <v>6</v>
      </c>
      <c r="E9" s="7">
        <v>1</v>
      </c>
      <c r="F9" s="7">
        <v>65</v>
      </c>
      <c r="G9" s="7">
        <v>6</v>
      </c>
      <c r="H9" s="7">
        <v>0</v>
      </c>
      <c r="I9" s="22">
        <v>89</v>
      </c>
      <c r="J9" s="7">
        <v>0</v>
      </c>
      <c r="K9" s="7">
        <v>0</v>
      </c>
      <c r="L9" s="7">
        <v>0</v>
      </c>
      <c r="M9" s="37">
        <f t="shared" si="0"/>
        <v>0.38362068965517243</v>
      </c>
    </row>
    <row r="10" spans="1:13" s="34" customFormat="1" x14ac:dyDescent="0.25">
      <c r="A10" s="21" t="s">
        <v>4346</v>
      </c>
      <c r="B10" s="34">
        <v>463</v>
      </c>
      <c r="C10" s="7">
        <v>26</v>
      </c>
      <c r="D10" s="7">
        <v>12</v>
      </c>
      <c r="E10" s="7">
        <v>2</v>
      </c>
      <c r="F10" s="7">
        <v>106</v>
      </c>
      <c r="G10" s="7">
        <v>17</v>
      </c>
      <c r="H10" s="7">
        <v>0</v>
      </c>
      <c r="I10" s="22">
        <v>163</v>
      </c>
      <c r="J10" s="7">
        <v>0</v>
      </c>
      <c r="K10" s="7">
        <v>0</v>
      </c>
      <c r="L10" s="7">
        <v>0</v>
      </c>
      <c r="M10" s="37">
        <f t="shared" si="0"/>
        <v>0.35205183585313177</v>
      </c>
    </row>
    <row r="11" spans="1:13" s="34" customFormat="1" x14ac:dyDescent="0.25">
      <c r="A11" s="21" t="s">
        <v>4347</v>
      </c>
      <c r="B11" s="34">
        <v>463</v>
      </c>
      <c r="C11" s="7">
        <v>11</v>
      </c>
      <c r="D11" s="7">
        <v>16</v>
      </c>
      <c r="E11" s="7">
        <v>1</v>
      </c>
      <c r="F11" s="7">
        <v>90</v>
      </c>
      <c r="G11" s="7">
        <v>17</v>
      </c>
      <c r="H11" s="7">
        <v>3</v>
      </c>
      <c r="I11" s="22">
        <v>138</v>
      </c>
      <c r="J11" s="7">
        <v>1</v>
      </c>
      <c r="K11" s="7">
        <v>0</v>
      </c>
      <c r="L11" s="7">
        <v>0</v>
      </c>
      <c r="M11" s="37">
        <f t="shared" si="0"/>
        <v>0.29805615550755937</v>
      </c>
    </row>
    <row r="12" spans="1:13" s="34" customFormat="1" x14ac:dyDescent="0.25">
      <c r="A12" s="21" t="s">
        <v>4348</v>
      </c>
      <c r="B12" s="34">
        <v>319</v>
      </c>
      <c r="C12" s="7">
        <v>55</v>
      </c>
      <c r="D12" s="7">
        <v>9</v>
      </c>
      <c r="E12" s="7">
        <v>0</v>
      </c>
      <c r="F12" s="7">
        <v>78</v>
      </c>
      <c r="G12" s="7">
        <v>5</v>
      </c>
      <c r="H12" s="7">
        <v>1</v>
      </c>
      <c r="I12" s="22">
        <v>148</v>
      </c>
      <c r="J12" s="7">
        <v>0</v>
      </c>
      <c r="K12" s="7">
        <v>0</v>
      </c>
      <c r="L12" s="7">
        <v>0</v>
      </c>
      <c r="M12" s="37">
        <f t="shared" si="0"/>
        <v>0.46394984326018807</v>
      </c>
    </row>
    <row r="13" spans="1:13" s="34" customFormat="1" x14ac:dyDescent="0.25">
      <c r="A13" s="21" t="s">
        <v>4349</v>
      </c>
      <c r="B13" s="34">
        <v>341</v>
      </c>
      <c r="C13" s="7">
        <v>45</v>
      </c>
      <c r="D13" s="7">
        <v>23</v>
      </c>
      <c r="E13" s="7">
        <v>0</v>
      </c>
      <c r="F13" s="7">
        <v>105</v>
      </c>
      <c r="G13" s="7">
        <v>4</v>
      </c>
      <c r="H13" s="7">
        <v>0</v>
      </c>
      <c r="I13" s="22">
        <v>177</v>
      </c>
      <c r="J13" s="7">
        <v>0</v>
      </c>
      <c r="K13" s="7">
        <v>0</v>
      </c>
      <c r="L13" s="7">
        <v>0</v>
      </c>
      <c r="M13" s="37">
        <f t="shared" si="0"/>
        <v>0.51906158357771259</v>
      </c>
    </row>
    <row r="14" spans="1:13" s="34" customFormat="1" x14ac:dyDescent="0.25">
      <c r="A14" s="21" t="s">
        <v>4350</v>
      </c>
      <c r="B14" s="34">
        <v>422</v>
      </c>
      <c r="C14" s="7">
        <v>37</v>
      </c>
      <c r="D14" s="7">
        <v>5</v>
      </c>
      <c r="E14" s="7">
        <v>1</v>
      </c>
      <c r="F14" s="7">
        <v>108</v>
      </c>
      <c r="G14" s="7">
        <v>7</v>
      </c>
      <c r="H14" s="7">
        <v>0</v>
      </c>
      <c r="I14" s="22">
        <v>158</v>
      </c>
      <c r="J14" s="7">
        <v>0</v>
      </c>
      <c r="K14" s="7">
        <v>0</v>
      </c>
      <c r="L14" s="7">
        <v>0</v>
      </c>
      <c r="M14" s="37">
        <f t="shared" si="0"/>
        <v>0.37440758293838861</v>
      </c>
    </row>
    <row r="15" spans="1:13" s="34" customFormat="1" x14ac:dyDescent="0.25">
      <c r="A15" s="21" t="s">
        <v>4351</v>
      </c>
      <c r="B15" s="34">
        <v>465</v>
      </c>
      <c r="C15" s="7">
        <v>57</v>
      </c>
      <c r="D15" s="7">
        <v>8</v>
      </c>
      <c r="E15" s="7">
        <v>0</v>
      </c>
      <c r="F15" s="7">
        <v>106</v>
      </c>
      <c r="G15" s="7">
        <v>8</v>
      </c>
      <c r="H15" s="7">
        <v>3</v>
      </c>
      <c r="I15" s="22">
        <v>182</v>
      </c>
      <c r="J15" s="7">
        <v>1</v>
      </c>
      <c r="K15" s="7">
        <v>0</v>
      </c>
      <c r="L15" s="7">
        <v>0</v>
      </c>
      <c r="M15" s="37">
        <f t="shared" si="0"/>
        <v>0.39139784946236561</v>
      </c>
    </row>
    <row r="16" spans="1:13" s="34" customFormat="1" x14ac:dyDescent="0.25">
      <c r="A16" s="21" t="s">
        <v>4352</v>
      </c>
      <c r="B16" s="34">
        <v>382</v>
      </c>
      <c r="C16" s="7">
        <v>53</v>
      </c>
      <c r="D16" s="7">
        <v>8</v>
      </c>
      <c r="E16" s="7">
        <v>0</v>
      </c>
      <c r="F16" s="7">
        <v>81</v>
      </c>
      <c r="G16" s="7">
        <v>7</v>
      </c>
      <c r="H16" s="7">
        <v>2</v>
      </c>
      <c r="I16" s="22">
        <v>151</v>
      </c>
      <c r="J16" s="7">
        <v>0</v>
      </c>
      <c r="K16" s="7">
        <v>0</v>
      </c>
      <c r="L16" s="7">
        <v>0</v>
      </c>
      <c r="M16" s="37">
        <f t="shared" si="0"/>
        <v>0.39528795811518325</v>
      </c>
    </row>
    <row r="17" spans="1:13" s="34" customFormat="1" x14ac:dyDescent="0.25">
      <c r="A17" s="21" t="s">
        <v>4353</v>
      </c>
      <c r="B17" s="34">
        <v>381</v>
      </c>
      <c r="C17" s="7">
        <v>37</v>
      </c>
      <c r="D17" s="7">
        <v>16</v>
      </c>
      <c r="E17" s="7">
        <v>5</v>
      </c>
      <c r="F17" s="7">
        <v>85</v>
      </c>
      <c r="G17" s="7">
        <v>15</v>
      </c>
      <c r="H17" s="7">
        <v>0</v>
      </c>
      <c r="I17" s="22">
        <v>158</v>
      </c>
      <c r="J17" s="7">
        <v>1</v>
      </c>
      <c r="K17" s="7">
        <v>0</v>
      </c>
      <c r="L17" s="7">
        <v>0</v>
      </c>
      <c r="M17" s="37">
        <f t="shared" si="0"/>
        <v>0.41469816272965881</v>
      </c>
    </row>
    <row r="18" spans="1:13" s="34" customFormat="1" x14ac:dyDescent="0.25">
      <c r="A18" s="21" t="s">
        <v>4354</v>
      </c>
      <c r="B18" s="34">
        <v>490</v>
      </c>
      <c r="C18" s="7">
        <v>39</v>
      </c>
      <c r="D18" s="7">
        <v>17</v>
      </c>
      <c r="E18" s="7">
        <v>2</v>
      </c>
      <c r="F18" s="7">
        <v>92</v>
      </c>
      <c r="G18" s="7">
        <v>10</v>
      </c>
      <c r="H18" s="7">
        <v>1</v>
      </c>
      <c r="I18" s="22">
        <v>161</v>
      </c>
      <c r="J18" s="7">
        <v>0</v>
      </c>
      <c r="K18" s="7">
        <v>0</v>
      </c>
      <c r="L18" s="7">
        <v>3</v>
      </c>
      <c r="M18" s="37">
        <f t="shared" si="0"/>
        <v>0.33469387755102042</v>
      </c>
    </row>
    <row r="19" spans="1:13" s="34" customFormat="1" x14ac:dyDescent="0.25">
      <c r="A19" s="21" t="s">
        <v>4355</v>
      </c>
      <c r="B19" s="34">
        <v>251</v>
      </c>
      <c r="C19" s="7">
        <v>26</v>
      </c>
      <c r="D19" s="7">
        <v>8</v>
      </c>
      <c r="E19" s="7">
        <v>2</v>
      </c>
      <c r="F19" s="7">
        <v>32</v>
      </c>
      <c r="G19" s="7">
        <v>10</v>
      </c>
      <c r="H19" s="7">
        <v>1</v>
      </c>
      <c r="I19" s="22">
        <v>79</v>
      </c>
      <c r="J19" s="7">
        <v>1</v>
      </c>
      <c r="K19" s="7">
        <v>0</v>
      </c>
      <c r="L19" s="7">
        <v>1</v>
      </c>
      <c r="M19" s="37">
        <f t="shared" si="0"/>
        <v>0.31872509960159362</v>
      </c>
    </row>
    <row r="20" spans="1:13" s="34" customFormat="1" x14ac:dyDescent="0.25">
      <c r="A20" s="21" t="s">
        <v>4356</v>
      </c>
      <c r="B20" s="34">
        <v>267</v>
      </c>
      <c r="C20" s="7">
        <v>25</v>
      </c>
      <c r="D20" s="7">
        <v>13</v>
      </c>
      <c r="E20" s="7">
        <v>1</v>
      </c>
      <c r="F20" s="7">
        <v>68</v>
      </c>
      <c r="G20" s="7">
        <v>15</v>
      </c>
      <c r="H20" s="7">
        <v>0</v>
      </c>
      <c r="I20" s="22">
        <v>122</v>
      </c>
      <c r="J20" s="7">
        <v>0</v>
      </c>
      <c r="K20" s="7">
        <v>0</v>
      </c>
      <c r="L20" s="7">
        <v>0</v>
      </c>
      <c r="M20" s="37">
        <f t="shared" si="0"/>
        <v>0.45692883895131087</v>
      </c>
    </row>
    <row r="21" spans="1:13" s="34" customFormat="1" x14ac:dyDescent="0.25">
      <c r="A21" s="21" t="s">
        <v>4357</v>
      </c>
      <c r="B21" s="34">
        <v>297</v>
      </c>
      <c r="C21" s="7">
        <v>16</v>
      </c>
      <c r="D21" s="7">
        <v>10</v>
      </c>
      <c r="E21" s="7">
        <v>2</v>
      </c>
      <c r="F21" s="7">
        <v>37</v>
      </c>
      <c r="G21" s="7">
        <v>16</v>
      </c>
      <c r="H21" s="7">
        <v>1</v>
      </c>
      <c r="I21" s="22">
        <v>82</v>
      </c>
      <c r="J21" s="7">
        <v>0</v>
      </c>
      <c r="K21" s="7">
        <v>0</v>
      </c>
      <c r="L21" s="7">
        <v>0</v>
      </c>
      <c r="M21" s="37">
        <f t="shared" si="0"/>
        <v>0.27609427609427611</v>
      </c>
    </row>
    <row r="22" spans="1:13" s="34" customFormat="1" x14ac:dyDescent="0.25">
      <c r="A22" s="21" t="s">
        <v>4358</v>
      </c>
      <c r="B22" s="34">
        <v>264</v>
      </c>
      <c r="C22" s="7">
        <v>23</v>
      </c>
      <c r="D22" s="7">
        <v>10</v>
      </c>
      <c r="E22" s="7">
        <v>1</v>
      </c>
      <c r="F22" s="7">
        <v>53</v>
      </c>
      <c r="G22" s="7">
        <v>8</v>
      </c>
      <c r="H22" s="7">
        <v>1</v>
      </c>
      <c r="I22" s="22">
        <v>96</v>
      </c>
      <c r="J22" s="7">
        <v>1</v>
      </c>
      <c r="K22" s="7">
        <v>0</v>
      </c>
      <c r="L22" s="7">
        <v>1</v>
      </c>
      <c r="M22" s="37">
        <f t="shared" si="0"/>
        <v>0.36742424242424243</v>
      </c>
    </row>
    <row r="23" spans="1:13" s="34" customFormat="1" x14ac:dyDescent="0.25">
      <c r="A23" s="21" t="s">
        <v>4359</v>
      </c>
      <c r="B23" s="34">
        <v>435</v>
      </c>
      <c r="C23" s="7">
        <v>31</v>
      </c>
      <c r="D23" s="7">
        <v>14</v>
      </c>
      <c r="E23" s="7">
        <v>3</v>
      </c>
      <c r="F23" s="7">
        <v>104</v>
      </c>
      <c r="G23" s="7">
        <v>18</v>
      </c>
      <c r="H23" s="7">
        <v>0</v>
      </c>
      <c r="I23" s="22">
        <v>170</v>
      </c>
      <c r="J23" s="7">
        <v>2</v>
      </c>
      <c r="K23" s="7">
        <v>0</v>
      </c>
      <c r="L23" s="7">
        <v>1</v>
      </c>
      <c r="M23" s="37">
        <f t="shared" si="0"/>
        <v>0.39310344827586208</v>
      </c>
    </row>
    <row r="24" spans="1:13" s="34" customFormat="1" x14ac:dyDescent="0.25">
      <c r="A24" s="21" t="s">
        <v>4360</v>
      </c>
      <c r="B24" s="34">
        <v>476</v>
      </c>
      <c r="C24" s="7">
        <v>41</v>
      </c>
      <c r="D24" s="7">
        <v>17</v>
      </c>
      <c r="E24" s="7">
        <v>2</v>
      </c>
      <c r="F24" s="7">
        <v>89</v>
      </c>
      <c r="G24" s="7">
        <v>10</v>
      </c>
      <c r="H24" s="7">
        <v>0</v>
      </c>
      <c r="I24" s="22">
        <v>159</v>
      </c>
      <c r="J24" s="7">
        <v>3</v>
      </c>
      <c r="K24" s="7">
        <v>0</v>
      </c>
      <c r="L24" s="7">
        <v>0</v>
      </c>
      <c r="M24" s="37">
        <f t="shared" si="0"/>
        <v>0.33403361344537813</v>
      </c>
    </row>
    <row r="25" spans="1:13" s="34" customFormat="1" x14ac:dyDescent="0.25">
      <c r="A25" s="21" t="s">
        <v>4361</v>
      </c>
      <c r="B25" s="34">
        <v>378</v>
      </c>
      <c r="C25" s="7">
        <v>33</v>
      </c>
      <c r="D25" s="7">
        <v>6</v>
      </c>
      <c r="E25" s="7">
        <v>6</v>
      </c>
      <c r="F25" s="7">
        <v>70</v>
      </c>
      <c r="G25" s="7">
        <v>13</v>
      </c>
      <c r="H25" s="7">
        <v>0</v>
      </c>
      <c r="I25" s="22">
        <v>128</v>
      </c>
      <c r="J25" s="7">
        <v>1</v>
      </c>
      <c r="K25" s="7">
        <v>0</v>
      </c>
      <c r="L25" s="7">
        <v>0</v>
      </c>
      <c r="M25" s="37">
        <f t="shared" si="0"/>
        <v>0.33862433862433861</v>
      </c>
    </row>
    <row r="26" spans="1:13" s="34" customFormat="1" x14ac:dyDescent="0.25">
      <c r="A26" s="21" t="s">
        <v>4362</v>
      </c>
      <c r="B26" s="34">
        <v>330</v>
      </c>
      <c r="C26" s="7">
        <v>24</v>
      </c>
      <c r="D26" s="7">
        <v>5</v>
      </c>
      <c r="E26" s="7">
        <v>6</v>
      </c>
      <c r="F26" s="7">
        <v>40</v>
      </c>
      <c r="G26" s="7">
        <v>3</v>
      </c>
      <c r="H26" s="7">
        <v>0</v>
      </c>
      <c r="I26" s="22">
        <v>78</v>
      </c>
      <c r="J26" s="7">
        <v>0</v>
      </c>
      <c r="K26" s="7">
        <v>0</v>
      </c>
      <c r="L26" s="7">
        <v>0</v>
      </c>
      <c r="M26" s="37">
        <f t="shared" si="0"/>
        <v>0.23636363636363636</v>
      </c>
    </row>
    <row r="27" spans="1:13" s="34" customFormat="1" x14ac:dyDescent="0.25">
      <c r="A27" s="21" t="s">
        <v>4363</v>
      </c>
      <c r="B27" s="34">
        <v>424</v>
      </c>
      <c r="C27" s="7">
        <v>34</v>
      </c>
      <c r="D27" s="7">
        <v>16</v>
      </c>
      <c r="E27" s="7">
        <v>0</v>
      </c>
      <c r="F27" s="7">
        <v>45</v>
      </c>
      <c r="G27" s="7">
        <v>8</v>
      </c>
      <c r="H27" s="7">
        <v>2</v>
      </c>
      <c r="I27" s="22">
        <v>105</v>
      </c>
      <c r="J27" s="7">
        <v>0</v>
      </c>
      <c r="K27" s="7">
        <v>0</v>
      </c>
      <c r="L27" s="7">
        <v>0</v>
      </c>
      <c r="M27" s="37">
        <f t="shared" si="0"/>
        <v>0.24764150943396226</v>
      </c>
    </row>
    <row r="28" spans="1:13" s="34" customFormat="1" x14ac:dyDescent="0.25">
      <c r="A28" s="21" t="s">
        <v>4364</v>
      </c>
      <c r="B28" s="34">
        <v>350</v>
      </c>
      <c r="C28" s="7">
        <v>33</v>
      </c>
      <c r="D28" s="7">
        <v>20</v>
      </c>
      <c r="E28" s="7">
        <v>1</v>
      </c>
      <c r="F28" s="7">
        <v>63</v>
      </c>
      <c r="G28" s="7">
        <v>16</v>
      </c>
      <c r="H28" s="7">
        <v>3</v>
      </c>
      <c r="I28" s="22">
        <v>136</v>
      </c>
      <c r="J28" s="7">
        <v>0</v>
      </c>
      <c r="K28" s="7">
        <v>0</v>
      </c>
      <c r="L28" s="7">
        <v>0</v>
      </c>
      <c r="M28" s="37">
        <f t="shared" si="0"/>
        <v>0.38857142857142857</v>
      </c>
    </row>
    <row r="29" spans="1:13" s="34" customFormat="1" x14ac:dyDescent="0.25">
      <c r="A29" s="21" t="s">
        <v>4365</v>
      </c>
      <c r="B29" s="34">
        <v>257</v>
      </c>
      <c r="C29" s="7">
        <v>27</v>
      </c>
      <c r="D29" s="7">
        <v>10</v>
      </c>
      <c r="E29" s="7">
        <v>0</v>
      </c>
      <c r="F29" s="7">
        <v>38</v>
      </c>
      <c r="G29" s="7">
        <v>15</v>
      </c>
      <c r="H29" s="7">
        <v>2</v>
      </c>
      <c r="I29" s="22">
        <v>92</v>
      </c>
      <c r="J29" s="7">
        <v>0</v>
      </c>
      <c r="K29" s="7">
        <v>0</v>
      </c>
      <c r="L29" s="7">
        <v>0</v>
      </c>
      <c r="M29" s="37">
        <f t="shared" si="0"/>
        <v>0.35797665369649806</v>
      </c>
    </row>
    <row r="30" spans="1:13" s="34" customFormat="1" x14ac:dyDescent="0.25">
      <c r="A30" s="21" t="s">
        <v>4366</v>
      </c>
      <c r="B30" s="34">
        <v>427</v>
      </c>
      <c r="C30" s="7">
        <v>39</v>
      </c>
      <c r="D30" s="7">
        <v>12</v>
      </c>
      <c r="E30" s="7">
        <v>8</v>
      </c>
      <c r="F30" s="7">
        <v>48</v>
      </c>
      <c r="G30" s="7">
        <v>12</v>
      </c>
      <c r="H30" s="7">
        <v>2</v>
      </c>
      <c r="I30" s="22">
        <v>121</v>
      </c>
      <c r="J30" s="7">
        <v>1</v>
      </c>
      <c r="K30" s="7">
        <v>0</v>
      </c>
      <c r="L30" s="7">
        <v>0</v>
      </c>
      <c r="M30" s="37">
        <f t="shared" si="0"/>
        <v>0.28337236533957844</v>
      </c>
    </row>
    <row r="31" spans="1:13" s="34" customFormat="1" x14ac:dyDescent="0.25">
      <c r="A31" s="21" t="s">
        <v>4367</v>
      </c>
      <c r="B31" s="34">
        <v>408</v>
      </c>
      <c r="C31" s="7">
        <v>30</v>
      </c>
      <c r="D31" s="7">
        <v>14</v>
      </c>
      <c r="E31" s="7">
        <v>4</v>
      </c>
      <c r="F31" s="7">
        <v>72</v>
      </c>
      <c r="G31" s="7">
        <v>19</v>
      </c>
      <c r="H31" s="7">
        <v>2</v>
      </c>
      <c r="I31" s="22">
        <v>141</v>
      </c>
      <c r="J31" s="7">
        <v>0</v>
      </c>
      <c r="K31" s="7">
        <v>0</v>
      </c>
      <c r="L31" s="7">
        <v>3</v>
      </c>
      <c r="M31" s="37">
        <f t="shared" si="0"/>
        <v>0.35294117647058826</v>
      </c>
    </row>
    <row r="32" spans="1:13" s="34" customFormat="1" x14ac:dyDescent="0.25">
      <c r="A32" s="21" t="s">
        <v>4368</v>
      </c>
      <c r="B32" s="34">
        <v>454</v>
      </c>
      <c r="C32" s="7">
        <v>36</v>
      </c>
      <c r="D32" s="7">
        <v>11</v>
      </c>
      <c r="E32" s="7">
        <v>2</v>
      </c>
      <c r="F32" s="7">
        <v>100</v>
      </c>
      <c r="G32" s="7">
        <v>13</v>
      </c>
      <c r="H32" s="7">
        <v>1</v>
      </c>
      <c r="I32" s="22">
        <v>163</v>
      </c>
      <c r="J32" s="7">
        <v>1</v>
      </c>
      <c r="K32" s="7">
        <v>0</v>
      </c>
      <c r="L32" s="7">
        <v>0</v>
      </c>
      <c r="M32" s="37">
        <f t="shared" si="0"/>
        <v>0.3590308370044053</v>
      </c>
    </row>
    <row r="33" spans="1:13" s="34" customFormat="1" x14ac:dyDescent="0.25">
      <c r="A33" s="21" t="s">
        <v>4369</v>
      </c>
      <c r="B33" s="34">
        <v>417</v>
      </c>
      <c r="C33" s="7">
        <v>40</v>
      </c>
      <c r="D33" s="7">
        <v>15</v>
      </c>
      <c r="E33" s="7">
        <v>1</v>
      </c>
      <c r="F33" s="7">
        <v>108</v>
      </c>
      <c r="G33" s="7">
        <v>11</v>
      </c>
      <c r="H33" s="7">
        <v>2</v>
      </c>
      <c r="I33" s="22">
        <v>177</v>
      </c>
      <c r="J33" s="7">
        <v>5</v>
      </c>
      <c r="K33" s="7">
        <v>0</v>
      </c>
      <c r="L33" s="7">
        <v>1</v>
      </c>
      <c r="M33" s="37">
        <f t="shared" si="0"/>
        <v>0.42685851318944845</v>
      </c>
    </row>
    <row r="34" spans="1:13" s="34" customFormat="1" x14ac:dyDescent="0.25">
      <c r="A34" s="21" t="s">
        <v>4370</v>
      </c>
      <c r="B34" s="34">
        <v>345</v>
      </c>
      <c r="C34" s="7">
        <v>23</v>
      </c>
      <c r="D34" s="7">
        <v>7</v>
      </c>
      <c r="E34" s="7">
        <v>3</v>
      </c>
      <c r="F34" s="7">
        <v>67</v>
      </c>
      <c r="G34" s="7">
        <v>7</v>
      </c>
      <c r="H34" s="7">
        <v>0</v>
      </c>
      <c r="I34" s="22">
        <v>107</v>
      </c>
      <c r="J34" s="7">
        <v>0</v>
      </c>
      <c r="K34" s="7">
        <v>0</v>
      </c>
      <c r="L34" s="7">
        <v>0</v>
      </c>
      <c r="M34" s="37">
        <f t="shared" si="0"/>
        <v>0.31014492753623191</v>
      </c>
    </row>
    <row r="35" spans="1:13" s="34" customFormat="1" x14ac:dyDescent="0.25">
      <c r="A35" s="21" t="s">
        <v>4371</v>
      </c>
      <c r="B35" s="34">
        <v>353</v>
      </c>
      <c r="C35" s="7">
        <v>16</v>
      </c>
      <c r="D35" s="7">
        <v>10</v>
      </c>
      <c r="E35" s="7">
        <v>5</v>
      </c>
      <c r="F35" s="7">
        <v>60</v>
      </c>
      <c r="G35" s="7">
        <v>7</v>
      </c>
      <c r="H35" s="7">
        <v>0</v>
      </c>
      <c r="I35" s="22">
        <v>98</v>
      </c>
      <c r="J35" s="7">
        <v>0</v>
      </c>
      <c r="K35" s="7">
        <v>0</v>
      </c>
      <c r="L35" s="7">
        <v>0</v>
      </c>
      <c r="M35" s="37">
        <f t="shared" si="0"/>
        <v>0.27762039660056659</v>
      </c>
    </row>
    <row r="36" spans="1:13" s="34" customFormat="1" x14ac:dyDescent="0.25">
      <c r="A36" s="21" t="s">
        <v>4372</v>
      </c>
      <c r="B36" s="34">
        <v>727</v>
      </c>
      <c r="C36" s="7">
        <v>63</v>
      </c>
      <c r="D36" s="7">
        <v>22</v>
      </c>
      <c r="E36" s="7">
        <v>4</v>
      </c>
      <c r="F36" s="7">
        <v>118</v>
      </c>
      <c r="G36" s="7">
        <v>38</v>
      </c>
      <c r="H36" s="7">
        <v>0</v>
      </c>
      <c r="I36" s="7">
        <v>245</v>
      </c>
      <c r="J36" s="7">
        <v>3</v>
      </c>
      <c r="K36" s="7">
        <v>0</v>
      </c>
      <c r="L36" s="7">
        <v>0</v>
      </c>
      <c r="M36" s="37">
        <f t="shared" si="0"/>
        <v>0.33700137551581844</v>
      </c>
    </row>
    <row r="37" spans="1:13" s="34" customFormat="1" x14ac:dyDescent="0.25">
      <c r="A37" s="21" t="s">
        <v>4373</v>
      </c>
      <c r="B37" s="34">
        <v>258</v>
      </c>
      <c r="C37" s="7">
        <v>21</v>
      </c>
      <c r="D37" s="7">
        <v>6</v>
      </c>
      <c r="E37" s="7">
        <v>4</v>
      </c>
      <c r="F37" s="7">
        <v>54</v>
      </c>
      <c r="G37" s="7">
        <v>9</v>
      </c>
      <c r="H37" s="7">
        <v>0</v>
      </c>
      <c r="I37" s="22">
        <v>94</v>
      </c>
      <c r="J37" s="7">
        <v>1</v>
      </c>
      <c r="K37" s="7">
        <v>0</v>
      </c>
      <c r="L37" s="7">
        <v>0</v>
      </c>
      <c r="M37" s="37">
        <f t="shared" si="0"/>
        <v>0.36434108527131781</v>
      </c>
    </row>
    <row r="38" spans="1:13" s="34" customFormat="1" x14ac:dyDescent="0.25">
      <c r="A38" s="21" t="s">
        <v>4374</v>
      </c>
      <c r="B38" s="34">
        <v>285</v>
      </c>
      <c r="C38" s="7">
        <v>38</v>
      </c>
      <c r="D38" s="7">
        <v>17</v>
      </c>
      <c r="E38" s="7">
        <v>0</v>
      </c>
      <c r="F38" s="7">
        <v>66</v>
      </c>
      <c r="G38" s="7">
        <v>9</v>
      </c>
      <c r="H38" s="7">
        <v>0</v>
      </c>
      <c r="I38" s="22">
        <v>130</v>
      </c>
      <c r="J38" s="7">
        <v>0</v>
      </c>
      <c r="K38" s="7">
        <v>0</v>
      </c>
      <c r="L38" s="7">
        <v>0</v>
      </c>
      <c r="M38" s="37">
        <f t="shared" si="0"/>
        <v>0.45614035087719296</v>
      </c>
    </row>
    <row r="39" spans="1:13" s="34" customFormat="1" x14ac:dyDescent="0.25">
      <c r="A39" s="21" t="s">
        <v>4375</v>
      </c>
      <c r="B39" s="34">
        <v>564</v>
      </c>
      <c r="C39" s="7">
        <v>37</v>
      </c>
      <c r="D39" s="7">
        <v>2</v>
      </c>
      <c r="E39" s="7">
        <v>3</v>
      </c>
      <c r="F39" s="7">
        <v>92</v>
      </c>
      <c r="G39" s="7">
        <v>5</v>
      </c>
      <c r="H39" s="7">
        <v>0</v>
      </c>
      <c r="I39" s="22">
        <v>139</v>
      </c>
      <c r="J39" s="7">
        <v>1</v>
      </c>
      <c r="K39" s="7">
        <v>0</v>
      </c>
      <c r="L39" s="7">
        <v>1</v>
      </c>
      <c r="M39" s="37">
        <f t="shared" si="0"/>
        <v>0.24822695035460993</v>
      </c>
    </row>
    <row r="40" spans="1:13" s="34" customFormat="1" x14ac:dyDescent="0.25">
      <c r="A40" s="21" t="s">
        <v>4376</v>
      </c>
      <c r="B40" s="34">
        <v>132</v>
      </c>
      <c r="C40" s="7">
        <v>10</v>
      </c>
      <c r="D40" s="7">
        <v>8</v>
      </c>
      <c r="E40" s="7">
        <v>0</v>
      </c>
      <c r="F40" s="7">
        <v>63</v>
      </c>
      <c r="G40" s="7">
        <v>2</v>
      </c>
      <c r="H40" s="7">
        <v>0</v>
      </c>
      <c r="I40" s="22">
        <v>83</v>
      </c>
      <c r="J40" s="7">
        <v>0</v>
      </c>
      <c r="K40" s="7">
        <v>0</v>
      </c>
      <c r="L40" s="7">
        <v>0</v>
      </c>
      <c r="M40" s="37">
        <f t="shared" si="0"/>
        <v>0.62878787878787878</v>
      </c>
    </row>
    <row r="41" spans="1:13" s="34" customFormat="1" x14ac:dyDescent="0.25">
      <c r="A41" s="21" t="s">
        <v>4377</v>
      </c>
      <c r="B41" s="34">
        <v>308</v>
      </c>
      <c r="C41" s="7">
        <v>30</v>
      </c>
      <c r="D41" s="7">
        <v>4</v>
      </c>
      <c r="E41" s="7">
        <v>1</v>
      </c>
      <c r="F41" s="7">
        <v>90</v>
      </c>
      <c r="G41" s="7">
        <v>15</v>
      </c>
      <c r="H41" s="7">
        <v>1</v>
      </c>
      <c r="I41" s="22">
        <v>141</v>
      </c>
      <c r="J41" s="7">
        <v>0</v>
      </c>
      <c r="K41" s="7">
        <v>0</v>
      </c>
      <c r="L41" s="7">
        <v>0</v>
      </c>
      <c r="M41" s="37">
        <f t="shared" si="0"/>
        <v>0.45779220779220781</v>
      </c>
    </row>
    <row r="42" spans="1:13" s="34" customFormat="1" x14ac:dyDescent="0.25">
      <c r="A42" s="21" t="s">
        <v>4378</v>
      </c>
      <c r="B42" s="34">
        <v>345</v>
      </c>
      <c r="C42" s="7">
        <v>39</v>
      </c>
      <c r="D42" s="7">
        <v>17</v>
      </c>
      <c r="E42" s="7">
        <v>3</v>
      </c>
      <c r="F42" s="7">
        <v>117</v>
      </c>
      <c r="G42" s="7">
        <v>10</v>
      </c>
      <c r="H42" s="7">
        <v>4</v>
      </c>
      <c r="I42" s="22">
        <v>190</v>
      </c>
      <c r="J42" s="7">
        <v>1</v>
      </c>
      <c r="K42" s="7">
        <v>0</v>
      </c>
      <c r="L42" s="7">
        <v>1</v>
      </c>
      <c r="M42" s="37">
        <f t="shared" si="0"/>
        <v>0.55362318840579705</v>
      </c>
    </row>
    <row r="43" spans="1:13" s="34" customFormat="1" x14ac:dyDescent="0.25">
      <c r="A43" s="21" t="s">
        <v>4379</v>
      </c>
      <c r="B43" s="34">
        <v>206</v>
      </c>
      <c r="C43" s="7">
        <v>8</v>
      </c>
      <c r="D43" s="7">
        <v>3</v>
      </c>
      <c r="E43" s="7">
        <v>1</v>
      </c>
      <c r="F43" s="7">
        <v>68</v>
      </c>
      <c r="G43" s="7">
        <v>13</v>
      </c>
      <c r="H43" s="7">
        <v>2</v>
      </c>
      <c r="I43" s="22">
        <v>95</v>
      </c>
      <c r="J43" s="7">
        <v>1</v>
      </c>
      <c r="K43" s="7">
        <v>0</v>
      </c>
      <c r="L43" s="7">
        <v>0</v>
      </c>
      <c r="M43" s="37">
        <f t="shared" si="0"/>
        <v>0.46116504854368934</v>
      </c>
    </row>
    <row r="44" spans="1:13" s="34" customFormat="1" x14ac:dyDescent="0.25">
      <c r="A44" s="21" t="s">
        <v>4380</v>
      </c>
      <c r="B44" s="7">
        <v>96</v>
      </c>
      <c r="C44" s="7">
        <v>0</v>
      </c>
      <c r="D44" s="7">
        <v>1</v>
      </c>
      <c r="E44" s="7">
        <v>0</v>
      </c>
      <c r="F44" s="7">
        <v>27</v>
      </c>
      <c r="G44" s="7">
        <v>9</v>
      </c>
      <c r="H44" s="7">
        <v>0</v>
      </c>
      <c r="I44" s="22">
        <v>37</v>
      </c>
      <c r="J44" s="7">
        <v>0</v>
      </c>
      <c r="K44" s="7">
        <v>0</v>
      </c>
      <c r="L44" s="7">
        <v>0</v>
      </c>
      <c r="M44" s="37">
        <f t="shared" si="0"/>
        <v>0.38541666666666669</v>
      </c>
    </row>
    <row r="45" spans="1:13" s="34" customFormat="1" x14ac:dyDescent="0.25">
      <c r="A45" s="21" t="s">
        <v>4381</v>
      </c>
      <c r="B45" s="34">
        <v>252</v>
      </c>
      <c r="C45" s="7">
        <v>1</v>
      </c>
      <c r="D45" s="7">
        <v>2</v>
      </c>
      <c r="E45" s="7">
        <v>1</v>
      </c>
      <c r="F45" s="7">
        <v>110</v>
      </c>
      <c r="G45" s="7">
        <v>11</v>
      </c>
      <c r="H45" s="7">
        <v>2</v>
      </c>
      <c r="I45" s="22">
        <v>127</v>
      </c>
      <c r="J45" s="7">
        <v>0</v>
      </c>
      <c r="K45" s="7">
        <v>0</v>
      </c>
      <c r="L45" s="7">
        <v>0</v>
      </c>
      <c r="M45" s="37">
        <f t="shared" si="0"/>
        <v>0.50396825396825395</v>
      </c>
    </row>
    <row r="46" spans="1:13" s="34" customFormat="1" x14ac:dyDescent="0.25">
      <c r="A46" s="21" t="s">
        <v>4382</v>
      </c>
      <c r="B46" s="34">
        <v>581</v>
      </c>
      <c r="C46" s="7">
        <v>11</v>
      </c>
      <c r="D46" s="7">
        <v>19</v>
      </c>
      <c r="E46" s="7">
        <v>2</v>
      </c>
      <c r="F46" s="7">
        <v>173</v>
      </c>
      <c r="G46" s="7">
        <v>49</v>
      </c>
      <c r="H46" s="7">
        <v>0</v>
      </c>
      <c r="I46" s="22">
        <v>254</v>
      </c>
      <c r="J46" s="7">
        <v>0</v>
      </c>
      <c r="K46" s="7">
        <v>0</v>
      </c>
      <c r="L46" s="7">
        <v>0</v>
      </c>
      <c r="M46" s="37">
        <f t="shared" si="0"/>
        <v>0.43717728055077454</v>
      </c>
    </row>
    <row r="47" spans="1:13" s="34" customFormat="1" x14ac:dyDescent="0.25">
      <c r="A47" s="21" t="s">
        <v>4383</v>
      </c>
      <c r="B47" s="34">
        <v>274</v>
      </c>
      <c r="C47" s="7">
        <v>4</v>
      </c>
      <c r="D47" s="7">
        <v>9</v>
      </c>
      <c r="E47" s="7">
        <v>2</v>
      </c>
      <c r="F47" s="7">
        <v>70</v>
      </c>
      <c r="G47" s="7">
        <v>17</v>
      </c>
      <c r="H47" s="7">
        <v>1</v>
      </c>
      <c r="I47" s="22">
        <v>103</v>
      </c>
      <c r="J47" s="7">
        <v>0</v>
      </c>
      <c r="K47" s="7">
        <v>0</v>
      </c>
      <c r="L47" s="7">
        <v>0</v>
      </c>
      <c r="M47" s="37">
        <f t="shared" si="0"/>
        <v>0.37591240875912407</v>
      </c>
    </row>
    <row r="48" spans="1:13" s="34" customFormat="1" x14ac:dyDescent="0.25">
      <c r="A48" s="21" t="s">
        <v>4384</v>
      </c>
      <c r="B48" s="34">
        <v>397</v>
      </c>
      <c r="C48" s="7">
        <v>7</v>
      </c>
      <c r="D48" s="7">
        <v>11</v>
      </c>
      <c r="E48" s="7">
        <v>0</v>
      </c>
      <c r="F48" s="7">
        <v>87</v>
      </c>
      <c r="G48" s="7">
        <v>49</v>
      </c>
      <c r="H48" s="7">
        <v>9</v>
      </c>
      <c r="I48" s="22">
        <v>163</v>
      </c>
      <c r="J48" s="7">
        <v>1</v>
      </c>
      <c r="K48" s="7">
        <v>0</v>
      </c>
      <c r="L48" s="7">
        <v>0</v>
      </c>
      <c r="M48" s="37">
        <f t="shared" si="0"/>
        <v>0.41057934508816119</v>
      </c>
    </row>
    <row r="49" spans="1:13" s="34" customFormat="1" x14ac:dyDescent="0.25">
      <c r="A49" s="21" t="s">
        <v>4385</v>
      </c>
      <c r="B49" s="34">
        <v>411</v>
      </c>
      <c r="C49" s="7">
        <v>6</v>
      </c>
      <c r="D49" s="7">
        <v>12</v>
      </c>
      <c r="E49" s="7">
        <v>3</v>
      </c>
      <c r="F49" s="7">
        <v>121</v>
      </c>
      <c r="G49" s="7">
        <v>32</v>
      </c>
      <c r="H49" s="7">
        <v>2</v>
      </c>
      <c r="I49" s="22">
        <v>176</v>
      </c>
      <c r="J49" s="7">
        <v>0</v>
      </c>
      <c r="K49" s="7">
        <v>0</v>
      </c>
      <c r="L49" s="7">
        <v>1</v>
      </c>
      <c r="M49" s="37">
        <f t="shared" si="0"/>
        <v>0.43065693430656932</v>
      </c>
    </row>
    <row r="50" spans="1:13" s="34" customFormat="1" x14ac:dyDescent="0.25">
      <c r="A50" s="21" t="s">
        <v>4386</v>
      </c>
      <c r="B50" s="34">
        <v>321</v>
      </c>
      <c r="C50" s="7">
        <v>3</v>
      </c>
      <c r="D50" s="7">
        <v>16</v>
      </c>
      <c r="E50" s="7">
        <v>0</v>
      </c>
      <c r="F50" s="7">
        <v>96</v>
      </c>
      <c r="G50" s="7">
        <v>31</v>
      </c>
      <c r="H50" s="7">
        <v>4</v>
      </c>
      <c r="I50" s="22">
        <v>150</v>
      </c>
      <c r="J50" s="7">
        <v>0</v>
      </c>
      <c r="K50" s="7">
        <v>0</v>
      </c>
      <c r="L50" s="7">
        <v>0</v>
      </c>
      <c r="M50" s="37">
        <f t="shared" si="0"/>
        <v>0.46728971962616822</v>
      </c>
    </row>
    <row r="51" spans="1:13" s="34" customFormat="1" x14ac:dyDescent="0.25">
      <c r="A51" s="21" t="s">
        <v>4387</v>
      </c>
      <c r="B51" s="34">
        <v>394</v>
      </c>
      <c r="C51" s="7">
        <v>11</v>
      </c>
      <c r="D51" s="7">
        <v>10</v>
      </c>
      <c r="E51" s="7">
        <v>3</v>
      </c>
      <c r="F51" s="7">
        <v>130</v>
      </c>
      <c r="G51" s="7">
        <v>49</v>
      </c>
      <c r="H51" s="7">
        <v>1</v>
      </c>
      <c r="I51" s="22">
        <v>204</v>
      </c>
      <c r="J51" s="7">
        <v>0</v>
      </c>
      <c r="K51" s="7">
        <v>1</v>
      </c>
      <c r="L51" s="7">
        <v>0</v>
      </c>
      <c r="M51" s="37">
        <f t="shared" si="0"/>
        <v>0.52030456852791873</v>
      </c>
    </row>
    <row r="52" spans="1:13" s="34" customFormat="1" x14ac:dyDescent="0.25">
      <c r="A52" s="21" t="s">
        <v>4388</v>
      </c>
      <c r="B52" s="34">
        <v>230</v>
      </c>
      <c r="C52" s="7">
        <v>3</v>
      </c>
      <c r="D52" s="7">
        <v>8</v>
      </c>
      <c r="E52" s="7">
        <v>1</v>
      </c>
      <c r="F52" s="7">
        <v>62</v>
      </c>
      <c r="G52" s="7">
        <v>31</v>
      </c>
      <c r="H52" s="7">
        <v>3</v>
      </c>
      <c r="I52" s="22">
        <v>108</v>
      </c>
      <c r="J52" s="7">
        <v>0</v>
      </c>
      <c r="K52" s="7">
        <v>0</v>
      </c>
      <c r="L52" s="7">
        <v>0</v>
      </c>
      <c r="M52" s="37">
        <f t="shared" si="0"/>
        <v>0.46956521739130436</v>
      </c>
    </row>
    <row r="53" spans="1:13" s="34" customFormat="1" x14ac:dyDescent="0.25">
      <c r="A53" s="21" t="s">
        <v>4389</v>
      </c>
      <c r="B53" s="34">
        <v>422</v>
      </c>
      <c r="C53" s="7">
        <v>7</v>
      </c>
      <c r="D53" s="7">
        <v>8</v>
      </c>
      <c r="E53" s="7">
        <v>3</v>
      </c>
      <c r="F53" s="7">
        <v>138</v>
      </c>
      <c r="G53" s="7">
        <v>41</v>
      </c>
      <c r="H53" s="7">
        <v>3</v>
      </c>
      <c r="I53" s="22">
        <v>200</v>
      </c>
      <c r="J53" s="7">
        <v>2</v>
      </c>
      <c r="K53" s="7">
        <v>0</v>
      </c>
      <c r="L53" s="7">
        <v>0</v>
      </c>
      <c r="M53" s="37">
        <f t="shared" si="0"/>
        <v>0.47393364928909953</v>
      </c>
    </row>
    <row r="54" spans="1:13" s="34" customFormat="1" x14ac:dyDescent="0.25">
      <c r="A54" s="21" t="s">
        <v>4390</v>
      </c>
      <c r="B54" s="34">
        <v>382</v>
      </c>
      <c r="C54" s="7">
        <v>9</v>
      </c>
      <c r="D54" s="7">
        <v>18</v>
      </c>
      <c r="E54" s="7">
        <v>3</v>
      </c>
      <c r="F54" s="7">
        <v>114</v>
      </c>
      <c r="G54" s="7">
        <v>35</v>
      </c>
      <c r="H54" s="7">
        <v>2</v>
      </c>
      <c r="I54" s="22">
        <v>181</v>
      </c>
      <c r="J54" s="7">
        <v>1</v>
      </c>
      <c r="K54" s="7">
        <v>0</v>
      </c>
      <c r="L54" s="7">
        <v>0</v>
      </c>
      <c r="M54" s="37">
        <f t="shared" si="0"/>
        <v>0.47382198952879578</v>
      </c>
    </row>
    <row r="55" spans="1:13" s="34" customFormat="1" x14ac:dyDescent="0.25">
      <c r="A55" s="21" t="s">
        <v>4391</v>
      </c>
      <c r="B55" s="34">
        <v>280</v>
      </c>
      <c r="C55" s="7">
        <v>6</v>
      </c>
      <c r="D55" s="7">
        <v>12</v>
      </c>
      <c r="E55" s="7">
        <v>2</v>
      </c>
      <c r="F55" s="7">
        <v>93</v>
      </c>
      <c r="G55" s="7">
        <v>29</v>
      </c>
      <c r="H55" s="7">
        <v>3</v>
      </c>
      <c r="I55" s="22">
        <v>145</v>
      </c>
      <c r="J55" s="7">
        <v>0</v>
      </c>
      <c r="K55" s="7">
        <v>0</v>
      </c>
      <c r="L55" s="7">
        <v>0</v>
      </c>
      <c r="M55" s="37">
        <f t="shared" si="0"/>
        <v>0.5178571428571429</v>
      </c>
    </row>
    <row r="56" spans="1:13" s="34" customFormat="1" x14ac:dyDescent="0.25">
      <c r="A56" s="21" t="s">
        <v>4392</v>
      </c>
      <c r="B56" s="34">
        <v>254</v>
      </c>
      <c r="C56" s="7">
        <v>10</v>
      </c>
      <c r="D56" s="7">
        <v>3</v>
      </c>
      <c r="E56" s="7">
        <v>0</v>
      </c>
      <c r="F56" s="7">
        <v>87</v>
      </c>
      <c r="G56" s="7">
        <v>20</v>
      </c>
      <c r="H56" s="7">
        <v>1</v>
      </c>
      <c r="I56" s="22">
        <v>121</v>
      </c>
      <c r="J56" s="7">
        <v>0</v>
      </c>
      <c r="K56" s="7">
        <v>0</v>
      </c>
      <c r="L56" s="7">
        <v>0</v>
      </c>
      <c r="M56" s="37">
        <f t="shared" si="0"/>
        <v>0.4763779527559055</v>
      </c>
    </row>
    <row r="57" spans="1:13" s="34" customFormat="1" x14ac:dyDescent="0.25">
      <c r="A57" s="21" t="s">
        <v>4393</v>
      </c>
      <c r="B57" s="34">
        <v>221</v>
      </c>
      <c r="C57" s="7">
        <v>1</v>
      </c>
      <c r="D57" s="7">
        <v>7</v>
      </c>
      <c r="E57" s="7">
        <v>1</v>
      </c>
      <c r="F57" s="7">
        <v>46</v>
      </c>
      <c r="G57" s="7">
        <v>20</v>
      </c>
      <c r="H57" s="7">
        <v>2</v>
      </c>
      <c r="I57" s="22">
        <v>77</v>
      </c>
      <c r="J57" s="7">
        <v>0</v>
      </c>
      <c r="K57" s="7">
        <v>0</v>
      </c>
      <c r="L57" s="7">
        <v>0</v>
      </c>
      <c r="M57" s="37">
        <f t="shared" si="0"/>
        <v>0.34841628959276016</v>
      </c>
    </row>
    <row r="58" spans="1:13" s="34" customFormat="1" x14ac:dyDescent="0.25">
      <c r="A58" s="21" t="s">
        <v>4394</v>
      </c>
      <c r="B58" s="34">
        <v>570</v>
      </c>
      <c r="C58" s="7">
        <v>6</v>
      </c>
      <c r="D58" s="7">
        <v>22</v>
      </c>
      <c r="E58" s="7">
        <v>1</v>
      </c>
      <c r="F58" s="7">
        <v>96</v>
      </c>
      <c r="G58" s="7">
        <v>60</v>
      </c>
      <c r="H58" s="7">
        <v>1</v>
      </c>
      <c r="I58" s="22">
        <v>186</v>
      </c>
      <c r="J58" s="7">
        <v>0</v>
      </c>
      <c r="K58" s="7">
        <v>0</v>
      </c>
      <c r="L58" s="7">
        <v>0</v>
      </c>
      <c r="M58" s="37">
        <f t="shared" si="0"/>
        <v>0.32631578947368423</v>
      </c>
    </row>
    <row r="59" spans="1:13" s="34" customFormat="1" x14ac:dyDescent="0.25">
      <c r="A59" s="21" t="s">
        <v>4395</v>
      </c>
      <c r="B59" s="34">
        <v>356</v>
      </c>
      <c r="C59" s="7">
        <v>6</v>
      </c>
      <c r="D59" s="7">
        <v>12</v>
      </c>
      <c r="E59" s="7">
        <v>1</v>
      </c>
      <c r="F59" s="7">
        <v>85</v>
      </c>
      <c r="G59" s="7">
        <v>67</v>
      </c>
      <c r="H59" s="7">
        <v>2</v>
      </c>
      <c r="I59" s="22">
        <v>173</v>
      </c>
      <c r="J59" s="7">
        <v>0</v>
      </c>
      <c r="K59" s="7">
        <v>0</v>
      </c>
      <c r="L59" s="7">
        <v>0</v>
      </c>
      <c r="M59" s="37">
        <f t="shared" si="0"/>
        <v>0.4859550561797753</v>
      </c>
    </row>
    <row r="60" spans="1:13" s="34" customFormat="1" x14ac:dyDescent="0.25">
      <c r="A60" s="21" t="s">
        <v>4396</v>
      </c>
      <c r="B60" s="34">
        <v>569</v>
      </c>
      <c r="C60" s="7">
        <v>8</v>
      </c>
      <c r="D60" s="7">
        <v>32</v>
      </c>
      <c r="E60" s="7">
        <v>2</v>
      </c>
      <c r="F60" s="7">
        <v>122</v>
      </c>
      <c r="G60" s="7">
        <v>83</v>
      </c>
      <c r="H60" s="7">
        <v>2</v>
      </c>
      <c r="I60" s="22">
        <v>249</v>
      </c>
      <c r="J60" s="7">
        <v>0</v>
      </c>
      <c r="K60" s="7">
        <v>0</v>
      </c>
      <c r="L60" s="7">
        <v>0</v>
      </c>
      <c r="M60" s="37">
        <f t="shared" si="0"/>
        <v>0.43760984182776802</v>
      </c>
    </row>
    <row r="61" spans="1:13" s="34" customFormat="1" x14ac:dyDescent="0.25">
      <c r="A61" s="21" t="s">
        <v>4397</v>
      </c>
      <c r="B61" s="34">
        <v>412</v>
      </c>
      <c r="C61" s="7">
        <v>1</v>
      </c>
      <c r="D61" s="7">
        <v>14</v>
      </c>
      <c r="E61" s="7">
        <v>3</v>
      </c>
      <c r="F61" s="7">
        <v>105</v>
      </c>
      <c r="G61" s="7">
        <v>74</v>
      </c>
      <c r="H61" s="7">
        <v>2</v>
      </c>
      <c r="I61" s="22">
        <v>199</v>
      </c>
      <c r="J61" s="7">
        <v>0</v>
      </c>
      <c r="K61" s="7">
        <v>0</v>
      </c>
      <c r="L61" s="7">
        <v>0</v>
      </c>
      <c r="M61" s="37">
        <f t="shared" si="0"/>
        <v>0.48300970873786409</v>
      </c>
    </row>
    <row r="62" spans="1:13" s="34" customFormat="1" x14ac:dyDescent="0.25">
      <c r="A62" s="21" t="s">
        <v>4398</v>
      </c>
      <c r="B62" s="34">
        <v>301</v>
      </c>
      <c r="C62" s="7">
        <v>2</v>
      </c>
      <c r="D62" s="7">
        <v>8</v>
      </c>
      <c r="E62" s="7">
        <v>0</v>
      </c>
      <c r="F62" s="7">
        <v>96</v>
      </c>
      <c r="G62" s="7">
        <v>45</v>
      </c>
      <c r="H62" s="7">
        <v>1</v>
      </c>
      <c r="I62" s="22">
        <v>152</v>
      </c>
      <c r="J62" s="7">
        <v>0</v>
      </c>
      <c r="K62" s="7">
        <v>0</v>
      </c>
      <c r="L62" s="7">
        <v>0</v>
      </c>
      <c r="M62" s="37">
        <f t="shared" si="0"/>
        <v>0.50498338870431891</v>
      </c>
    </row>
    <row r="63" spans="1:13" s="34" customFormat="1" x14ac:dyDescent="0.25">
      <c r="A63" s="21" t="s">
        <v>4399</v>
      </c>
      <c r="B63" s="34">
        <v>235</v>
      </c>
      <c r="C63" s="7">
        <v>7</v>
      </c>
      <c r="D63" s="7">
        <v>6</v>
      </c>
      <c r="E63" s="7">
        <v>2</v>
      </c>
      <c r="F63" s="7">
        <v>75</v>
      </c>
      <c r="G63" s="7">
        <v>32</v>
      </c>
      <c r="H63" s="7">
        <v>2</v>
      </c>
      <c r="I63" s="22">
        <v>124</v>
      </c>
      <c r="J63" s="7">
        <v>0</v>
      </c>
      <c r="K63" s="7">
        <v>0</v>
      </c>
      <c r="L63" s="7">
        <v>0</v>
      </c>
      <c r="M63" s="37">
        <f t="shared" si="0"/>
        <v>0.52765957446808509</v>
      </c>
    </row>
    <row r="64" spans="1:13" s="34" customFormat="1" x14ac:dyDescent="0.25">
      <c r="A64" s="21" t="s">
        <v>4400</v>
      </c>
      <c r="B64" s="34">
        <v>967</v>
      </c>
      <c r="C64" s="7">
        <v>6</v>
      </c>
      <c r="D64" s="7">
        <v>43</v>
      </c>
      <c r="E64" s="7">
        <v>10</v>
      </c>
      <c r="F64" s="7">
        <v>301</v>
      </c>
      <c r="G64" s="7">
        <v>184</v>
      </c>
      <c r="H64" s="7">
        <v>2</v>
      </c>
      <c r="I64" s="7">
        <v>546</v>
      </c>
      <c r="J64" s="7">
        <v>0</v>
      </c>
      <c r="K64" s="7">
        <v>0</v>
      </c>
      <c r="L64" s="7">
        <v>0</v>
      </c>
      <c r="M64" s="37">
        <f t="shared" si="0"/>
        <v>0.56463288521199584</v>
      </c>
    </row>
    <row r="65" spans="1:13" s="34" customFormat="1" x14ac:dyDescent="0.25">
      <c r="A65" s="21" t="s">
        <v>4401</v>
      </c>
      <c r="B65" s="34">
        <v>585</v>
      </c>
      <c r="C65" s="7">
        <v>2</v>
      </c>
      <c r="D65" s="7">
        <v>19</v>
      </c>
      <c r="E65" s="7">
        <v>2</v>
      </c>
      <c r="F65" s="7">
        <v>145</v>
      </c>
      <c r="G65" s="7">
        <v>77</v>
      </c>
      <c r="H65" s="7">
        <v>0</v>
      </c>
      <c r="I65" s="22">
        <v>245</v>
      </c>
      <c r="J65" s="7">
        <v>1</v>
      </c>
      <c r="K65" s="7">
        <v>2</v>
      </c>
      <c r="L65" s="7">
        <v>0</v>
      </c>
      <c r="M65" s="37">
        <f t="shared" si="0"/>
        <v>0.42222222222222222</v>
      </c>
    </row>
    <row r="66" spans="1:13" s="34" customFormat="1" x14ac:dyDescent="0.25">
      <c r="A66" s="21" t="s">
        <v>4402</v>
      </c>
      <c r="B66" s="34">
        <v>570</v>
      </c>
      <c r="C66" s="7">
        <v>2</v>
      </c>
      <c r="D66" s="7">
        <v>22</v>
      </c>
      <c r="E66" s="7">
        <v>3</v>
      </c>
      <c r="F66" s="7">
        <v>173</v>
      </c>
      <c r="G66" s="7">
        <v>77</v>
      </c>
      <c r="H66" s="7">
        <v>2</v>
      </c>
      <c r="I66" s="22">
        <v>279</v>
      </c>
      <c r="J66" s="7">
        <v>0</v>
      </c>
      <c r="K66" s="7">
        <v>0</v>
      </c>
      <c r="L66" s="7">
        <v>0</v>
      </c>
      <c r="M66" s="37">
        <f t="shared" ref="M66:M94" si="1">(L66+K66+I66)/B66</f>
        <v>0.48947368421052634</v>
      </c>
    </row>
    <row r="67" spans="1:13" s="34" customFormat="1" x14ac:dyDescent="0.25">
      <c r="A67" s="21" t="s">
        <v>4403</v>
      </c>
      <c r="B67" s="34">
        <v>500</v>
      </c>
      <c r="C67" s="7">
        <v>17</v>
      </c>
      <c r="D67" s="7">
        <v>22</v>
      </c>
      <c r="E67" s="7">
        <v>3</v>
      </c>
      <c r="F67" s="7">
        <v>129</v>
      </c>
      <c r="G67" s="7">
        <v>71</v>
      </c>
      <c r="H67" s="7">
        <v>3</v>
      </c>
      <c r="I67" s="22">
        <v>245</v>
      </c>
      <c r="J67" s="7">
        <v>0</v>
      </c>
      <c r="K67" s="7">
        <v>0</v>
      </c>
      <c r="L67" s="7">
        <v>0</v>
      </c>
      <c r="M67" s="37">
        <f t="shared" si="1"/>
        <v>0.49</v>
      </c>
    </row>
    <row r="68" spans="1:13" s="34" customFormat="1" x14ac:dyDescent="0.25">
      <c r="A68" s="21" t="s">
        <v>4404</v>
      </c>
      <c r="B68" s="34">
        <v>471</v>
      </c>
      <c r="C68" s="7">
        <v>7</v>
      </c>
      <c r="D68" s="7">
        <v>24</v>
      </c>
      <c r="E68" s="7">
        <v>1</v>
      </c>
      <c r="F68" s="7">
        <v>92</v>
      </c>
      <c r="G68" s="7">
        <v>77</v>
      </c>
      <c r="H68" s="7">
        <v>1</v>
      </c>
      <c r="I68" s="22">
        <v>202</v>
      </c>
      <c r="J68" s="7">
        <v>0</v>
      </c>
      <c r="K68" s="7">
        <v>0</v>
      </c>
      <c r="L68" s="7">
        <v>1</v>
      </c>
      <c r="M68" s="37">
        <f t="shared" si="1"/>
        <v>0.43099787685774948</v>
      </c>
    </row>
    <row r="69" spans="1:13" s="34" customFormat="1" x14ac:dyDescent="0.25">
      <c r="A69" s="21" t="s">
        <v>4405</v>
      </c>
      <c r="B69" s="34">
        <v>373</v>
      </c>
      <c r="C69" s="7">
        <v>7</v>
      </c>
      <c r="D69" s="7">
        <v>6</v>
      </c>
      <c r="E69" s="7">
        <v>1</v>
      </c>
      <c r="F69" s="7">
        <v>92</v>
      </c>
      <c r="G69" s="7">
        <v>73</v>
      </c>
      <c r="H69" s="7">
        <v>1</v>
      </c>
      <c r="I69" s="22">
        <v>180</v>
      </c>
      <c r="J69" s="7">
        <v>0</v>
      </c>
      <c r="K69" s="7">
        <v>0</v>
      </c>
      <c r="L69" s="7">
        <v>0</v>
      </c>
      <c r="M69" s="37">
        <f t="shared" si="1"/>
        <v>0.48257372654155495</v>
      </c>
    </row>
    <row r="70" spans="1:13" s="34" customFormat="1" x14ac:dyDescent="0.25">
      <c r="A70" s="21" t="s">
        <v>4406</v>
      </c>
      <c r="B70" s="34">
        <v>326</v>
      </c>
      <c r="C70" s="7">
        <v>1</v>
      </c>
      <c r="D70" s="7">
        <v>3</v>
      </c>
      <c r="E70" s="7">
        <v>2</v>
      </c>
      <c r="F70" s="7">
        <v>42</v>
      </c>
      <c r="G70" s="7">
        <v>37</v>
      </c>
      <c r="H70" s="7">
        <v>1</v>
      </c>
      <c r="I70" s="22">
        <v>86</v>
      </c>
      <c r="J70" s="7">
        <v>0</v>
      </c>
      <c r="K70" s="7">
        <v>0</v>
      </c>
      <c r="L70" s="7">
        <v>0</v>
      </c>
      <c r="M70" s="37">
        <f t="shared" si="1"/>
        <v>0.26380368098159507</v>
      </c>
    </row>
    <row r="71" spans="1:13" s="34" customFormat="1" x14ac:dyDescent="0.25">
      <c r="A71" s="21" t="s">
        <v>4407</v>
      </c>
      <c r="B71" s="34">
        <v>356</v>
      </c>
      <c r="C71" s="7">
        <v>2</v>
      </c>
      <c r="D71" s="7">
        <v>17</v>
      </c>
      <c r="E71" s="7">
        <v>1</v>
      </c>
      <c r="F71" s="7">
        <v>59</v>
      </c>
      <c r="G71" s="7">
        <v>39</v>
      </c>
      <c r="H71" s="7">
        <v>0</v>
      </c>
      <c r="I71" s="22">
        <v>118</v>
      </c>
      <c r="J71" s="7">
        <v>0</v>
      </c>
      <c r="K71" s="7">
        <v>1</v>
      </c>
      <c r="L71" s="7">
        <v>0</v>
      </c>
      <c r="M71" s="37">
        <f t="shared" si="1"/>
        <v>0.3342696629213483</v>
      </c>
    </row>
    <row r="72" spans="1:13" s="34" customFormat="1" x14ac:dyDescent="0.25">
      <c r="A72" s="21" t="s">
        <v>4408</v>
      </c>
      <c r="B72" s="34">
        <v>366</v>
      </c>
      <c r="C72" s="7">
        <v>7</v>
      </c>
      <c r="D72" s="7">
        <v>17</v>
      </c>
      <c r="E72" s="7">
        <v>4</v>
      </c>
      <c r="F72" s="7">
        <v>97</v>
      </c>
      <c r="G72" s="7">
        <v>43</v>
      </c>
      <c r="H72" s="7">
        <v>2</v>
      </c>
      <c r="I72" s="22">
        <v>170</v>
      </c>
      <c r="J72" s="7">
        <v>1</v>
      </c>
      <c r="K72" s="7">
        <v>0</v>
      </c>
      <c r="L72" s="7">
        <v>0</v>
      </c>
      <c r="M72" s="37">
        <f t="shared" si="1"/>
        <v>0.46448087431693991</v>
      </c>
    </row>
    <row r="73" spans="1:13" s="34" customFormat="1" x14ac:dyDescent="0.25">
      <c r="A73" s="21" t="s">
        <v>4409</v>
      </c>
      <c r="B73" s="34">
        <v>361</v>
      </c>
      <c r="C73" s="7">
        <v>11</v>
      </c>
      <c r="D73" s="7">
        <v>10</v>
      </c>
      <c r="E73" s="7">
        <v>0</v>
      </c>
      <c r="F73" s="7">
        <v>119</v>
      </c>
      <c r="G73" s="7">
        <v>51</v>
      </c>
      <c r="H73" s="7">
        <v>4</v>
      </c>
      <c r="I73" s="22">
        <v>195</v>
      </c>
      <c r="J73" s="7">
        <v>0</v>
      </c>
      <c r="K73" s="7">
        <v>0</v>
      </c>
      <c r="L73" s="7">
        <v>0</v>
      </c>
      <c r="M73" s="37">
        <f t="shared" si="1"/>
        <v>0.54016620498614953</v>
      </c>
    </row>
    <row r="74" spans="1:13" s="34" customFormat="1" x14ac:dyDescent="0.25">
      <c r="A74" s="21" t="s">
        <v>4410</v>
      </c>
      <c r="B74" s="34">
        <v>508</v>
      </c>
      <c r="C74" s="7">
        <v>2</v>
      </c>
      <c r="D74" s="7">
        <v>24</v>
      </c>
      <c r="E74" s="7">
        <v>1</v>
      </c>
      <c r="F74" s="7">
        <v>142</v>
      </c>
      <c r="G74" s="7">
        <v>40</v>
      </c>
      <c r="H74" s="7">
        <v>3</v>
      </c>
      <c r="I74" s="22">
        <v>212</v>
      </c>
      <c r="J74" s="7">
        <v>0</v>
      </c>
      <c r="K74" s="7">
        <v>1</v>
      </c>
      <c r="L74" s="7">
        <v>1</v>
      </c>
      <c r="M74" s="37">
        <f t="shared" si="1"/>
        <v>0.42125984251968501</v>
      </c>
    </row>
    <row r="75" spans="1:13" s="34" customFormat="1" x14ac:dyDescent="0.25">
      <c r="A75" s="21" t="s">
        <v>4411</v>
      </c>
      <c r="B75" s="34">
        <v>388</v>
      </c>
      <c r="C75" s="7">
        <v>2</v>
      </c>
      <c r="D75" s="7">
        <v>15</v>
      </c>
      <c r="E75" s="7">
        <v>4</v>
      </c>
      <c r="F75" s="7">
        <v>112</v>
      </c>
      <c r="G75" s="7">
        <v>49</v>
      </c>
      <c r="H75" s="7">
        <v>4</v>
      </c>
      <c r="I75" s="22">
        <v>186</v>
      </c>
      <c r="J75" s="7">
        <v>0</v>
      </c>
      <c r="K75" s="7">
        <v>0</v>
      </c>
      <c r="L75" s="7">
        <v>0</v>
      </c>
      <c r="M75" s="37">
        <f t="shared" si="1"/>
        <v>0.47938144329896909</v>
      </c>
    </row>
    <row r="76" spans="1:13" s="34" customFormat="1" x14ac:dyDescent="0.25">
      <c r="A76" s="21" t="s">
        <v>4412</v>
      </c>
      <c r="B76" s="34">
        <v>414</v>
      </c>
      <c r="C76" s="7">
        <v>9</v>
      </c>
      <c r="D76" s="7">
        <v>9</v>
      </c>
      <c r="E76" s="7">
        <v>1</v>
      </c>
      <c r="F76" s="7">
        <v>116</v>
      </c>
      <c r="G76" s="7">
        <v>54</v>
      </c>
      <c r="H76" s="7">
        <v>2</v>
      </c>
      <c r="I76" s="22">
        <v>191</v>
      </c>
      <c r="J76" s="7">
        <v>3</v>
      </c>
      <c r="K76" s="7">
        <v>0</v>
      </c>
      <c r="L76" s="7">
        <v>1</v>
      </c>
      <c r="M76" s="37">
        <f t="shared" si="1"/>
        <v>0.46376811594202899</v>
      </c>
    </row>
    <row r="77" spans="1:13" s="34" customFormat="1" x14ac:dyDescent="0.25">
      <c r="A77" s="21" t="s">
        <v>4413</v>
      </c>
      <c r="B77" s="34">
        <v>401</v>
      </c>
      <c r="C77" s="7">
        <v>2</v>
      </c>
      <c r="D77" s="7">
        <v>10</v>
      </c>
      <c r="E77" s="7">
        <v>0</v>
      </c>
      <c r="F77" s="7">
        <v>87</v>
      </c>
      <c r="G77" s="7">
        <v>52</v>
      </c>
      <c r="H77" s="7">
        <v>5</v>
      </c>
      <c r="I77" s="22">
        <v>156</v>
      </c>
      <c r="J77" s="7">
        <v>0</v>
      </c>
      <c r="K77" s="7">
        <v>0</v>
      </c>
      <c r="L77" s="7">
        <v>0</v>
      </c>
      <c r="M77" s="37">
        <f t="shared" si="1"/>
        <v>0.38902743142144636</v>
      </c>
    </row>
    <row r="78" spans="1:13" s="34" customFormat="1" x14ac:dyDescent="0.25">
      <c r="A78" s="21" t="s">
        <v>4414</v>
      </c>
      <c r="B78" s="34">
        <v>360</v>
      </c>
      <c r="C78" s="7">
        <v>11</v>
      </c>
      <c r="D78" s="7">
        <v>5</v>
      </c>
      <c r="E78" s="7">
        <v>1</v>
      </c>
      <c r="F78" s="7">
        <v>95</v>
      </c>
      <c r="G78" s="7">
        <v>42</v>
      </c>
      <c r="H78" s="7">
        <v>7</v>
      </c>
      <c r="I78" s="22">
        <v>161</v>
      </c>
      <c r="J78" s="7">
        <v>0</v>
      </c>
      <c r="K78" s="7">
        <v>0</v>
      </c>
      <c r="L78" s="7">
        <v>0</v>
      </c>
      <c r="M78" s="37">
        <f t="shared" si="1"/>
        <v>0.44722222222222224</v>
      </c>
    </row>
    <row r="79" spans="1:13" s="34" customFormat="1" x14ac:dyDescent="0.25">
      <c r="A79" s="21" t="s">
        <v>4415</v>
      </c>
      <c r="B79" s="34">
        <v>597</v>
      </c>
      <c r="C79" s="7">
        <v>7</v>
      </c>
      <c r="D79" s="7">
        <v>29</v>
      </c>
      <c r="E79" s="7">
        <v>2</v>
      </c>
      <c r="F79" s="7">
        <v>129</v>
      </c>
      <c r="G79" s="7">
        <v>84</v>
      </c>
      <c r="H79" s="7">
        <v>4</v>
      </c>
      <c r="I79" s="22">
        <v>255</v>
      </c>
      <c r="J79" s="7">
        <v>0</v>
      </c>
      <c r="K79" s="7">
        <v>0</v>
      </c>
      <c r="L79" s="7">
        <v>0</v>
      </c>
      <c r="M79" s="37">
        <f t="shared" si="1"/>
        <v>0.42713567839195982</v>
      </c>
    </row>
    <row r="80" spans="1:13" s="34" customFormat="1" x14ac:dyDescent="0.25">
      <c r="A80" s="21" t="s">
        <v>4416</v>
      </c>
      <c r="B80" s="34">
        <v>372</v>
      </c>
      <c r="C80" s="7">
        <v>2</v>
      </c>
      <c r="D80" s="7">
        <v>9</v>
      </c>
      <c r="E80" s="7">
        <v>0</v>
      </c>
      <c r="F80" s="7">
        <v>101</v>
      </c>
      <c r="G80" s="7">
        <v>52</v>
      </c>
      <c r="H80" s="7">
        <v>1</v>
      </c>
      <c r="I80" s="22">
        <v>165</v>
      </c>
      <c r="J80" s="7">
        <v>0</v>
      </c>
      <c r="K80" s="7">
        <v>2</v>
      </c>
      <c r="L80" s="7">
        <v>0</v>
      </c>
      <c r="M80" s="37">
        <f t="shared" si="1"/>
        <v>0.44892473118279569</v>
      </c>
    </row>
    <row r="81" spans="1:13" s="34" customFormat="1" x14ac:dyDescent="0.25">
      <c r="A81" s="21" t="s">
        <v>4417</v>
      </c>
      <c r="B81" s="34">
        <v>314</v>
      </c>
      <c r="C81" s="7">
        <v>4</v>
      </c>
      <c r="D81" s="7">
        <v>18</v>
      </c>
      <c r="E81" s="7">
        <v>2</v>
      </c>
      <c r="F81" s="7">
        <v>74</v>
      </c>
      <c r="G81" s="7">
        <v>52</v>
      </c>
      <c r="H81" s="7">
        <v>3</v>
      </c>
      <c r="I81" s="22">
        <v>153</v>
      </c>
      <c r="J81" s="7">
        <v>0</v>
      </c>
      <c r="K81" s="7">
        <v>0</v>
      </c>
      <c r="L81" s="7">
        <v>1</v>
      </c>
      <c r="M81" s="37">
        <f t="shared" si="1"/>
        <v>0.49044585987261147</v>
      </c>
    </row>
    <row r="82" spans="1:13" s="34" customFormat="1" x14ac:dyDescent="0.25">
      <c r="A82" s="21" t="s">
        <v>4418</v>
      </c>
      <c r="B82" s="34">
        <v>482</v>
      </c>
      <c r="C82" s="7">
        <v>1</v>
      </c>
      <c r="D82" s="7">
        <v>13</v>
      </c>
      <c r="E82" s="7">
        <v>3</v>
      </c>
      <c r="F82" s="7">
        <v>49</v>
      </c>
      <c r="G82" s="7">
        <v>37</v>
      </c>
      <c r="H82" s="7">
        <v>1</v>
      </c>
      <c r="I82" s="22">
        <v>104</v>
      </c>
      <c r="J82" s="7">
        <v>0</v>
      </c>
      <c r="K82" s="7">
        <v>0</v>
      </c>
      <c r="L82" s="7">
        <v>0</v>
      </c>
      <c r="M82" s="37">
        <f t="shared" si="1"/>
        <v>0.21576763485477179</v>
      </c>
    </row>
    <row r="83" spans="1:13" s="34" customFormat="1" x14ac:dyDescent="0.25">
      <c r="A83" s="21" t="s">
        <v>4419</v>
      </c>
      <c r="B83" s="34">
        <v>333</v>
      </c>
      <c r="C83" s="7">
        <v>3</v>
      </c>
      <c r="D83" s="7">
        <v>11</v>
      </c>
      <c r="E83" s="7">
        <v>2</v>
      </c>
      <c r="F83" s="7">
        <v>100</v>
      </c>
      <c r="G83" s="7">
        <v>51</v>
      </c>
      <c r="H83" s="7">
        <v>4</v>
      </c>
      <c r="I83" s="22">
        <v>171</v>
      </c>
      <c r="J83" s="7">
        <v>0</v>
      </c>
      <c r="K83" s="7">
        <v>0</v>
      </c>
      <c r="L83" s="7">
        <v>0</v>
      </c>
      <c r="M83" s="37">
        <f t="shared" si="1"/>
        <v>0.51351351351351349</v>
      </c>
    </row>
    <row r="84" spans="1:13" s="34" customFormat="1" x14ac:dyDescent="0.25">
      <c r="A84" s="21" t="s">
        <v>4420</v>
      </c>
      <c r="B84" s="34">
        <v>307</v>
      </c>
      <c r="C84" s="7">
        <v>2</v>
      </c>
      <c r="D84" s="7">
        <v>13</v>
      </c>
      <c r="E84" s="7">
        <v>2</v>
      </c>
      <c r="F84" s="7">
        <v>51</v>
      </c>
      <c r="G84" s="7">
        <v>28</v>
      </c>
      <c r="H84" s="7">
        <v>3</v>
      </c>
      <c r="I84" s="22">
        <v>99</v>
      </c>
      <c r="J84" s="7">
        <v>0</v>
      </c>
      <c r="K84" s="7">
        <v>0</v>
      </c>
      <c r="L84" s="7">
        <v>0</v>
      </c>
      <c r="M84" s="37">
        <f t="shared" si="1"/>
        <v>0.32247557003257327</v>
      </c>
    </row>
    <row r="85" spans="1:13" s="34" customFormat="1" x14ac:dyDescent="0.25">
      <c r="A85" s="21" t="s">
        <v>4421</v>
      </c>
      <c r="B85" s="34">
        <v>481</v>
      </c>
      <c r="C85" s="7">
        <v>2</v>
      </c>
      <c r="D85" s="7">
        <v>9</v>
      </c>
      <c r="E85" s="7">
        <v>0</v>
      </c>
      <c r="F85" s="7">
        <v>82</v>
      </c>
      <c r="G85" s="7">
        <v>54</v>
      </c>
      <c r="H85" s="7">
        <v>4</v>
      </c>
      <c r="I85" s="22">
        <v>151</v>
      </c>
      <c r="J85" s="7">
        <v>0</v>
      </c>
      <c r="K85" s="7">
        <v>0</v>
      </c>
      <c r="L85" s="7">
        <v>0</v>
      </c>
      <c r="M85" s="37">
        <f t="shared" si="1"/>
        <v>0.31392931392931395</v>
      </c>
    </row>
    <row r="86" spans="1:13" s="34" customFormat="1" x14ac:dyDescent="0.25">
      <c r="A86" s="21" t="s">
        <v>4422</v>
      </c>
      <c r="B86" s="34">
        <v>458</v>
      </c>
      <c r="C86" s="7">
        <v>5</v>
      </c>
      <c r="D86" s="7">
        <v>12</v>
      </c>
      <c r="E86" s="7">
        <v>1</v>
      </c>
      <c r="F86" s="7">
        <v>109</v>
      </c>
      <c r="G86" s="7">
        <v>73</v>
      </c>
      <c r="H86" s="7">
        <v>1</v>
      </c>
      <c r="I86" s="22">
        <v>201</v>
      </c>
      <c r="J86" s="7">
        <v>0</v>
      </c>
      <c r="K86" s="7">
        <v>0</v>
      </c>
      <c r="L86" s="7">
        <v>0</v>
      </c>
      <c r="M86" s="37">
        <f t="shared" si="1"/>
        <v>0.43886462882096072</v>
      </c>
    </row>
    <row r="87" spans="1:13" s="34" customFormat="1" x14ac:dyDescent="0.25">
      <c r="A87" s="21" t="s">
        <v>4423</v>
      </c>
      <c r="B87" s="34">
        <v>477</v>
      </c>
      <c r="C87" s="7">
        <v>5</v>
      </c>
      <c r="D87" s="7">
        <v>11</v>
      </c>
      <c r="E87" s="7">
        <v>1</v>
      </c>
      <c r="F87" s="7">
        <v>122</v>
      </c>
      <c r="G87" s="7">
        <v>91</v>
      </c>
      <c r="H87" s="7">
        <v>6</v>
      </c>
      <c r="I87" s="22">
        <v>236</v>
      </c>
      <c r="J87" s="7">
        <v>1</v>
      </c>
      <c r="K87" s="7">
        <v>1</v>
      </c>
      <c r="L87" s="7">
        <v>0</v>
      </c>
      <c r="M87" s="37">
        <f t="shared" si="1"/>
        <v>0.49685534591194969</v>
      </c>
    </row>
    <row r="88" spans="1:13" s="34" customFormat="1" x14ac:dyDescent="0.25">
      <c r="A88" s="21" t="s">
        <v>4424</v>
      </c>
      <c r="B88" s="34">
        <v>531</v>
      </c>
      <c r="C88" s="7">
        <v>2</v>
      </c>
      <c r="D88" s="7">
        <v>18</v>
      </c>
      <c r="E88" s="7">
        <v>3</v>
      </c>
      <c r="F88" s="7">
        <v>111</v>
      </c>
      <c r="G88" s="7">
        <v>68</v>
      </c>
      <c r="H88" s="7">
        <v>5</v>
      </c>
      <c r="I88" s="22">
        <v>207</v>
      </c>
      <c r="J88" s="7">
        <v>2</v>
      </c>
      <c r="K88" s="7">
        <v>0</v>
      </c>
      <c r="L88" s="7">
        <v>0</v>
      </c>
      <c r="M88" s="37">
        <f t="shared" si="1"/>
        <v>0.38983050847457629</v>
      </c>
    </row>
    <row r="89" spans="1:13" s="34" customFormat="1" x14ac:dyDescent="0.25">
      <c r="A89" s="21" t="s">
        <v>4425</v>
      </c>
      <c r="B89" s="34">
        <v>216</v>
      </c>
      <c r="C89" s="7">
        <v>8</v>
      </c>
      <c r="D89" s="7">
        <v>4</v>
      </c>
      <c r="E89" s="7">
        <v>0</v>
      </c>
      <c r="F89" s="7">
        <v>52</v>
      </c>
      <c r="G89" s="7">
        <v>35</v>
      </c>
      <c r="H89" s="7">
        <v>3</v>
      </c>
      <c r="I89" s="22">
        <v>102</v>
      </c>
      <c r="J89" s="7">
        <v>0</v>
      </c>
      <c r="K89" s="7">
        <v>0</v>
      </c>
      <c r="L89" s="7">
        <v>0</v>
      </c>
      <c r="M89" s="37">
        <f t="shared" si="1"/>
        <v>0.47222222222222221</v>
      </c>
    </row>
    <row r="90" spans="1:13" s="34" customFormat="1" x14ac:dyDescent="0.25">
      <c r="A90" s="21" t="s">
        <v>4426</v>
      </c>
      <c r="B90" s="34">
        <v>263</v>
      </c>
      <c r="C90" s="7">
        <v>6</v>
      </c>
      <c r="D90" s="7">
        <v>8</v>
      </c>
      <c r="E90" s="7">
        <v>4</v>
      </c>
      <c r="F90" s="7">
        <v>54</v>
      </c>
      <c r="G90" s="7">
        <v>28</v>
      </c>
      <c r="H90" s="7">
        <v>0</v>
      </c>
      <c r="I90" s="22">
        <v>100</v>
      </c>
      <c r="J90" s="7">
        <v>1</v>
      </c>
      <c r="K90" s="7">
        <v>0</v>
      </c>
      <c r="L90" s="7">
        <v>0</v>
      </c>
      <c r="M90" s="37">
        <f t="shared" si="1"/>
        <v>0.38022813688212925</v>
      </c>
    </row>
    <row r="91" spans="1:13" s="34" customFormat="1" x14ac:dyDescent="0.25">
      <c r="A91" s="21" t="s">
        <v>4427</v>
      </c>
      <c r="B91" s="34">
        <v>22</v>
      </c>
      <c r="C91" s="7">
        <v>1</v>
      </c>
      <c r="D91" s="7">
        <v>0</v>
      </c>
      <c r="E91" s="7">
        <v>0</v>
      </c>
      <c r="F91" s="7">
        <v>3</v>
      </c>
      <c r="G91" s="7">
        <v>2</v>
      </c>
      <c r="H91" s="7">
        <v>0</v>
      </c>
      <c r="I91" s="22">
        <v>6</v>
      </c>
      <c r="J91" s="7">
        <v>0</v>
      </c>
      <c r="K91" s="7">
        <v>0</v>
      </c>
      <c r="L91" s="7">
        <v>0</v>
      </c>
      <c r="M91" s="37">
        <f t="shared" si="1"/>
        <v>0.27272727272727271</v>
      </c>
    </row>
    <row r="92" spans="1:13" s="34" customFormat="1" x14ac:dyDescent="0.25">
      <c r="A92" s="21" t="s">
        <v>4428</v>
      </c>
      <c r="B92" s="34">
        <v>202</v>
      </c>
      <c r="C92" s="7">
        <v>1</v>
      </c>
      <c r="D92" s="7">
        <v>4</v>
      </c>
      <c r="E92" s="7">
        <v>0</v>
      </c>
      <c r="F92" s="7">
        <v>67</v>
      </c>
      <c r="G92" s="7">
        <v>5</v>
      </c>
      <c r="H92" s="7">
        <v>2</v>
      </c>
      <c r="I92" s="22">
        <v>79</v>
      </c>
      <c r="J92" s="7">
        <v>0</v>
      </c>
      <c r="K92" s="7">
        <v>0</v>
      </c>
      <c r="L92" s="7">
        <v>0</v>
      </c>
      <c r="M92" s="37">
        <f t="shared" si="1"/>
        <v>0.3910891089108911</v>
      </c>
    </row>
    <row r="93" spans="1:13" s="34" customFormat="1" x14ac:dyDescent="0.25">
      <c r="A93" s="21" t="s">
        <v>4429</v>
      </c>
      <c r="B93" s="34">
        <v>103</v>
      </c>
      <c r="C93" s="7">
        <v>0</v>
      </c>
      <c r="D93" s="7">
        <v>4</v>
      </c>
      <c r="E93" s="7">
        <v>0</v>
      </c>
      <c r="F93" s="7">
        <v>36</v>
      </c>
      <c r="G93" s="7">
        <v>2</v>
      </c>
      <c r="H93" s="7">
        <v>0</v>
      </c>
      <c r="I93" s="22">
        <v>42</v>
      </c>
      <c r="J93" s="7">
        <v>0</v>
      </c>
      <c r="K93" s="7">
        <v>0</v>
      </c>
      <c r="L93" s="7">
        <v>0</v>
      </c>
      <c r="M93" s="37">
        <f t="shared" si="1"/>
        <v>0.40776699029126212</v>
      </c>
    </row>
    <row r="94" spans="1:13" s="34" customFormat="1" x14ac:dyDescent="0.25">
      <c r="A94" s="21" t="s">
        <v>4430</v>
      </c>
      <c r="B94" s="34">
        <v>205</v>
      </c>
      <c r="C94" s="7">
        <v>0</v>
      </c>
      <c r="D94" s="7">
        <v>2</v>
      </c>
      <c r="E94" s="7">
        <v>0</v>
      </c>
      <c r="F94" s="7">
        <v>69</v>
      </c>
      <c r="G94" s="7">
        <v>13</v>
      </c>
      <c r="H94" s="7">
        <v>3</v>
      </c>
      <c r="I94" s="22">
        <v>87</v>
      </c>
      <c r="J94" s="7">
        <v>0</v>
      </c>
      <c r="K94" s="7">
        <v>1</v>
      </c>
      <c r="L94" s="7">
        <v>0</v>
      </c>
      <c r="M94" s="37">
        <f t="shared" si="1"/>
        <v>0.42926829268292682</v>
      </c>
    </row>
    <row r="95" spans="1:13" s="34" customFormat="1" x14ac:dyDescent="0.25">
      <c r="A95" s="21" t="s">
        <v>4431</v>
      </c>
      <c r="B95" s="7">
        <v>0</v>
      </c>
      <c r="C95" s="7">
        <v>21</v>
      </c>
      <c r="D95" s="7">
        <v>6</v>
      </c>
      <c r="E95" s="7">
        <v>0</v>
      </c>
      <c r="F95" s="7">
        <v>100</v>
      </c>
      <c r="G95" s="7">
        <v>28</v>
      </c>
      <c r="H95" s="7">
        <v>0</v>
      </c>
      <c r="I95" s="22">
        <v>155</v>
      </c>
      <c r="J95" s="7">
        <v>0</v>
      </c>
      <c r="K95" s="7">
        <v>0</v>
      </c>
      <c r="L95" s="7">
        <v>6</v>
      </c>
      <c r="M95" s="37" t="s">
        <v>99</v>
      </c>
    </row>
    <row r="96" spans="1:13" s="34" customFormat="1" x14ac:dyDescent="0.25">
      <c r="A96" s="21" t="s">
        <v>4432</v>
      </c>
      <c r="B96" s="7">
        <v>0</v>
      </c>
      <c r="C96" s="7">
        <v>42</v>
      </c>
      <c r="D96" s="7">
        <v>9</v>
      </c>
      <c r="E96" s="7">
        <v>1</v>
      </c>
      <c r="F96" s="7">
        <v>55</v>
      </c>
      <c r="G96" s="7">
        <v>4</v>
      </c>
      <c r="H96" s="7">
        <v>2</v>
      </c>
      <c r="I96" s="22">
        <v>113</v>
      </c>
      <c r="J96" s="7">
        <v>1</v>
      </c>
      <c r="K96" s="7">
        <v>0</v>
      </c>
      <c r="L96" s="7">
        <v>0</v>
      </c>
      <c r="M96" s="37" t="s">
        <v>99</v>
      </c>
    </row>
    <row r="97" spans="1:13" s="34" customFormat="1" x14ac:dyDescent="0.25">
      <c r="A97" s="21" t="s">
        <v>4433</v>
      </c>
      <c r="B97" s="7">
        <v>0</v>
      </c>
      <c r="C97" s="7">
        <v>52</v>
      </c>
      <c r="D97" s="7">
        <v>8</v>
      </c>
      <c r="E97" s="7">
        <v>2</v>
      </c>
      <c r="F97" s="7">
        <v>25</v>
      </c>
      <c r="G97" s="7">
        <v>10</v>
      </c>
      <c r="H97" s="7">
        <v>1</v>
      </c>
      <c r="I97" s="22">
        <v>98</v>
      </c>
      <c r="J97" s="7">
        <v>2</v>
      </c>
      <c r="K97" s="7">
        <v>0</v>
      </c>
      <c r="L97" s="7">
        <v>1</v>
      </c>
      <c r="M97" s="37" t="s">
        <v>99</v>
      </c>
    </row>
    <row r="98" spans="1:13" s="34" customFormat="1" x14ac:dyDescent="0.25">
      <c r="A98" s="21" t="s">
        <v>4434</v>
      </c>
      <c r="B98" s="7">
        <v>0</v>
      </c>
      <c r="C98" s="7">
        <v>3</v>
      </c>
      <c r="D98" s="7">
        <v>18</v>
      </c>
      <c r="E98" s="7">
        <v>6</v>
      </c>
      <c r="F98" s="7">
        <v>90</v>
      </c>
      <c r="G98" s="7">
        <v>45</v>
      </c>
      <c r="H98" s="7">
        <v>5</v>
      </c>
      <c r="I98" s="22">
        <v>167</v>
      </c>
      <c r="J98" s="7">
        <v>0</v>
      </c>
      <c r="K98" s="7">
        <v>0</v>
      </c>
      <c r="L98" s="7">
        <v>0</v>
      </c>
      <c r="M98" s="37" t="s">
        <v>99</v>
      </c>
    </row>
    <row r="99" spans="1:13" s="34" customFormat="1" x14ac:dyDescent="0.25">
      <c r="A99" s="21" t="s">
        <v>4435</v>
      </c>
      <c r="B99" s="7">
        <v>0</v>
      </c>
      <c r="C99" s="7">
        <v>0</v>
      </c>
      <c r="D99" s="7">
        <v>7</v>
      </c>
      <c r="E99" s="7">
        <v>9</v>
      </c>
      <c r="F99" s="7">
        <v>38</v>
      </c>
      <c r="G99" s="7">
        <v>18</v>
      </c>
      <c r="H99" s="7">
        <v>1</v>
      </c>
      <c r="I99" s="22">
        <v>73</v>
      </c>
      <c r="J99" s="7">
        <v>0</v>
      </c>
      <c r="K99" s="7">
        <v>0</v>
      </c>
      <c r="L99" s="7">
        <v>0</v>
      </c>
      <c r="M99" s="37" t="s">
        <v>99</v>
      </c>
    </row>
    <row r="100" spans="1:13" s="34" customFormat="1" x14ac:dyDescent="0.25">
      <c r="A100" s="21" t="s">
        <v>4436</v>
      </c>
      <c r="B100" s="7">
        <v>0</v>
      </c>
      <c r="C100" s="7">
        <v>46</v>
      </c>
      <c r="D100" s="7">
        <v>111</v>
      </c>
      <c r="E100" s="7">
        <v>8</v>
      </c>
      <c r="F100" s="7">
        <v>1879</v>
      </c>
      <c r="G100" s="7">
        <v>479</v>
      </c>
      <c r="H100" s="7">
        <v>23</v>
      </c>
      <c r="I100" s="22">
        <v>2546</v>
      </c>
      <c r="J100" s="7">
        <v>7</v>
      </c>
      <c r="K100" s="7">
        <v>2</v>
      </c>
      <c r="L100" s="7">
        <v>1</v>
      </c>
      <c r="M100" s="37" t="s">
        <v>99</v>
      </c>
    </row>
    <row r="101" spans="1:13" s="34" customFormat="1" x14ac:dyDescent="0.25">
      <c r="A101" s="21" t="s">
        <v>4437</v>
      </c>
      <c r="B101" s="7">
        <v>0</v>
      </c>
      <c r="C101" s="7">
        <v>900</v>
      </c>
      <c r="D101" s="7">
        <v>178</v>
      </c>
      <c r="E101" s="7">
        <v>76</v>
      </c>
      <c r="F101" s="7">
        <v>1855</v>
      </c>
      <c r="G101" s="7">
        <v>189</v>
      </c>
      <c r="H101" s="7">
        <v>13</v>
      </c>
      <c r="I101" s="22">
        <v>3211</v>
      </c>
      <c r="J101" s="7">
        <v>1</v>
      </c>
      <c r="K101" s="7">
        <v>0</v>
      </c>
      <c r="L101" s="7">
        <v>0</v>
      </c>
      <c r="M101" s="37" t="s">
        <v>99</v>
      </c>
    </row>
    <row r="102" spans="1:13" s="34" customFormat="1" x14ac:dyDescent="0.25">
      <c r="A102" s="21" t="s">
        <v>4438</v>
      </c>
      <c r="B102" s="7">
        <v>0</v>
      </c>
      <c r="C102" s="7">
        <v>54</v>
      </c>
      <c r="D102" s="7">
        <v>23</v>
      </c>
      <c r="E102" s="7">
        <v>0</v>
      </c>
      <c r="F102" s="7">
        <v>276</v>
      </c>
      <c r="G102" s="7">
        <v>36</v>
      </c>
      <c r="H102" s="7">
        <v>5</v>
      </c>
      <c r="I102" s="22">
        <v>394</v>
      </c>
      <c r="J102" s="7">
        <v>0</v>
      </c>
      <c r="K102" s="7">
        <v>0</v>
      </c>
      <c r="L102" s="7">
        <v>0</v>
      </c>
      <c r="M102" s="37" t="s">
        <v>99</v>
      </c>
    </row>
    <row r="103" spans="1:13" s="34" customFormat="1" x14ac:dyDescent="0.25">
      <c r="A103" s="21" t="s">
        <v>4439</v>
      </c>
      <c r="B103" s="7">
        <v>0</v>
      </c>
      <c r="C103" s="7">
        <v>0</v>
      </c>
      <c r="D103" s="7">
        <v>0</v>
      </c>
      <c r="E103" s="7">
        <v>0</v>
      </c>
      <c r="F103" s="7">
        <v>23</v>
      </c>
      <c r="G103" s="7">
        <v>4</v>
      </c>
      <c r="H103" s="7">
        <v>0</v>
      </c>
      <c r="I103" s="22">
        <v>27</v>
      </c>
      <c r="J103" s="7">
        <v>1</v>
      </c>
      <c r="K103" s="7">
        <v>0</v>
      </c>
      <c r="L103" s="7">
        <v>0</v>
      </c>
      <c r="M103" s="37" t="s">
        <v>99</v>
      </c>
    </row>
    <row r="104" spans="1:13" s="34" customFormat="1" x14ac:dyDescent="0.25">
      <c r="A104" s="21" t="s">
        <v>4440</v>
      </c>
      <c r="B104" s="7">
        <v>0</v>
      </c>
      <c r="C104" s="7">
        <v>1</v>
      </c>
      <c r="D104" s="7">
        <v>0</v>
      </c>
      <c r="E104" s="7">
        <v>0</v>
      </c>
      <c r="F104" s="7">
        <v>24</v>
      </c>
      <c r="G104" s="7">
        <v>12</v>
      </c>
      <c r="H104" s="7">
        <v>0</v>
      </c>
      <c r="I104" s="22">
        <v>37</v>
      </c>
      <c r="J104" s="7">
        <v>1</v>
      </c>
      <c r="K104" s="7">
        <v>0</v>
      </c>
      <c r="L104" s="7">
        <v>1</v>
      </c>
      <c r="M104" s="37" t="s">
        <v>99</v>
      </c>
    </row>
    <row r="105" spans="1:13" s="34" customFormat="1" x14ac:dyDescent="0.25">
      <c r="A105" s="21" t="s">
        <v>4441</v>
      </c>
      <c r="B105" s="7">
        <v>0</v>
      </c>
      <c r="C105" s="7">
        <v>7</v>
      </c>
      <c r="D105" s="7">
        <v>8</v>
      </c>
      <c r="E105" s="7">
        <v>0</v>
      </c>
      <c r="F105" s="7">
        <v>42</v>
      </c>
      <c r="G105" s="7">
        <v>7</v>
      </c>
      <c r="H105" s="7">
        <v>0</v>
      </c>
      <c r="I105" s="22">
        <v>64</v>
      </c>
      <c r="J105" s="7">
        <v>1</v>
      </c>
      <c r="K105" s="7">
        <v>0</v>
      </c>
      <c r="L105" s="7">
        <v>0</v>
      </c>
      <c r="M105" s="37" t="s">
        <v>99</v>
      </c>
    </row>
    <row r="106" spans="1:13" s="34" customFormat="1" x14ac:dyDescent="0.25">
      <c r="A106" s="21" t="s">
        <v>102</v>
      </c>
      <c r="B106" s="7">
        <v>0</v>
      </c>
      <c r="C106" s="7">
        <v>18</v>
      </c>
      <c r="D106" s="7">
        <v>54</v>
      </c>
      <c r="E106" s="7">
        <v>11</v>
      </c>
      <c r="F106" s="7">
        <v>676</v>
      </c>
      <c r="G106" s="7">
        <v>251</v>
      </c>
      <c r="H106" s="7">
        <v>12</v>
      </c>
      <c r="I106" s="22">
        <v>1022</v>
      </c>
      <c r="J106" s="7">
        <v>7</v>
      </c>
      <c r="K106" s="7">
        <v>0</v>
      </c>
      <c r="L106" s="7">
        <v>0</v>
      </c>
      <c r="M106" s="37" t="s">
        <v>99</v>
      </c>
    </row>
    <row r="107" spans="1:13" s="34" customFormat="1" x14ac:dyDescent="0.25">
      <c r="A107" s="21" t="s">
        <v>103</v>
      </c>
      <c r="B107" s="7">
        <v>0</v>
      </c>
      <c r="C107" s="7">
        <v>12</v>
      </c>
      <c r="D107" s="7">
        <v>25</v>
      </c>
      <c r="E107" s="7">
        <v>3</v>
      </c>
      <c r="F107" s="7">
        <v>126</v>
      </c>
      <c r="G107" s="7">
        <v>64</v>
      </c>
      <c r="H107" s="7">
        <v>1</v>
      </c>
      <c r="I107" s="22">
        <v>231</v>
      </c>
      <c r="J107" s="7">
        <v>1</v>
      </c>
      <c r="K107" s="7">
        <v>0</v>
      </c>
      <c r="L107" s="7">
        <v>2</v>
      </c>
      <c r="M107" s="46" t="s">
        <v>99</v>
      </c>
    </row>
    <row r="108" spans="1:13" s="34" customFormat="1" x14ac:dyDescent="0.25">
      <c r="A108" s="81" t="s">
        <v>104</v>
      </c>
      <c r="B108" s="7"/>
      <c r="C108" s="7">
        <f t="shared" ref="C108:L108" si="2">SUM(C2:C99)</f>
        <v>1721</v>
      </c>
      <c r="D108" s="7">
        <f t="shared" si="2"/>
        <v>1155</v>
      </c>
      <c r="E108" s="7">
        <f t="shared" si="2"/>
        <v>183</v>
      </c>
      <c r="F108" s="7">
        <f t="shared" si="2"/>
        <v>8705</v>
      </c>
      <c r="G108" s="7">
        <f t="shared" si="2"/>
        <v>2970</v>
      </c>
      <c r="H108" s="7">
        <f t="shared" si="2"/>
        <v>164</v>
      </c>
      <c r="I108" s="7">
        <f t="shared" si="2"/>
        <v>14898</v>
      </c>
      <c r="J108" s="7">
        <f t="shared" si="2"/>
        <v>46</v>
      </c>
      <c r="K108" s="7">
        <f t="shared" si="2"/>
        <v>10</v>
      </c>
      <c r="L108" s="7">
        <f t="shared" si="2"/>
        <v>24</v>
      </c>
      <c r="M108" s="37"/>
    </row>
    <row r="109" spans="1:13" s="34" customFormat="1" x14ac:dyDescent="0.25">
      <c r="A109" s="81" t="s">
        <v>105</v>
      </c>
      <c r="B109" s="7"/>
      <c r="C109" s="7">
        <f>SUM(C100:C107)</f>
        <v>1038</v>
      </c>
      <c r="D109" s="7">
        <f t="shared" ref="D109:L109" si="3">SUM(D100:D107)</f>
        <v>399</v>
      </c>
      <c r="E109" s="7">
        <f t="shared" si="3"/>
        <v>98</v>
      </c>
      <c r="F109" s="7">
        <f t="shared" si="3"/>
        <v>4901</v>
      </c>
      <c r="G109" s="7">
        <f t="shared" si="3"/>
        <v>1042</v>
      </c>
      <c r="H109" s="7">
        <f t="shared" si="3"/>
        <v>54</v>
      </c>
      <c r="I109" s="7">
        <f t="shared" si="3"/>
        <v>7532</v>
      </c>
      <c r="J109" s="7">
        <f t="shared" si="3"/>
        <v>19</v>
      </c>
      <c r="K109" s="7">
        <f t="shared" si="3"/>
        <v>2</v>
      </c>
      <c r="L109" s="7">
        <f t="shared" si="3"/>
        <v>4</v>
      </c>
      <c r="M109" s="37"/>
    </row>
    <row r="110" spans="1:13" s="34" customFormat="1" x14ac:dyDescent="0.25">
      <c r="A110" s="81" t="s">
        <v>106</v>
      </c>
      <c r="B110" s="7">
        <f>SUM(B2:B107)</f>
        <v>34257</v>
      </c>
      <c r="C110" s="7">
        <f>SUM(C108:C109)</f>
        <v>2759</v>
      </c>
      <c r="D110" s="7">
        <f t="shared" ref="D110:L110" si="4">SUM(D108:D109)</f>
        <v>1554</v>
      </c>
      <c r="E110" s="7">
        <f t="shared" si="4"/>
        <v>281</v>
      </c>
      <c r="F110" s="7">
        <f t="shared" si="4"/>
        <v>13606</v>
      </c>
      <c r="G110" s="7">
        <f t="shared" si="4"/>
        <v>4012</v>
      </c>
      <c r="H110" s="7">
        <f t="shared" si="4"/>
        <v>218</v>
      </c>
      <c r="I110" s="7">
        <f t="shared" si="4"/>
        <v>22430</v>
      </c>
      <c r="J110" s="7">
        <f t="shared" si="4"/>
        <v>65</v>
      </c>
      <c r="K110" s="7">
        <f t="shared" si="4"/>
        <v>12</v>
      </c>
      <c r="L110" s="7">
        <f t="shared" si="4"/>
        <v>28</v>
      </c>
      <c r="M110" s="37">
        <f>(L110+K110+I110)/B110</f>
        <v>0.65592433663192928</v>
      </c>
    </row>
    <row r="111" spans="1:13" s="34" customFormat="1" x14ac:dyDescent="0.25">
      <c r="A111" s="81" t="s">
        <v>107</v>
      </c>
      <c r="B111" s="7"/>
      <c r="C111" s="37">
        <f>C110/$I$110</f>
        <v>0.12300490414623272</v>
      </c>
      <c r="D111" s="37">
        <f t="shared" ref="D111:H111" si="5">D110/$I$110</f>
        <v>6.9282211324119478E-2</v>
      </c>
      <c r="E111" s="37">
        <f t="shared" si="5"/>
        <v>1.2527864467231387E-2</v>
      </c>
      <c r="F111" s="37">
        <f t="shared" si="5"/>
        <v>0.60659830584039232</v>
      </c>
      <c r="G111" s="37">
        <f t="shared" si="5"/>
        <v>0.17886758805171646</v>
      </c>
      <c r="H111" s="37">
        <f t="shared" si="5"/>
        <v>9.7191261703076237E-3</v>
      </c>
      <c r="I111" s="7"/>
      <c r="J111" s="7"/>
      <c r="K111" s="7"/>
      <c r="L111" s="7"/>
      <c r="M111" s="37"/>
    </row>
    <row r="112" spans="1:13" x14ac:dyDescent="0.25"/>
    <row r="113" x14ac:dyDescent="0.25"/>
    <row r="114" x14ac:dyDescent="0.25"/>
    <row r="115" x14ac:dyDescent="0.25"/>
    <row r="116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72" fitToHeight="0" orientation="landscape" r:id="rId1"/>
  <tableParts count="1">
    <tablePart r:id="rId2"/>
  </tablePart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5AB91-AFF5-41EF-8EE8-8AD2B6C5ACAD}">
  <sheetPr codeName="Sheet54">
    <pageSetUpPr fitToPage="1"/>
  </sheetPr>
  <dimension ref="A1:P91"/>
  <sheetViews>
    <sheetView workbookViewId="0">
      <pane xSplit="1" ySplit="1" topLeftCell="B68" activePane="bottomRight" state="frozen"/>
      <selection pane="topRight" activeCell="B1" sqref="B1"/>
      <selection pane="bottomLeft" activeCell="A2" sqref="A2"/>
      <selection pane="bottomRight" activeCell="B89" sqref="B89"/>
    </sheetView>
  </sheetViews>
  <sheetFormatPr defaultColWidth="0" defaultRowHeight="15" customHeight="1" zeroHeight="1" x14ac:dyDescent="0.25"/>
  <cols>
    <col min="1" max="1" width="35.7109375" style="33" customWidth="1"/>
    <col min="2" max="2" width="8.7109375" style="40" customWidth="1"/>
    <col min="3" max="9" width="11.7109375" style="40" customWidth="1"/>
    <col min="10" max="10" width="8.7109375" style="40" customWidth="1"/>
    <col min="11" max="13" width="3.7109375" style="40" customWidth="1"/>
    <col min="14" max="14" width="8.7109375" style="47" customWidth="1"/>
    <col min="15" max="15" width="1.7109375" style="33" customWidth="1"/>
    <col min="16" max="16" width="0" style="33" hidden="1" customWidth="1"/>
    <col min="17" max="16384" width="9.140625" style="33" hidden="1"/>
  </cols>
  <sheetData>
    <row r="1" spans="1:14" ht="50.1" customHeight="1" thickBot="1" x14ac:dyDescent="0.3">
      <c r="A1" s="1" t="s">
        <v>0</v>
      </c>
      <c r="B1" s="3" t="s">
        <v>1</v>
      </c>
      <c r="C1" s="3" t="s">
        <v>4442</v>
      </c>
      <c r="D1" s="3" t="s">
        <v>4443</v>
      </c>
      <c r="E1" s="3" t="s">
        <v>4444</v>
      </c>
      <c r="F1" s="3" t="s">
        <v>4445</v>
      </c>
      <c r="G1" s="3" t="s">
        <v>4446</v>
      </c>
      <c r="H1" s="3" t="s">
        <v>4447</v>
      </c>
      <c r="I1" s="3" t="s">
        <v>4448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</row>
    <row r="2" spans="1:14" s="34" customFormat="1" ht="15.75" thickTop="1" x14ac:dyDescent="0.25">
      <c r="A2" s="21" t="s">
        <v>4449</v>
      </c>
      <c r="B2" s="34">
        <v>456</v>
      </c>
      <c r="C2" s="7">
        <v>18</v>
      </c>
      <c r="D2" s="7">
        <v>7</v>
      </c>
      <c r="E2" s="7">
        <v>2</v>
      </c>
      <c r="F2" s="7">
        <v>1</v>
      </c>
      <c r="G2" s="7">
        <v>187</v>
      </c>
      <c r="H2" s="7">
        <v>15</v>
      </c>
      <c r="I2" s="7">
        <v>0</v>
      </c>
      <c r="J2" s="22">
        <v>230</v>
      </c>
      <c r="K2" s="7">
        <v>2</v>
      </c>
      <c r="L2" s="7">
        <v>0</v>
      </c>
      <c r="M2" s="7">
        <v>0</v>
      </c>
      <c r="N2" s="37">
        <f t="shared" ref="N2:N65" si="0">(M2+L2+J2)/B2</f>
        <v>0.50438596491228072</v>
      </c>
    </row>
    <row r="3" spans="1:14" s="34" customFormat="1" x14ac:dyDescent="0.25">
      <c r="A3" s="21" t="s">
        <v>4450</v>
      </c>
      <c r="B3" s="34">
        <v>464</v>
      </c>
      <c r="C3" s="7">
        <v>17</v>
      </c>
      <c r="D3" s="7">
        <v>10</v>
      </c>
      <c r="E3" s="7">
        <v>2</v>
      </c>
      <c r="F3" s="7">
        <v>1</v>
      </c>
      <c r="G3" s="7">
        <v>152</v>
      </c>
      <c r="H3" s="7">
        <v>19</v>
      </c>
      <c r="I3" s="7">
        <v>2</v>
      </c>
      <c r="J3" s="22">
        <v>203</v>
      </c>
      <c r="K3" s="7">
        <v>0</v>
      </c>
      <c r="L3" s="7">
        <v>0</v>
      </c>
      <c r="M3" s="7">
        <v>1</v>
      </c>
      <c r="N3" s="37">
        <f t="shared" si="0"/>
        <v>0.43965517241379309</v>
      </c>
    </row>
    <row r="4" spans="1:14" s="34" customFormat="1" x14ac:dyDescent="0.25">
      <c r="A4" s="21" t="s">
        <v>4451</v>
      </c>
      <c r="B4" s="34">
        <v>404</v>
      </c>
      <c r="C4" s="7">
        <v>23</v>
      </c>
      <c r="D4" s="7">
        <v>7</v>
      </c>
      <c r="E4" s="7">
        <v>1</v>
      </c>
      <c r="F4" s="7">
        <v>0</v>
      </c>
      <c r="G4" s="7">
        <v>128</v>
      </c>
      <c r="H4" s="7">
        <v>19</v>
      </c>
      <c r="I4" s="7">
        <v>4</v>
      </c>
      <c r="J4" s="22">
        <v>182</v>
      </c>
      <c r="K4" s="7">
        <v>0</v>
      </c>
      <c r="L4" s="7">
        <v>0</v>
      </c>
      <c r="M4" s="7">
        <v>0</v>
      </c>
      <c r="N4" s="37">
        <f t="shared" si="0"/>
        <v>0.45049504950495051</v>
      </c>
    </row>
    <row r="5" spans="1:14" s="34" customFormat="1" x14ac:dyDescent="0.25">
      <c r="A5" s="21" t="s">
        <v>4452</v>
      </c>
      <c r="B5" s="34">
        <v>181</v>
      </c>
      <c r="C5" s="7">
        <v>7</v>
      </c>
      <c r="D5" s="7">
        <v>0</v>
      </c>
      <c r="E5" s="7">
        <v>1</v>
      </c>
      <c r="F5" s="7">
        <v>0</v>
      </c>
      <c r="G5" s="7">
        <v>83</v>
      </c>
      <c r="H5" s="7">
        <v>13</v>
      </c>
      <c r="I5" s="7">
        <v>1</v>
      </c>
      <c r="J5" s="22">
        <v>105</v>
      </c>
      <c r="K5" s="7">
        <v>0</v>
      </c>
      <c r="L5" s="7">
        <v>0</v>
      </c>
      <c r="M5" s="7">
        <v>0</v>
      </c>
      <c r="N5" s="37">
        <f t="shared" si="0"/>
        <v>0.58011049723756902</v>
      </c>
    </row>
    <row r="6" spans="1:14" s="34" customFormat="1" x14ac:dyDescent="0.25">
      <c r="A6" s="21" t="s">
        <v>4453</v>
      </c>
      <c r="B6" s="34">
        <v>478</v>
      </c>
      <c r="C6" s="7">
        <v>9</v>
      </c>
      <c r="D6" s="7">
        <v>1</v>
      </c>
      <c r="E6" s="7">
        <v>1</v>
      </c>
      <c r="F6" s="7">
        <v>0</v>
      </c>
      <c r="G6" s="7">
        <v>206</v>
      </c>
      <c r="H6" s="7">
        <v>30</v>
      </c>
      <c r="I6" s="7">
        <v>1</v>
      </c>
      <c r="J6" s="22">
        <v>248</v>
      </c>
      <c r="K6" s="7">
        <v>0</v>
      </c>
      <c r="L6" s="7">
        <v>0</v>
      </c>
      <c r="M6" s="7">
        <v>0</v>
      </c>
      <c r="N6" s="37">
        <f t="shared" si="0"/>
        <v>0.51882845188284521</v>
      </c>
    </row>
    <row r="7" spans="1:14" s="34" customFormat="1" x14ac:dyDescent="0.25">
      <c r="A7" s="21" t="s">
        <v>4454</v>
      </c>
      <c r="B7" s="34">
        <v>398</v>
      </c>
      <c r="C7" s="7">
        <v>15</v>
      </c>
      <c r="D7" s="7">
        <v>3</v>
      </c>
      <c r="E7" s="7">
        <v>0</v>
      </c>
      <c r="F7" s="7">
        <v>2</v>
      </c>
      <c r="G7" s="7">
        <v>98</v>
      </c>
      <c r="H7" s="7">
        <v>25</v>
      </c>
      <c r="I7" s="7">
        <v>1</v>
      </c>
      <c r="J7" s="22">
        <v>144</v>
      </c>
      <c r="K7" s="7">
        <v>0</v>
      </c>
      <c r="L7" s="7">
        <v>0</v>
      </c>
      <c r="M7" s="7">
        <v>0</v>
      </c>
      <c r="N7" s="37">
        <f t="shared" si="0"/>
        <v>0.36180904522613067</v>
      </c>
    </row>
    <row r="8" spans="1:14" s="34" customFormat="1" x14ac:dyDescent="0.25">
      <c r="A8" s="21" t="s">
        <v>4455</v>
      </c>
      <c r="B8" s="34">
        <v>382</v>
      </c>
      <c r="C8" s="7">
        <v>15</v>
      </c>
      <c r="D8" s="7">
        <v>1</v>
      </c>
      <c r="E8" s="7">
        <v>1</v>
      </c>
      <c r="F8" s="7">
        <v>0</v>
      </c>
      <c r="G8" s="7">
        <v>104</v>
      </c>
      <c r="H8" s="7">
        <v>35</v>
      </c>
      <c r="I8" s="7">
        <v>0</v>
      </c>
      <c r="J8" s="22">
        <v>156</v>
      </c>
      <c r="K8" s="7">
        <v>1</v>
      </c>
      <c r="L8" s="7">
        <v>0</v>
      </c>
      <c r="M8" s="7">
        <v>1</v>
      </c>
      <c r="N8" s="37">
        <f t="shared" si="0"/>
        <v>0.41099476439790578</v>
      </c>
    </row>
    <row r="9" spans="1:14" s="34" customFormat="1" x14ac:dyDescent="0.25">
      <c r="A9" s="21" t="s">
        <v>4456</v>
      </c>
      <c r="B9" s="34">
        <v>337</v>
      </c>
      <c r="C9" s="7">
        <v>14</v>
      </c>
      <c r="D9" s="7">
        <v>5</v>
      </c>
      <c r="E9" s="7">
        <v>3</v>
      </c>
      <c r="F9" s="7">
        <v>0</v>
      </c>
      <c r="G9" s="7">
        <v>159</v>
      </c>
      <c r="H9" s="7">
        <v>18</v>
      </c>
      <c r="I9" s="7">
        <v>0</v>
      </c>
      <c r="J9" s="22">
        <v>199</v>
      </c>
      <c r="K9" s="7">
        <v>0</v>
      </c>
      <c r="L9" s="7">
        <v>0</v>
      </c>
      <c r="M9" s="7">
        <v>1</v>
      </c>
      <c r="N9" s="37">
        <f t="shared" si="0"/>
        <v>0.59347181008902072</v>
      </c>
    </row>
    <row r="10" spans="1:14" s="34" customFormat="1" x14ac:dyDescent="0.25">
      <c r="A10" s="21" t="s">
        <v>4457</v>
      </c>
      <c r="B10" s="34">
        <v>451</v>
      </c>
      <c r="C10" s="7">
        <v>25</v>
      </c>
      <c r="D10" s="7">
        <v>5</v>
      </c>
      <c r="E10" s="7">
        <v>2</v>
      </c>
      <c r="F10" s="7">
        <v>1</v>
      </c>
      <c r="G10" s="7">
        <v>199</v>
      </c>
      <c r="H10" s="7">
        <v>35</v>
      </c>
      <c r="I10" s="7">
        <v>4</v>
      </c>
      <c r="J10" s="22">
        <v>271</v>
      </c>
      <c r="K10" s="7">
        <v>2</v>
      </c>
      <c r="L10" s="7">
        <v>0</v>
      </c>
      <c r="M10" s="7">
        <v>0</v>
      </c>
      <c r="N10" s="37">
        <f t="shared" si="0"/>
        <v>0.60088691796008864</v>
      </c>
    </row>
    <row r="11" spans="1:14" s="34" customFormat="1" x14ac:dyDescent="0.25">
      <c r="A11" s="21" t="s">
        <v>4458</v>
      </c>
      <c r="B11" s="34">
        <v>552</v>
      </c>
      <c r="C11" s="7">
        <v>11</v>
      </c>
      <c r="D11" s="7">
        <v>1</v>
      </c>
      <c r="E11" s="7">
        <v>1</v>
      </c>
      <c r="F11" s="7">
        <v>0</v>
      </c>
      <c r="G11" s="7">
        <v>83</v>
      </c>
      <c r="H11" s="7">
        <v>25</v>
      </c>
      <c r="I11" s="7">
        <v>1</v>
      </c>
      <c r="J11" s="22">
        <v>122</v>
      </c>
      <c r="K11" s="7">
        <v>0</v>
      </c>
      <c r="L11" s="7">
        <v>0</v>
      </c>
      <c r="M11" s="7">
        <v>0</v>
      </c>
      <c r="N11" s="37">
        <f t="shared" si="0"/>
        <v>0.2210144927536232</v>
      </c>
    </row>
    <row r="12" spans="1:14" s="34" customFormat="1" x14ac:dyDescent="0.25">
      <c r="A12" s="21" t="s">
        <v>4459</v>
      </c>
      <c r="B12" s="34">
        <v>442</v>
      </c>
      <c r="C12" s="7">
        <v>17</v>
      </c>
      <c r="D12" s="7">
        <v>0</v>
      </c>
      <c r="E12" s="7">
        <v>0</v>
      </c>
      <c r="F12" s="7">
        <v>1</v>
      </c>
      <c r="G12" s="7">
        <v>107</v>
      </c>
      <c r="H12" s="7">
        <v>19</v>
      </c>
      <c r="I12" s="7">
        <v>0</v>
      </c>
      <c r="J12" s="22">
        <v>144</v>
      </c>
      <c r="K12" s="7">
        <v>0</v>
      </c>
      <c r="L12" s="7">
        <v>0</v>
      </c>
      <c r="M12" s="7">
        <v>0</v>
      </c>
      <c r="N12" s="37">
        <f t="shared" si="0"/>
        <v>0.32579185520361992</v>
      </c>
    </row>
    <row r="13" spans="1:14" s="34" customFormat="1" x14ac:dyDescent="0.25">
      <c r="A13" s="21" t="s">
        <v>4460</v>
      </c>
      <c r="B13" s="34">
        <v>511</v>
      </c>
      <c r="C13" s="7">
        <v>24</v>
      </c>
      <c r="D13" s="7">
        <v>2</v>
      </c>
      <c r="E13" s="7">
        <v>1</v>
      </c>
      <c r="F13" s="7">
        <v>2</v>
      </c>
      <c r="G13" s="7">
        <v>158</v>
      </c>
      <c r="H13" s="7">
        <v>22</v>
      </c>
      <c r="I13" s="7">
        <v>4</v>
      </c>
      <c r="J13" s="22">
        <v>213</v>
      </c>
      <c r="K13" s="7">
        <v>0</v>
      </c>
      <c r="L13" s="7">
        <v>0</v>
      </c>
      <c r="M13" s="7">
        <v>0</v>
      </c>
      <c r="N13" s="37">
        <f t="shared" si="0"/>
        <v>0.41682974559686886</v>
      </c>
    </row>
    <row r="14" spans="1:14" s="34" customFormat="1" x14ac:dyDescent="0.25">
      <c r="A14" s="21" t="s">
        <v>4461</v>
      </c>
      <c r="B14" s="34">
        <v>567</v>
      </c>
      <c r="C14" s="7">
        <v>30</v>
      </c>
      <c r="D14" s="7">
        <v>9</v>
      </c>
      <c r="E14" s="7">
        <v>4</v>
      </c>
      <c r="F14" s="7">
        <v>3</v>
      </c>
      <c r="G14" s="7">
        <v>161</v>
      </c>
      <c r="H14" s="7">
        <v>27</v>
      </c>
      <c r="I14" s="7">
        <v>4</v>
      </c>
      <c r="J14" s="22">
        <v>238</v>
      </c>
      <c r="K14" s="7">
        <v>1</v>
      </c>
      <c r="L14" s="7">
        <v>0</v>
      </c>
      <c r="M14" s="7">
        <v>0</v>
      </c>
      <c r="N14" s="37">
        <f t="shared" si="0"/>
        <v>0.41975308641975306</v>
      </c>
    </row>
    <row r="15" spans="1:14" s="34" customFormat="1" x14ac:dyDescent="0.25">
      <c r="A15" s="21" t="s">
        <v>4462</v>
      </c>
      <c r="B15" s="34">
        <v>604</v>
      </c>
      <c r="C15" s="7">
        <v>42</v>
      </c>
      <c r="D15" s="7">
        <v>2</v>
      </c>
      <c r="E15" s="7">
        <v>3</v>
      </c>
      <c r="F15" s="7">
        <v>3</v>
      </c>
      <c r="G15" s="7">
        <v>235</v>
      </c>
      <c r="H15" s="7">
        <v>35</v>
      </c>
      <c r="I15" s="7">
        <v>2</v>
      </c>
      <c r="J15" s="22">
        <v>322</v>
      </c>
      <c r="K15" s="7">
        <v>0</v>
      </c>
      <c r="L15" s="7">
        <v>0</v>
      </c>
      <c r="M15" s="7">
        <v>0</v>
      </c>
      <c r="N15" s="37">
        <f t="shared" si="0"/>
        <v>0.5331125827814569</v>
      </c>
    </row>
    <row r="16" spans="1:14" s="34" customFormat="1" x14ac:dyDescent="0.25">
      <c r="A16" s="21" t="s">
        <v>4463</v>
      </c>
      <c r="B16" s="34">
        <v>495</v>
      </c>
      <c r="C16" s="7">
        <v>12</v>
      </c>
      <c r="D16" s="7">
        <v>3</v>
      </c>
      <c r="E16" s="7">
        <v>5</v>
      </c>
      <c r="F16" s="7">
        <v>2</v>
      </c>
      <c r="G16" s="7">
        <v>180</v>
      </c>
      <c r="H16" s="7">
        <v>31</v>
      </c>
      <c r="I16" s="7">
        <v>0</v>
      </c>
      <c r="J16" s="22">
        <v>233</v>
      </c>
      <c r="K16" s="7">
        <v>0</v>
      </c>
      <c r="L16" s="7">
        <v>0</v>
      </c>
      <c r="M16" s="7">
        <v>2</v>
      </c>
      <c r="N16" s="37">
        <f t="shared" si="0"/>
        <v>0.47474747474747475</v>
      </c>
    </row>
    <row r="17" spans="1:14" s="34" customFormat="1" x14ac:dyDescent="0.25">
      <c r="A17" s="21" t="s">
        <v>4464</v>
      </c>
      <c r="B17" s="34">
        <v>488</v>
      </c>
      <c r="C17" s="7">
        <v>38</v>
      </c>
      <c r="D17" s="7">
        <v>4</v>
      </c>
      <c r="E17" s="7">
        <v>1</v>
      </c>
      <c r="F17" s="7">
        <v>2</v>
      </c>
      <c r="G17" s="7">
        <v>227</v>
      </c>
      <c r="H17" s="7">
        <v>24</v>
      </c>
      <c r="I17" s="7">
        <v>3</v>
      </c>
      <c r="J17" s="22">
        <v>299</v>
      </c>
      <c r="K17" s="7">
        <v>0</v>
      </c>
      <c r="L17" s="7">
        <v>0</v>
      </c>
      <c r="M17" s="7">
        <v>0</v>
      </c>
      <c r="N17" s="37">
        <f t="shared" si="0"/>
        <v>0.61270491803278693</v>
      </c>
    </row>
    <row r="18" spans="1:14" s="34" customFormat="1" x14ac:dyDescent="0.25">
      <c r="A18" s="21" t="s">
        <v>4465</v>
      </c>
      <c r="B18" s="34">
        <v>462</v>
      </c>
      <c r="C18" s="7">
        <v>45</v>
      </c>
      <c r="D18" s="7">
        <v>6</v>
      </c>
      <c r="E18" s="7">
        <v>0</v>
      </c>
      <c r="F18" s="7">
        <v>2</v>
      </c>
      <c r="G18" s="7">
        <v>160</v>
      </c>
      <c r="H18" s="7">
        <v>12</v>
      </c>
      <c r="I18" s="7">
        <v>2</v>
      </c>
      <c r="J18" s="22">
        <v>227</v>
      </c>
      <c r="K18" s="7">
        <v>0</v>
      </c>
      <c r="L18" s="7">
        <v>0</v>
      </c>
      <c r="M18" s="7">
        <v>0</v>
      </c>
      <c r="N18" s="37">
        <f t="shared" si="0"/>
        <v>0.49134199134199136</v>
      </c>
    </row>
    <row r="19" spans="1:14" s="34" customFormat="1" x14ac:dyDescent="0.25">
      <c r="A19" s="21" t="s">
        <v>4466</v>
      </c>
      <c r="B19" s="34">
        <v>506</v>
      </c>
      <c r="C19" s="7">
        <v>30</v>
      </c>
      <c r="D19" s="7">
        <v>2</v>
      </c>
      <c r="E19" s="7">
        <v>0</v>
      </c>
      <c r="F19" s="7">
        <v>0</v>
      </c>
      <c r="G19" s="7">
        <v>161</v>
      </c>
      <c r="H19" s="7">
        <v>33</v>
      </c>
      <c r="I19" s="7">
        <v>2</v>
      </c>
      <c r="J19" s="22">
        <v>228</v>
      </c>
      <c r="K19" s="7">
        <v>0</v>
      </c>
      <c r="L19" s="7">
        <v>0</v>
      </c>
      <c r="M19" s="7">
        <v>0</v>
      </c>
      <c r="N19" s="37">
        <f t="shared" si="0"/>
        <v>0.45059288537549408</v>
      </c>
    </row>
    <row r="20" spans="1:14" s="34" customFormat="1" x14ac:dyDescent="0.25">
      <c r="A20" s="21" t="s">
        <v>4467</v>
      </c>
      <c r="B20" s="34">
        <v>561</v>
      </c>
      <c r="C20" s="7">
        <v>51</v>
      </c>
      <c r="D20" s="7">
        <v>5</v>
      </c>
      <c r="E20" s="7">
        <v>1</v>
      </c>
      <c r="F20" s="7">
        <v>4</v>
      </c>
      <c r="G20" s="7">
        <v>94</v>
      </c>
      <c r="H20" s="7">
        <v>54</v>
      </c>
      <c r="I20" s="7">
        <v>1</v>
      </c>
      <c r="J20" s="22">
        <v>210</v>
      </c>
      <c r="K20" s="7">
        <v>2</v>
      </c>
      <c r="L20" s="7">
        <v>0</v>
      </c>
      <c r="M20" s="7">
        <v>0</v>
      </c>
      <c r="N20" s="37">
        <f t="shared" si="0"/>
        <v>0.37433155080213903</v>
      </c>
    </row>
    <row r="21" spans="1:14" s="34" customFormat="1" x14ac:dyDescent="0.25">
      <c r="A21" s="21" t="s">
        <v>4468</v>
      </c>
      <c r="B21" s="34">
        <v>369</v>
      </c>
      <c r="C21" s="7">
        <v>32</v>
      </c>
      <c r="D21" s="7">
        <v>4</v>
      </c>
      <c r="E21" s="7">
        <v>4</v>
      </c>
      <c r="F21" s="7">
        <v>7</v>
      </c>
      <c r="G21" s="7">
        <v>82</v>
      </c>
      <c r="H21" s="7">
        <v>45</v>
      </c>
      <c r="I21" s="7">
        <v>0</v>
      </c>
      <c r="J21" s="22">
        <v>174</v>
      </c>
      <c r="K21" s="7">
        <v>0</v>
      </c>
      <c r="L21" s="7">
        <v>0</v>
      </c>
      <c r="M21" s="7">
        <v>0</v>
      </c>
      <c r="N21" s="37">
        <f t="shared" si="0"/>
        <v>0.47154471544715448</v>
      </c>
    </row>
    <row r="22" spans="1:14" s="34" customFormat="1" x14ac:dyDescent="0.25">
      <c r="A22" s="21" t="s">
        <v>4469</v>
      </c>
      <c r="B22" s="34">
        <v>338</v>
      </c>
      <c r="C22" s="7">
        <v>18</v>
      </c>
      <c r="D22" s="7">
        <v>0</v>
      </c>
      <c r="E22" s="7">
        <v>2</v>
      </c>
      <c r="F22" s="7">
        <v>0</v>
      </c>
      <c r="G22" s="7">
        <v>155</v>
      </c>
      <c r="H22" s="7">
        <v>28</v>
      </c>
      <c r="I22" s="7">
        <v>2</v>
      </c>
      <c r="J22" s="22">
        <v>205</v>
      </c>
      <c r="K22" s="7">
        <v>0</v>
      </c>
      <c r="L22" s="7">
        <v>0</v>
      </c>
      <c r="M22" s="7">
        <v>0</v>
      </c>
      <c r="N22" s="37">
        <f t="shared" si="0"/>
        <v>0.60650887573964496</v>
      </c>
    </row>
    <row r="23" spans="1:14" s="34" customFormat="1" x14ac:dyDescent="0.25">
      <c r="A23" s="21" t="s">
        <v>4470</v>
      </c>
      <c r="B23" s="34">
        <v>562</v>
      </c>
      <c r="C23" s="7">
        <v>50</v>
      </c>
      <c r="D23" s="7">
        <v>4</v>
      </c>
      <c r="E23" s="7">
        <v>3</v>
      </c>
      <c r="F23" s="7">
        <v>5</v>
      </c>
      <c r="G23" s="7">
        <v>153</v>
      </c>
      <c r="H23" s="7">
        <v>55</v>
      </c>
      <c r="I23" s="7">
        <v>0</v>
      </c>
      <c r="J23" s="22">
        <v>270</v>
      </c>
      <c r="K23" s="7">
        <v>0</v>
      </c>
      <c r="L23" s="7">
        <v>0</v>
      </c>
      <c r="M23" s="7">
        <v>0</v>
      </c>
      <c r="N23" s="37">
        <f t="shared" si="0"/>
        <v>0.4804270462633452</v>
      </c>
    </row>
    <row r="24" spans="1:14" s="34" customFormat="1" x14ac:dyDescent="0.25">
      <c r="A24" s="21" t="s">
        <v>4471</v>
      </c>
      <c r="B24" s="34">
        <v>652</v>
      </c>
      <c r="C24" s="7">
        <v>60</v>
      </c>
      <c r="D24" s="7">
        <v>0</v>
      </c>
      <c r="E24" s="7">
        <v>3</v>
      </c>
      <c r="F24" s="7">
        <v>3</v>
      </c>
      <c r="G24" s="7">
        <v>180</v>
      </c>
      <c r="H24" s="7">
        <v>63</v>
      </c>
      <c r="I24" s="7">
        <v>3</v>
      </c>
      <c r="J24" s="22">
        <v>312</v>
      </c>
      <c r="K24" s="7">
        <v>1</v>
      </c>
      <c r="L24" s="7">
        <v>0</v>
      </c>
      <c r="M24" s="7">
        <v>0</v>
      </c>
      <c r="N24" s="37">
        <f t="shared" si="0"/>
        <v>0.4785276073619632</v>
      </c>
    </row>
    <row r="25" spans="1:14" s="34" customFormat="1" x14ac:dyDescent="0.25">
      <c r="A25" s="21" t="s">
        <v>4472</v>
      </c>
      <c r="B25" s="34">
        <v>499</v>
      </c>
      <c r="C25" s="7">
        <v>42</v>
      </c>
      <c r="D25" s="7">
        <v>3</v>
      </c>
      <c r="E25" s="7">
        <v>4</v>
      </c>
      <c r="F25" s="7">
        <v>1</v>
      </c>
      <c r="G25" s="7">
        <v>92</v>
      </c>
      <c r="H25" s="7">
        <v>52</v>
      </c>
      <c r="I25" s="7">
        <v>0</v>
      </c>
      <c r="J25" s="22">
        <v>194</v>
      </c>
      <c r="K25" s="7">
        <v>0</v>
      </c>
      <c r="L25" s="7">
        <v>0</v>
      </c>
      <c r="M25" s="7">
        <v>1</v>
      </c>
      <c r="N25" s="37">
        <f t="shared" si="0"/>
        <v>0.39078156312625251</v>
      </c>
    </row>
    <row r="26" spans="1:14" s="34" customFormat="1" x14ac:dyDescent="0.25">
      <c r="A26" s="21" t="s">
        <v>4473</v>
      </c>
      <c r="B26" s="34">
        <v>549</v>
      </c>
      <c r="C26" s="7">
        <v>47</v>
      </c>
      <c r="D26" s="7">
        <v>0</v>
      </c>
      <c r="E26" s="7">
        <v>1</v>
      </c>
      <c r="F26" s="7">
        <v>2</v>
      </c>
      <c r="G26" s="7">
        <v>116</v>
      </c>
      <c r="H26" s="7">
        <v>74</v>
      </c>
      <c r="I26" s="7">
        <v>1</v>
      </c>
      <c r="J26" s="22">
        <v>241</v>
      </c>
      <c r="K26" s="7">
        <v>1</v>
      </c>
      <c r="L26" s="7">
        <v>0</v>
      </c>
      <c r="M26" s="7">
        <v>0</v>
      </c>
      <c r="N26" s="37">
        <f t="shared" si="0"/>
        <v>0.43897996357012753</v>
      </c>
    </row>
    <row r="27" spans="1:14" s="34" customFormat="1" x14ac:dyDescent="0.25">
      <c r="A27" s="21" t="s">
        <v>4474</v>
      </c>
      <c r="B27" s="34">
        <v>511</v>
      </c>
      <c r="C27" s="7">
        <v>22</v>
      </c>
      <c r="D27" s="7">
        <v>5</v>
      </c>
      <c r="E27" s="7">
        <v>2</v>
      </c>
      <c r="F27" s="7">
        <v>3</v>
      </c>
      <c r="G27" s="7">
        <v>54</v>
      </c>
      <c r="H27" s="7">
        <v>41</v>
      </c>
      <c r="I27" s="7">
        <v>2</v>
      </c>
      <c r="J27" s="22">
        <v>129</v>
      </c>
      <c r="K27" s="7">
        <v>1</v>
      </c>
      <c r="L27" s="7">
        <v>2</v>
      </c>
      <c r="M27" s="7">
        <v>0</v>
      </c>
      <c r="N27" s="37">
        <f t="shared" si="0"/>
        <v>0.25636007827788648</v>
      </c>
    </row>
    <row r="28" spans="1:14" s="34" customFormat="1" x14ac:dyDescent="0.25">
      <c r="A28" s="21" t="s">
        <v>4475</v>
      </c>
      <c r="B28" s="34">
        <v>509</v>
      </c>
      <c r="C28" s="7">
        <v>25</v>
      </c>
      <c r="D28" s="7">
        <v>7</v>
      </c>
      <c r="E28" s="7">
        <v>1</v>
      </c>
      <c r="F28" s="7">
        <v>0</v>
      </c>
      <c r="G28" s="7">
        <v>169</v>
      </c>
      <c r="H28" s="7">
        <v>30</v>
      </c>
      <c r="I28" s="7">
        <v>3</v>
      </c>
      <c r="J28" s="22">
        <v>235</v>
      </c>
      <c r="K28" s="7">
        <v>0</v>
      </c>
      <c r="L28" s="7">
        <v>0</v>
      </c>
      <c r="M28" s="7">
        <v>1</v>
      </c>
      <c r="N28" s="37">
        <f t="shared" si="0"/>
        <v>0.46365422396856582</v>
      </c>
    </row>
    <row r="29" spans="1:14" s="34" customFormat="1" x14ac:dyDescent="0.25">
      <c r="A29" s="21" t="s">
        <v>4476</v>
      </c>
      <c r="B29" s="34">
        <v>520</v>
      </c>
      <c r="C29" s="7">
        <v>39</v>
      </c>
      <c r="D29" s="7">
        <v>2</v>
      </c>
      <c r="E29" s="7">
        <v>0</v>
      </c>
      <c r="F29" s="7">
        <v>1</v>
      </c>
      <c r="G29" s="7">
        <v>126</v>
      </c>
      <c r="H29" s="7">
        <v>29</v>
      </c>
      <c r="I29" s="7">
        <v>0</v>
      </c>
      <c r="J29" s="22">
        <v>197</v>
      </c>
      <c r="K29" s="7">
        <v>0</v>
      </c>
      <c r="L29" s="7">
        <v>0</v>
      </c>
      <c r="M29" s="7">
        <v>0</v>
      </c>
      <c r="N29" s="37">
        <f t="shared" si="0"/>
        <v>0.37884615384615383</v>
      </c>
    </row>
    <row r="30" spans="1:14" s="34" customFormat="1" x14ac:dyDescent="0.25">
      <c r="A30" s="21" t="s">
        <v>4477</v>
      </c>
      <c r="B30" s="34">
        <v>288</v>
      </c>
      <c r="C30" s="7">
        <v>16</v>
      </c>
      <c r="D30" s="7">
        <v>1</v>
      </c>
      <c r="E30" s="7">
        <v>1</v>
      </c>
      <c r="F30" s="7">
        <v>1</v>
      </c>
      <c r="G30" s="7">
        <v>76</v>
      </c>
      <c r="H30" s="7">
        <v>18</v>
      </c>
      <c r="I30" s="7">
        <v>2</v>
      </c>
      <c r="J30" s="22">
        <v>115</v>
      </c>
      <c r="K30" s="7">
        <v>1</v>
      </c>
      <c r="L30" s="7">
        <v>0</v>
      </c>
      <c r="M30" s="7">
        <v>0</v>
      </c>
      <c r="N30" s="37">
        <f t="shared" si="0"/>
        <v>0.39930555555555558</v>
      </c>
    </row>
    <row r="31" spans="1:14" s="34" customFormat="1" x14ac:dyDescent="0.25">
      <c r="A31" s="21" t="s">
        <v>4478</v>
      </c>
      <c r="B31" s="34">
        <v>479</v>
      </c>
      <c r="C31" s="7">
        <v>37</v>
      </c>
      <c r="D31" s="7">
        <v>1</v>
      </c>
      <c r="E31" s="7">
        <v>0</v>
      </c>
      <c r="F31" s="7">
        <v>0</v>
      </c>
      <c r="G31" s="7">
        <v>123</v>
      </c>
      <c r="H31" s="7">
        <v>23</v>
      </c>
      <c r="I31" s="7">
        <v>1</v>
      </c>
      <c r="J31" s="22">
        <v>185</v>
      </c>
      <c r="K31" s="7">
        <v>0</v>
      </c>
      <c r="L31" s="7">
        <v>0</v>
      </c>
      <c r="M31" s="7">
        <v>0</v>
      </c>
      <c r="N31" s="37">
        <f t="shared" si="0"/>
        <v>0.38622129436325681</v>
      </c>
    </row>
    <row r="32" spans="1:14" s="34" customFormat="1" x14ac:dyDescent="0.25">
      <c r="A32" s="21" t="s">
        <v>4479</v>
      </c>
      <c r="B32" s="34">
        <v>500</v>
      </c>
      <c r="C32" s="7">
        <v>25</v>
      </c>
      <c r="D32" s="7">
        <v>3</v>
      </c>
      <c r="E32" s="7">
        <v>0</v>
      </c>
      <c r="F32" s="7">
        <v>1</v>
      </c>
      <c r="G32" s="7">
        <v>124</v>
      </c>
      <c r="H32" s="7">
        <v>28</v>
      </c>
      <c r="I32" s="7">
        <v>1</v>
      </c>
      <c r="J32" s="22">
        <v>182</v>
      </c>
      <c r="K32" s="7">
        <v>0</v>
      </c>
      <c r="L32" s="7">
        <v>0</v>
      </c>
      <c r="M32" s="7">
        <v>0</v>
      </c>
      <c r="N32" s="37">
        <f t="shared" si="0"/>
        <v>0.36399999999999999</v>
      </c>
    </row>
    <row r="33" spans="1:14" s="34" customFormat="1" x14ac:dyDescent="0.25">
      <c r="A33" s="21" t="s">
        <v>4480</v>
      </c>
      <c r="B33" s="34">
        <v>568</v>
      </c>
      <c r="C33" s="7">
        <v>31</v>
      </c>
      <c r="D33" s="7">
        <v>6</v>
      </c>
      <c r="E33" s="7">
        <v>1</v>
      </c>
      <c r="F33" s="7">
        <v>1</v>
      </c>
      <c r="G33" s="7">
        <v>129</v>
      </c>
      <c r="H33" s="7">
        <v>23</v>
      </c>
      <c r="I33" s="7">
        <v>0</v>
      </c>
      <c r="J33" s="22">
        <v>191</v>
      </c>
      <c r="K33" s="7">
        <v>0</v>
      </c>
      <c r="L33" s="7">
        <v>0</v>
      </c>
      <c r="M33" s="7">
        <v>0</v>
      </c>
      <c r="N33" s="37">
        <f t="shared" si="0"/>
        <v>0.33626760563380281</v>
      </c>
    </row>
    <row r="34" spans="1:14" s="34" customFormat="1" x14ac:dyDescent="0.25">
      <c r="A34" s="21" t="s">
        <v>4481</v>
      </c>
      <c r="B34" s="34">
        <v>515</v>
      </c>
      <c r="C34" s="7">
        <v>29</v>
      </c>
      <c r="D34" s="7">
        <v>1</v>
      </c>
      <c r="E34" s="7">
        <v>0</v>
      </c>
      <c r="F34" s="7">
        <v>1</v>
      </c>
      <c r="G34" s="7">
        <v>168</v>
      </c>
      <c r="H34" s="7">
        <v>15</v>
      </c>
      <c r="I34" s="7">
        <v>1</v>
      </c>
      <c r="J34" s="22">
        <v>215</v>
      </c>
      <c r="K34" s="7">
        <v>1</v>
      </c>
      <c r="L34" s="7">
        <v>0</v>
      </c>
      <c r="M34" s="7">
        <v>0</v>
      </c>
      <c r="N34" s="37">
        <f t="shared" si="0"/>
        <v>0.41747572815533979</v>
      </c>
    </row>
    <row r="35" spans="1:14" s="34" customFormat="1" x14ac:dyDescent="0.25">
      <c r="A35" s="21" t="s">
        <v>4482</v>
      </c>
      <c r="B35" s="34">
        <v>658</v>
      </c>
      <c r="C35" s="7">
        <v>45</v>
      </c>
      <c r="D35" s="7">
        <v>4</v>
      </c>
      <c r="E35" s="7">
        <v>7</v>
      </c>
      <c r="F35" s="7">
        <v>3</v>
      </c>
      <c r="G35" s="7">
        <v>201</v>
      </c>
      <c r="H35" s="7">
        <v>40</v>
      </c>
      <c r="I35" s="7">
        <v>2</v>
      </c>
      <c r="J35" s="22">
        <v>302</v>
      </c>
      <c r="K35" s="7">
        <v>0</v>
      </c>
      <c r="L35" s="7">
        <v>1</v>
      </c>
      <c r="M35" s="7">
        <v>0</v>
      </c>
      <c r="N35" s="37">
        <f t="shared" si="0"/>
        <v>0.46048632218844987</v>
      </c>
    </row>
    <row r="36" spans="1:14" s="34" customFormat="1" x14ac:dyDescent="0.25">
      <c r="A36" s="21" t="s">
        <v>4483</v>
      </c>
      <c r="B36" s="34">
        <v>496</v>
      </c>
      <c r="C36" s="7">
        <v>25</v>
      </c>
      <c r="D36" s="7">
        <v>8</v>
      </c>
      <c r="E36" s="7">
        <v>4</v>
      </c>
      <c r="F36" s="7">
        <v>6</v>
      </c>
      <c r="G36" s="7">
        <v>193</v>
      </c>
      <c r="H36" s="7">
        <v>28</v>
      </c>
      <c r="I36" s="7">
        <v>0</v>
      </c>
      <c r="J36" s="22">
        <v>264</v>
      </c>
      <c r="K36" s="7">
        <v>1</v>
      </c>
      <c r="L36" s="7">
        <v>0</v>
      </c>
      <c r="M36" s="7">
        <v>0</v>
      </c>
      <c r="N36" s="37">
        <f t="shared" si="0"/>
        <v>0.532258064516129</v>
      </c>
    </row>
    <row r="37" spans="1:14" s="34" customFormat="1" x14ac:dyDescent="0.25">
      <c r="A37" s="21" t="s">
        <v>4484</v>
      </c>
      <c r="B37" s="34">
        <v>334</v>
      </c>
      <c r="C37" s="7">
        <v>12</v>
      </c>
      <c r="D37" s="7">
        <v>2</v>
      </c>
      <c r="E37" s="7">
        <v>0</v>
      </c>
      <c r="F37" s="7">
        <v>2</v>
      </c>
      <c r="G37" s="7">
        <v>112</v>
      </c>
      <c r="H37" s="7">
        <v>15</v>
      </c>
      <c r="I37" s="7">
        <v>1</v>
      </c>
      <c r="J37" s="22">
        <v>144</v>
      </c>
      <c r="K37" s="7">
        <v>1</v>
      </c>
      <c r="L37" s="7">
        <v>0</v>
      </c>
      <c r="M37" s="7">
        <v>0</v>
      </c>
      <c r="N37" s="37">
        <f t="shared" si="0"/>
        <v>0.43113772455089822</v>
      </c>
    </row>
    <row r="38" spans="1:14" s="34" customFormat="1" x14ac:dyDescent="0.25">
      <c r="A38" s="21" t="s">
        <v>4485</v>
      </c>
      <c r="B38" s="34">
        <v>414</v>
      </c>
      <c r="C38" s="7">
        <v>28</v>
      </c>
      <c r="D38" s="7">
        <v>3</v>
      </c>
      <c r="E38" s="7">
        <v>4</v>
      </c>
      <c r="F38" s="7">
        <v>1</v>
      </c>
      <c r="G38" s="7">
        <v>147</v>
      </c>
      <c r="H38" s="7">
        <v>27</v>
      </c>
      <c r="I38" s="7">
        <v>2</v>
      </c>
      <c r="J38" s="22">
        <v>212</v>
      </c>
      <c r="K38" s="7">
        <v>1</v>
      </c>
      <c r="L38" s="7">
        <v>0</v>
      </c>
      <c r="M38" s="7">
        <v>0</v>
      </c>
      <c r="N38" s="37">
        <f t="shared" si="0"/>
        <v>0.51207729468599039</v>
      </c>
    </row>
    <row r="39" spans="1:14" s="34" customFormat="1" x14ac:dyDescent="0.25">
      <c r="A39" s="21" t="s">
        <v>4486</v>
      </c>
      <c r="B39" s="34">
        <v>357</v>
      </c>
      <c r="C39" s="7">
        <v>22</v>
      </c>
      <c r="D39" s="7">
        <v>1</v>
      </c>
      <c r="E39" s="7">
        <v>0</v>
      </c>
      <c r="F39" s="7">
        <v>0</v>
      </c>
      <c r="G39" s="7">
        <v>68</v>
      </c>
      <c r="H39" s="7">
        <v>13</v>
      </c>
      <c r="I39" s="7">
        <v>1</v>
      </c>
      <c r="J39" s="22">
        <v>105</v>
      </c>
      <c r="K39" s="7">
        <v>3</v>
      </c>
      <c r="L39" s="7">
        <v>0</v>
      </c>
      <c r="M39" s="7">
        <v>0</v>
      </c>
      <c r="N39" s="37">
        <f t="shared" si="0"/>
        <v>0.29411764705882354</v>
      </c>
    </row>
    <row r="40" spans="1:14" s="34" customFormat="1" x14ac:dyDescent="0.25">
      <c r="A40" s="21" t="s">
        <v>4487</v>
      </c>
      <c r="B40" s="34">
        <v>460</v>
      </c>
      <c r="C40" s="7">
        <v>38</v>
      </c>
      <c r="D40" s="7">
        <v>4</v>
      </c>
      <c r="E40" s="7">
        <v>1</v>
      </c>
      <c r="F40" s="7">
        <v>0</v>
      </c>
      <c r="G40" s="7">
        <v>90</v>
      </c>
      <c r="H40" s="7">
        <v>23</v>
      </c>
      <c r="I40" s="7">
        <v>1</v>
      </c>
      <c r="J40" s="22">
        <v>157</v>
      </c>
      <c r="K40" s="7">
        <v>2</v>
      </c>
      <c r="L40" s="7">
        <v>0</v>
      </c>
      <c r="M40" s="7">
        <v>1</v>
      </c>
      <c r="N40" s="37">
        <f t="shared" si="0"/>
        <v>0.34347826086956523</v>
      </c>
    </row>
    <row r="41" spans="1:14" s="34" customFormat="1" x14ac:dyDescent="0.25">
      <c r="A41" s="21" t="s">
        <v>4488</v>
      </c>
      <c r="B41" s="34">
        <v>405</v>
      </c>
      <c r="C41" s="7">
        <v>34</v>
      </c>
      <c r="D41" s="7">
        <v>6</v>
      </c>
      <c r="E41" s="7">
        <v>0</v>
      </c>
      <c r="F41" s="7">
        <v>1</v>
      </c>
      <c r="G41" s="7">
        <v>84</v>
      </c>
      <c r="H41" s="7">
        <v>10</v>
      </c>
      <c r="I41" s="7">
        <v>0</v>
      </c>
      <c r="J41" s="22">
        <v>135</v>
      </c>
      <c r="K41" s="7">
        <v>0</v>
      </c>
      <c r="L41" s="7">
        <v>0</v>
      </c>
      <c r="M41" s="7">
        <v>0</v>
      </c>
      <c r="N41" s="37">
        <f t="shared" si="0"/>
        <v>0.33333333333333331</v>
      </c>
    </row>
    <row r="42" spans="1:14" s="34" customFormat="1" x14ac:dyDescent="0.25">
      <c r="A42" s="21" t="s">
        <v>4489</v>
      </c>
      <c r="B42" s="34">
        <v>411</v>
      </c>
      <c r="C42" s="7">
        <v>28</v>
      </c>
      <c r="D42" s="7">
        <v>2</v>
      </c>
      <c r="E42" s="7">
        <v>0</v>
      </c>
      <c r="F42" s="7">
        <v>1</v>
      </c>
      <c r="G42" s="7">
        <v>113</v>
      </c>
      <c r="H42" s="7">
        <v>23</v>
      </c>
      <c r="I42" s="7">
        <v>0</v>
      </c>
      <c r="J42" s="22">
        <v>167</v>
      </c>
      <c r="K42" s="7">
        <v>2</v>
      </c>
      <c r="L42" s="7">
        <v>0</v>
      </c>
      <c r="M42" s="7">
        <v>1</v>
      </c>
      <c r="N42" s="37">
        <f t="shared" si="0"/>
        <v>0.40875912408759124</v>
      </c>
    </row>
    <row r="43" spans="1:14" s="34" customFormat="1" x14ac:dyDescent="0.25">
      <c r="A43" s="21" t="s">
        <v>4490</v>
      </c>
      <c r="B43" s="34">
        <v>461</v>
      </c>
      <c r="C43" s="7">
        <v>58</v>
      </c>
      <c r="D43" s="7">
        <v>3</v>
      </c>
      <c r="E43" s="7">
        <v>1</v>
      </c>
      <c r="F43" s="7">
        <v>1</v>
      </c>
      <c r="G43" s="7">
        <v>95</v>
      </c>
      <c r="H43" s="7">
        <v>26</v>
      </c>
      <c r="I43" s="7">
        <v>1</v>
      </c>
      <c r="J43" s="22">
        <v>185</v>
      </c>
      <c r="K43" s="7">
        <v>2</v>
      </c>
      <c r="L43" s="7">
        <v>0</v>
      </c>
      <c r="M43" s="7">
        <v>1</v>
      </c>
      <c r="N43" s="37">
        <f t="shared" si="0"/>
        <v>0.40347071583514099</v>
      </c>
    </row>
    <row r="44" spans="1:14" s="34" customFormat="1" x14ac:dyDescent="0.25">
      <c r="A44" s="21" t="s">
        <v>4491</v>
      </c>
      <c r="B44" s="34">
        <v>435</v>
      </c>
      <c r="C44" s="7">
        <v>31</v>
      </c>
      <c r="D44" s="7">
        <v>3</v>
      </c>
      <c r="E44" s="7">
        <v>1</v>
      </c>
      <c r="F44" s="7">
        <v>0</v>
      </c>
      <c r="G44" s="7">
        <v>51</v>
      </c>
      <c r="H44" s="7">
        <v>10</v>
      </c>
      <c r="I44" s="7">
        <v>1</v>
      </c>
      <c r="J44" s="22">
        <v>97</v>
      </c>
      <c r="K44" s="7">
        <v>1</v>
      </c>
      <c r="L44" s="7">
        <v>1</v>
      </c>
      <c r="M44" s="7">
        <v>0</v>
      </c>
      <c r="N44" s="37">
        <f t="shared" si="0"/>
        <v>0.22528735632183908</v>
      </c>
    </row>
    <row r="45" spans="1:14" s="34" customFormat="1" x14ac:dyDescent="0.25">
      <c r="A45" s="21" t="s">
        <v>4492</v>
      </c>
      <c r="B45" s="34">
        <v>432</v>
      </c>
      <c r="C45" s="7">
        <v>36</v>
      </c>
      <c r="D45" s="7">
        <v>2</v>
      </c>
      <c r="E45" s="7">
        <v>2</v>
      </c>
      <c r="F45" s="7">
        <v>2</v>
      </c>
      <c r="G45" s="7">
        <v>78</v>
      </c>
      <c r="H45" s="7">
        <v>14</v>
      </c>
      <c r="I45" s="7">
        <v>0</v>
      </c>
      <c r="J45" s="22">
        <v>134</v>
      </c>
      <c r="K45" s="7">
        <v>1</v>
      </c>
      <c r="L45" s="7">
        <v>0</v>
      </c>
      <c r="M45" s="7">
        <v>0</v>
      </c>
      <c r="N45" s="37">
        <f t="shared" si="0"/>
        <v>0.31018518518518517</v>
      </c>
    </row>
    <row r="46" spans="1:14" s="34" customFormat="1" x14ac:dyDescent="0.25">
      <c r="A46" s="21" t="s">
        <v>4493</v>
      </c>
      <c r="B46" s="34">
        <v>453</v>
      </c>
      <c r="C46" s="7">
        <v>53</v>
      </c>
      <c r="D46" s="7">
        <v>3</v>
      </c>
      <c r="E46" s="7">
        <v>0</v>
      </c>
      <c r="F46" s="7">
        <v>1</v>
      </c>
      <c r="G46" s="7">
        <v>86</v>
      </c>
      <c r="H46" s="7">
        <v>28</v>
      </c>
      <c r="I46" s="7">
        <v>3</v>
      </c>
      <c r="J46" s="22">
        <v>174</v>
      </c>
      <c r="K46" s="7">
        <v>0</v>
      </c>
      <c r="L46" s="7">
        <v>0</v>
      </c>
      <c r="M46" s="7">
        <v>1</v>
      </c>
      <c r="N46" s="37">
        <f t="shared" si="0"/>
        <v>0.38631346578366443</v>
      </c>
    </row>
    <row r="47" spans="1:14" s="34" customFormat="1" x14ac:dyDescent="0.25">
      <c r="A47" s="21" t="s">
        <v>4494</v>
      </c>
      <c r="B47" s="34">
        <v>407</v>
      </c>
      <c r="C47" s="7">
        <v>50</v>
      </c>
      <c r="D47" s="7">
        <v>1</v>
      </c>
      <c r="E47" s="7">
        <v>1</v>
      </c>
      <c r="F47" s="7">
        <v>0</v>
      </c>
      <c r="G47" s="7">
        <v>60</v>
      </c>
      <c r="H47" s="7">
        <v>16</v>
      </c>
      <c r="I47" s="7">
        <v>0</v>
      </c>
      <c r="J47" s="22">
        <v>128</v>
      </c>
      <c r="K47" s="7">
        <v>0</v>
      </c>
      <c r="L47" s="7">
        <v>0</v>
      </c>
      <c r="M47" s="7">
        <v>1</v>
      </c>
      <c r="N47" s="37">
        <f t="shared" si="0"/>
        <v>0.31695331695331697</v>
      </c>
    </row>
    <row r="48" spans="1:14" s="34" customFormat="1" x14ac:dyDescent="0.25">
      <c r="A48" s="21" t="s">
        <v>4495</v>
      </c>
      <c r="B48" s="34">
        <v>476</v>
      </c>
      <c r="C48" s="7">
        <v>40</v>
      </c>
      <c r="D48" s="7">
        <v>4</v>
      </c>
      <c r="E48" s="7">
        <v>1</v>
      </c>
      <c r="F48" s="7">
        <v>2</v>
      </c>
      <c r="G48" s="7">
        <v>88</v>
      </c>
      <c r="H48" s="7">
        <v>20</v>
      </c>
      <c r="I48" s="7">
        <v>0</v>
      </c>
      <c r="J48" s="22">
        <v>155</v>
      </c>
      <c r="K48" s="7">
        <v>0</v>
      </c>
      <c r="L48" s="7">
        <v>0</v>
      </c>
      <c r="M48" s="7">
        <v>0</v>
      </c>
      <c r="N48" s="37">
        <f t="shared" si="0"/>
        <v>0.32563025210084034</v>
      </c>
    </row>
    <row r="49" spans="1:14" s="34" customFormat="1" x14ac:dyDescent="0.25">
      <c r="A49" s="21" t="s">
        <v>4496</v>
      </c>
      <c r="B49" s="34">
        <v>505</v>
      </c>
      <c r="C49" s="7">
        <v>49</v>
      </c>
      <c r="D49" s="7">
        <v>1</v>
      </c>
      <c r="E49" s="7">
        <v>2</v>
      </c>
      <c r="F49" s="7">
        <v>3</v>
      </c>
      <c r="G49" s="7">
        <v>151</v>
      </c>
      <c r="H49" s="7">
        <v>26</v>
      </c>
      <c r="I49" s="7">
        <v>4</v>
      </c>
      <c r="J49" s="22">
        <v>236</v>
      </c>
      <c r="K49" s="7">
        <v>3</v>
      </c>
      <c r="L49" s="7">
        <v>0</v>
      </c>
      <c r="M49" s="7">
        <v>0</v>
      </c>
      <c r="N49" s="37">
        <f t="shared" si="0"/>
        <v>0.46732673267326735</v>
      </c>
    </row>
    <row r="50" spans="1:14" s="34" customFormat="1" x14ac:dyDescent="0.25">
      <c r="A50" s="21" t="s">
        <v>4497</v>
      </c>
      <c r="B50" s="34">
        <v>372</v>
      </c>
      <c r="C50" s="7">
        <v>50</v>
      </c>
      <c r="D50" s="7">
        <v>5</v>
      </c>
      <c r="E50" s="7">
        <v>2</v>
      </c>
      <c r="F50" s="7">
        <v>1</v>
      </c>
      <c r="G50" s="7">
        <v>54</v>
      </c>
      <c r="H50" s="7">
        <v>18</v>
      </c>
      <c r="I50" s="7">
        <v>1</v>
      </c>
      <c r="J50" s="22">
        <v>131</v>
      </c>
      <c r="K50" s="7">
        <v>0</v>
      </c>
      <c r="L50" s="7">
        <v>0</v>
      </c>
      <c r="M50" s="7">
        <v>0</v>
      </c>
      <c r="N50" s="37">
        <f t="shared" si="0"/>
        <v>0.35215053763440862</v>
      </c>
    </row>
    <row r="51" spans="1:14" s="34" customFormat="1" x14ac:dyDescent="0.25">
      <c r="A51" s="21" t="s">
        <v>4498</v>
      </c>
      <c r="B51" s="34">
        <v>568</v>
      </c>
      <c r="C51" s="7">
        <v>44</v>
      </c>
      <c r="D51" s="7">
        <v>2</v>
      </c>
      <c r="E51" s="7">
        <v>1</v>
      </c>
      <c r="F51" s="7">
        <v>0</v>
      </c>
      <c r="G51" s="7">
        <v>128</v>
      </c>
      <c r="H51" s="7">
        <v>34</v>
      </c>
      <c r="I51" s="7">
        <v>1</v>
      </c>
      <c r="J51" s="22">
        <v>210</v>
      </c>
      <c r="K51" s="7">
        <v>0</v>
      </c>
      <c r="L51" s="7">
        <v>0</v>
      </c>
      <c r="M51" s="7">
        <v>0</v>
      </c>
      <c r="N51" s="37">
        <f t="shared" si="0"/>
        <v>0.36971830985915494</v>
      </c>
    </row>
    <row r="52" spans="1:14" s="34" customFormat="1" x14ac:dyDescent="0.25">
      <c r="A52" s="21" t="s">
        <v>4499</v>
      </c>
      <c r="B52" s="34">
        <v>447</v>
      </c>
      <c r="C52" s="7">
        <v>33</v>
      </c>
      <c r="D52" s="7">
        <v>0</v>
      </c>
      <c r="E52" s="7">
        <v>1</v>
      </c>
      <c r="F52" s="7">
        <v>0</v>
      </c>
      <c r="G52" s="7">
        <v>83</v>
      </c>
      <c r="H52" s="7">
        <v>21</v>
      </c>
      <c r="I52" s="7">
        <v>0</v>
      </c>
      <c r="J52" s="22">
        <v>138</v>
      </c>
      <c r="K52" s="7">
        <v>0</v>
      </c>
      <c r="L52" s="7">
        <v>0</v>
      </c>
      <c r="M52" s="7">
        <v>0</v>
      </c>
      <c r="N52" s="37">
        <f t="shared" si="0"/>
        <v>0.3087248322147651</v>
      </c>
    </row>
    <row r="53" spans="1:14" s="34" customFormat="1" x14ac:dyDescent="0.25">
      <c r="A53" s="21" t="s">
        <v>4500</v>
      </c>
      <c r="B53" s="34">
        <v>432</v>
      </c>
      <c r="C53" s="7">
        <v>70</v>
      </c>
      <c r="D53" s="7">
        <v>3</v>
      </c>
      <c r="E53" s="7">
        <v>1</v>
      </c>
      <c r="F53" s="7">
        <v>1</v>
      </c>
      <c r="G53" s="7">
        <v>61</v>
      </c>
      <c r="H53" s="7">
        <v>19</v>
      </c>
      <c r="I53" s="7">
        <v>2</v>
      </c>
      <c r="J53" s="22">
        <v>157</v>
      </c>
      <c r="K53" s="7">
        <v>0</v>
      </c>
      <c r="L53" s="7">
        <v>0</v>
      </c>
      <c r="M53" s="7">
        <v>1</v>
      </c>
      <c r="N53" s="37">
        <f t="shared" si="0"/>
        <v>0.36574074074074076</v>
      </c>
    </row>
    <row r="54" spans="1:14" s="34" customFormat="1" x14ac:dyDescent="0.25">
      <c r="A54" s="21" t="s">
        <v>4501</v>
      </c>
      <c r="B54" s="34">
        <v>626</v>
      </c>
      <c r="C54" s="7">
        <v>37</v>
      </c>
      <c r="D54" s="7">
        <v>0</v>
      </c>
      <c r="E54" s="7">
        <v>1</v>
      </c>
      <c r="F54" s="7">
        <v>2</v>
      </c>
      <c r="G54" s="7">
        <v>54</v>
      </c>
      <c r="H54" s="7">
        <v>19</v>
      </c>
      <c r="I54" s="7">
        <v>0</v>
      </c>
      <c r="J54" s="22">
        <v>113</v>
      </c>
      <c r="K54" s="7">
        <v>1</v>
      </c>
      <c r="L54" s="7">
        <v>0</v>
      </c>
      <c r="M54" s="7">
        <v>0</v>
      </c>
      <c r="N54" s="37">
        <f t="shared" si="0"/>
        <v>0.18051118210862621</v>
      </c>
    </row>
    <row r="55" spans="1:14" s="34" customFormat="1" x14ac:dyDescent="0.25">
      <c r="A55" s="21" t="s">
        <v>4502</v>
      </c>
      <c r="B55" s="34">
        <v>491</v>
      </c>
      <c r="C55" s="7">
        <v>50</v>
      </c>
      <c r="D55" s="7">
        <v>3</v>
      </c>
      <c r="E55" s="7">
        <v>0</v>
      </c>
      <c r="F55" s="7">
        <v>3</v>
      </c>
      <c r="G55" s="7">
        <v>81</v>
      </c>
      <c r="H55" s="7">
        <v>18</v>
      </c>
      <c r="I55" s="7">
        <v>0</v>
      </c>
      <c r="J55" s="22">
        <v>155</v>
      </c>
      <c r="K55" s="7">
        <v>0</v>
      </c>
      <c r="L55" s="7">
        <v>0</v>
      </c>
      <c r="M55" s="7">
        <v>0</v>
      </c>
      <c r="N55" s="37">
        <f t="shared" si="0"/>
        <v>0.31568228105906315</v>
      </c>
    </row>
    <row r="56" spans="1:14" s="34" customFormat="1" x14ac:dyDescent="0.25">
      <c r="A56" s="21" t="s">
        <v>4503</v>
      </c>
      <c r="B56" s="34">
        <v>426</v>
      </c>
      <c r="C56" s="7">
        <v>54</v>
      </c>
      <c r="D56" s="7">
        <v>0</v>
      </c>
      <c r="E56" s="7">
        <v>1</v>
      </c>
      <c r="F56" s="7">
        <v>2</v>
      </c>
      <c r="G56" s="7">
        <v>95</v>
      </c>
      <c r="H56" s="7">
        <v>26</v>
      </c>
      <c r="I56" s="7">
        <v>0</v>
      </c>
      <c r="J56" s="22">
        <v>178</v>
      </c>
      <c r="K56" s="7">
        <v>0</v>
      </c>
      <c r="L56" s="7">
        <v>0</v>
      </c>
      <c r="M56" s="7">
        <v>0</v>
      </c>
      <c r="N56" s="37">
        <f t="shared" si="0"/>
        <v>0.41784037558685444</v>
      </c>
    </row>
    <row r="57" spans="1:14" s="34" customFormat="1" x14ac:dyDescent="0.25">
      <c r="A57" s="21" t="s">
        <v>4504</v>
      </c>
      <c r="B57" s="34">
        <v>362</v>
      </c>
      <c r="C57" s="7">
        <v>37</v>
      </c>
      <c r="D57" s="7">
        <v>0</v>
      </c>
      <c r="E57" s="7">
        <v>1</v>
      </c>
      <c r="F57" s="7">
        <v>1</v>
      </c>
      <c r="G57" s="7">
        <v>70</v>
      </c>
      <c r="H57" s="7">
        <v>20</v>
      </c>
      <c r="I57" s="7">
        <v>0</v>
      </c>
      <c r="J57" s="22">
        <v>129</v>
      </c>
      <c r="K57" s="7">
        <v>0</v>
      </c>
      <c r="L57" s="7">
        <v>0</v>
      </c>
      <c r="M57" s="7">
        <v>1</v>
      </c>
      <c r="N57" s="37">
        <f t="shared" si="0"/>
        <v>0.35911602209944754</v>
      </c>
    </row>
    <row r="58" spans="1:14" s="34" customFormat="1" x14ac:dyDescent="0.25">
      <c r="A58" s="21" t="s">
        <v>4505</v>
      </c>
      <c r="B58" s="34">
        <v>429</v>
      </c>
      <c r="C58" s="7">
        <v>43</v>
      </c>
      <c r="D58" s="7">
        <v>2</v>
      </c>
      <c r="E58" s="7">
        <v>0</v>
      </c>
      <c r="F58" s="7">
        <v>2</v>
      </c>
      <c r="G58" s="7">
        <v>98</v>
      </c>
      <c r="H58" s="7">
        <v>18</v>
      </c>
      <c r="I58" s="7">
        <v>0</v>
      </c>
      <c r="J58" s="22">
        <v>163</v>
      </c>
      <c r="K58" s="7">
        <v>1</v>
      </c>
      <c r="L58" s="7">
        <v>0</v>
      </c>
      <c r="M58" s="7">
        <v>1</v>
      </c>
      <c r="N58" s="37">
        <f t="shared" si="0"/>
        <v>0.38228438228438227</v>
      </c>
    </row>
    <row r="59" spans="1:14" s="34" customFormat="1" x14ac:dyDescent="0.25">
      <c r="A59" s="21" t="s">
        <v>4506</v>
      </c>
      <c r="B59" s="34">
        <v>483</v>
      </c>
      <c r="C59" s="7">
        <v>49</v>
      </c>
      <c r="D59" s="7">
        <v>1</v>
      </c>
      <c r="E59" s="7">
        <v>0</v>
      </c>
      <c r="F59" s="7">
        <v>0</v>
      </c>
      <c r="G59" s="7">
        <v>90</v>
      </c>
      <c r="H59" s="7">
        <v>28</v>
      </c>
      <c r="I59" s="7">
        <v>1</v>
      </c>
      <c r="J59" s="22">
        <v>169</v>
      </c>
      <c r="K59" s="7">
        <v>0</v>
      </c>
      <c r="L59" s="7">
        <v>0</v>
      </c>
      <c r="M59" s="7">
        <v>0</v>
      </c>
      <c r="N59" s="37">
        <f t="shared" si="0"/>
        <v>0.34989648033126292</v>
      </c>
    </row>
    <row r="60" spans="1:14" s="34" customFormat="1" x14ac:dyDescent="0.25">
      <c r="A60" s="21" t="s">
        <v>4507</v>
      </c>
      <c r="B60" s="34">
        <v>427</v>
      </c>
      <c r="C60" s="7">
        <v>39</v>
      </c>
      <c r="D60" s="7">
        <v>1</v>
      </c>
      <c r="E60" s="7">
        <v>0</v>
      </c>
      <c r="F60" s="7">
        <v>3</v>
      </c>
      <c r="G60" s="7">
        <v>77</v>
      </c>
      <c r="H60" s="7">
        <v>29</v>
      </c>
      <c r="I60" s="7">
        <v>1</v>
      </c>
      <c r="J60" s="22">
        <v>150</v>
      </c>
      <c r="K60" s="7">
        <v>1</v>
      </c>
      <c r="L60" s="7">
        <v>0</v>
      </c>
      <c r="M60" s="7">
        <v>1</v>
      </c>
      <c r="N60" s="37">
        <f t="shared" si="0"/>
        <v>0.35362997658079626</v>
      </c>
    </row>
    <row r="61" spans="1:14" s="34" customFormat="1" x14ac:dyDescent="0.25">
      <c r="A61" s="21" t="s">
        <v>4508</v>
      </c>
      <c r="B61" s="34">
        <v>396</v>
      </c>
      <c r="C61" s="7">
        <v>54</v>
      </c>
      <c r="D61" s="7">
        <v>4</v>
      </c>
      <c r="E61" s="7">
        <v>0</v>
      </c>
      <c r="F61" s="7">
        <v>1</v>
      </c>
      <c r="G61" s="7">
        <v>70</v>
      </c>
      <c r="H61" s="7">
        <v>18</v>
      </c>
      <c r="I61" s="7">
        <v>1</v>
      </c>
      <c r="J61" s="22">
        <v>148</v>
      </c>
      <c r="K61" s="7">
        <v>1</v>
      </c>
      <c r="L61" s="7">
        <v>1</v>
      </c>
      <c r="M61" s="7">
        <v>0</v>
      </c>
      <c r="N61" s="37">
        <f t="shared" si="0"/>
        <v>0.37626262626262624</v>
      </c>
    </row>
    <row r="62" spans="1:14" s="34" customFormat="1" x14ac:dyDescent="0.25">
      <c r="A62" s="21" t="s">
        <v>4509</v>
      </c>
      <c r="B62" s="34">
        <v>455</v>
      </c>
      <c r="C62" s="7">
        <v>50</v>
      </c>
      <c r="D62" s="7">
        <v>3</v>
      </c>
      <c r="E62" s="7">
        <v>0</v>
      </c>
      <c r="F62" s="7">
        <v>1</v>
      </c>
      <c r="G62" s="7">
        <v>87</v>
      </c>
      <c r="H62" s="7">
        <v>29</v>
      </c>
      <c r="I62" s="7">
        <v>0</v>
      </c>
      <c r="J62" s="22">
        <v>170</v>
      </c>
      <c r="K62" s="7">
        <v>3</v>
      </c>
      <c r="L62" s="7">
        <v>0</v>
      </c>
      <c r="M62" s="7">
        <v>0</v>
      </c>
      <c r="N62" s="37">
        <f t="shared" si="0"/>
        <v>0.37362637362637363</v>
      </c>
    </row>
    <row r="63" spans="1:14" s="34" customFormat="1" x14ac:dyDescent="0.25">
      <c r="A63" s="21" t="s">
        <v>4510</v>
      </c>
      <c r="B63" s="34">
        <v>354</v>
      </c>
      <c r="C63" s="7">
        <v>38</v>
      </c>
      <c r="D63" s="7">
        <v>2</v>
      </c>
      <c r="E63" s="7">
        <v>0</v>
      </c>
      <c r="F63" s="7">
        <v>1</v>
      </c>
      <c r="G63" s="7">
        <v>107</v>
      </c>
      <c r="H63" s="7">
        <v>22</v>
      </c>
      <c r="I63" s="7">
        <v>0</v>
      </c>
      <c r="J63" s="22">
        <v>170</v>
      </c>
      <c r="K63" s="7">
        <v>0</v>
      </c>
      <c r="L63" s="7">
        <v>0</v>
      </c>
      <c r="M63" s="7">
        <v>0</v>
      </c>
      <c r="N63" s="37">
        <f t="shared" si="0"/>
        <v>0.48022598870056499</v>
      </c>
    </row>
    <row r="64" spans="1:14" s="34" customFormat="1" x14ac:dyDescent="0.25">
      <c r="A64" s="21" t="s">
        <v>4511</v>
      </c>
      <c r="B64" s="34">
        <v>383</v>
      </c>
      <c r="C64" s="7">
        <v>32</v>
      </c>
      <c r="D64" s="7">
        <v>3</v>
      </c>
      <c r="E64" s="7">
        <v>0</v>
      </c>
      <c r="F64" s="7">
        <v>1</v>
      </c>
      <c r="G64" s="7">
        <v>85</v>
      </c>
      <c r="H64" s="7">
        <v>32</v>
      </c>
      <c r="I64" s="7">
        <v>0</v>
      </c>
      <c r="J64" s="22">
        <v>153</v>
      </c>
      <c r="K64" s="7">
        <v>1</v>
      </c>
      <c r="L64" s="7">
        <v>0</v>
      </c>
      <c r="M64" s="7">
        <v>0</v>
      </c>
      <c r="N64" s="37">
        <f t="shared" si="0"/>
        <v>0.39947780678851175</v>
      </c>
    </row>
    <row r="65" spans="1:14" s="34" customFormat="1" x14ac:dyDescent="0.25">
      <c r="A65" s="21" t="s">
        <v>4512</v>
      </c>
      <c r="B65" s="34">
        <v>417</v>
      </c>
      <c r="C65" s="7">
        <v>46</v>
      </c>
      <c r="D65" s="7">
        <v>2</v>
      </c>
      <c r="E65" s="7">
        <v>0</v>
      </c>
      <c r="F65" s="7">
        <v>1</v>
      </c>
      <c r="G65" s="7">
        <v>109</v>
      </c>
      <c r="H65" s="7">
        <v>24</v>
      </c>
      <c r="I65" s="7">
        <v>2</v>
      </c>
      <c r="J65" s="22">
        <v>184</v>
      </c>
      <c r="K65" s="7">
        <v>0</v>
      </c>
      <c r="L65" s="7">
        <v>0</v>
      </c>
      <c r="M65" s="7">
        <v>0</v>
      </c>
      <c r="N65" s="37">
        <f t="shared" si="0"/>
        <v>0.44124700239808151</v>
      </c>
    </row>
    <row r="66" spans="1:14" s="34" customFormat="1" x14ac:dyDescent="0.25">
      <c r="A66" s="21" t="s">
        <v>4513</v>
      </c>
      <c r="B66" s="34">
        <v>353</v>
      </c>
      <c r="C66" s="7">
        <v>37</v>
      </c>
      <c r="D66" s="7">
        <v>2</v>
      </c>
      <c r="E66" s="7">
        <v>1</v>
      </c>
      <c r="F66" s="7">
        <v>3</v>
      </c>
      <c r="G66" s="7">
        <v>89</v>
      </c>
      <c r="H66" s="7">
        <v>29</v>
      </c>
      <c r="I66" s="7">
        <v>1</v>
      </c>
      <c r="J66" s="22">
        <v>162</v>
      </c>
      <c r="K66" s="7">
        <v>0</v>
      </c>
      <c r="L66" s="7">
        <v>0</v>
      </c>
      <c r="M66" s="7">
        <v>0</v>
      </c>
      <c r="N66" s="37">
        <f t="shared" ref="N66:N71" si="1">(M66+L66+J66)/B66</f>
        <v>0.45892351274787535</v>
      </c>
    </row>
    <row r="67" spans="1:14" s="34" customFormat="1" x14ac:dyDescent="0.25">
      <c r="A67" s="21" t="s">
        <v>4514</v>
      </c>
      <c r="B67" s="34">
        <v>455</v>
      </c>
      <c r="C67" s="7">
        <v>53</v>
      </c>
      <c r="D67" s="7">
        <v>0</v>
      </c>
      <c r="E67" s="7">
        <v>2</v>
      </c>
      <c r="F67" s="7">
        <v>0</v>
      </c>
      <c r="G67" s="7">
        <v>104</v>
      </c>
      <c r="H67" s="7">
        <v>23</v>
      </c>
      <c r="I67" s="7">
        <v>2</v>
      </c>
      <c r="J67" s="22">
        <v>184</v>
      </c>
      <c r="K67" s="7">
        <v>0</v>
      </c>
      <c r="L67" s="7">
        <v>0</v>
      </c>
      <c r="M67" s="7">
        <v>0</v>
      </c>
      <c r="N67" s="37">
        <f t="shared" si="1"/>
        <v>0.4043956043956044</v>
      </c>
    </row>
    <row r="68" spans="1:14" s="34" customFormat="1" x14ac:dyDescent="0.25">
      <c r="A68" s="21" t="s">
        <v>4515</v>
      </c>
      <c r="B68" s="34">
        <v>601</v>
      </c>
      <c r="C68" s="7">
        <v>45</v>
      </c>
      <c r="D68" s="7">
        <v>4</v>
      </c>
      <c r="E68" s="7">
        <v>0</v>
      </c>
      <c r="F68" s="7">
        <v>0</v>
      </c>
      <c r="G68" s="7">
        <v>157</v>
      </c>
      <c r="H68" s="7">
        <v>31</v>
      </c>
      <c r="I68" s="7">
        <v>1</v>
      </c>
      <c r="J68" s="22">
        <v>238</v>
      </c>
      <c r="K68" s="7">
        <v>0</v>
      </c>
      <c r="L68" s="7">
        <v>0</v>
      </c>
      <c r="M68" s="7">
        <v>0</v>
      </c>
      <c r="N68" s="37">
        <f t="shared" si="1"/>
        <v>0.39600665557404324</v>
      </c>
    </row>
    <row r="69" spans="1:14" s="34" customFormat="1" x14ac:dyDescent="0.25">
      <c r="A69" s="21" t="s">
        <v>4516</v>
      </c>
      <c r="B69" s="34">
        <v>505</v>
      </c>
      <c r="C69" s="7">
        <v>53</v>
      </c>
      <c r="D69" s="7">
        <v>1</v>
      </c>
      <c r="E69" s="7">
        <v>1</v>
      </c>
      <c r="F69" s="7">
        <v>0</v>
      </c>
      <c r="G69" s="7">
        <v>128</v>
      </c>
      <c r="H69" s="7">
        <v>20</v>
      </c>
      <c r="I69" s="7">
        <v>0</v>
      </c>
      <c r="J69" s="22">
        <v>203</v>
      </c>
      <c r="K69" s="7">
        <v>0</v>
      </c>
      <c r="L69" s="7">
        <v>0</v>
      </c>
      <c r="M69" s="7">
        <v>0</v>
      </c>
      <c r="N69" s="37">
        <f t="shared" si="1"/>
        <v>0.401980198019802</v>
      </c>
    </row>
    <row r="70" spans="1:14" s="34" customFormat="1" x14ac:dyDescent="0.25">
      <c r="A70" s="21" t="s">
        <v>4517</v>
      </c>
      <c r="B70" s="34">
        <v>442</v>
      </c>
      <c r="C70" s="7">
        <v>45</v>
      </c>
      <c r="D70" s="7">
        <v>2</v>
      </c>
      <c r="E70" s="7">
        <v>1</v>
      </c>
      <c r="F70" s="7">
        <v>1</v>
      </c>
      <c r="G70" s="7">
        <v>91</v>
      </c>
      <c r="H70" s="7">
        <v>21</v>
      </c>
      <c r="I70" s="7">
        <v>2</v>
      </c>
      <c r="J70" s="22">
        <v>163</v>
      </c>
      <c r="K70" s="7">
        <v>0</v>
      </c>
      <c r="L70" s="7">
        <v>0</v>
      </c>
      <c r="M70" s="7">
        <v>0</v>
      </c>
      <c r="N70" s="37">
        <f t="shared" si="1"/>
        <v>0.36877828054298645</v>
      </c>
    </row>
    <row r="71" spans="1:14" s="34" customFormat="1" x14ac:dyDescent="0.25">
      <c r="A71" s="21" t="s">
        <v>4518</v>
      </c>
      <c r="B71" s="34">
        <v>469</v>
      </c>
      <c r="C71" s="7">
        <v>19</v>
      </c>
      <c r="D71" s="7">
        <v>2</v>
      </c>
      <c r="E71" s="7">
        <v>0</v>
      </c>
      <c r="F71" s="7">
        <v>0</v>
      </c>
      <c r="G71" s="7">
        <v>122</v>
      </c>
      <c r="H71" s="7">
        <v>18</v>
      </c>
      <c r="I71" s="7">
        <v>1</v>
      </c>
      <c r="J71" s="22">
        <v>162</v>
      </c>
      <c r="K71" s="7">
        <v>0</v>
      </c>
      <c r="L71" s="7">
        <v>0</v>
      </c>
      <c r="M71" s="7">
        <v>0</v>
      </c>
      <c r="N71" s="37">
        <f t="shared" si="1"/>
        <v>0.34541577825159914</v>
      </c>
    </row>
    <row r="72" spans="1:14" s="34" customFormat="1" x14ac:dyDescent="0.25">
      <c r="A72" s="21" t="s">
        <v>4519</v>
      </c>
      <c r="B72" s="7">
        <v>0</v>
      </c>
      <c r="C72" s="7">
        <v>43</v>
      </c>
      <c r="D72" s="7">
        <v>2</v>
      </c>
      <c r="E72" s="7">
        <v>0</v>
      </c>
      <c r="F72" s="7">
        <v>1</v>
      </c>
      <c r="G72" s="7">
        <v>131</v>
      </c>
      <c r="H72" s="7">
        <v>20</v>
      </c>
      <c r="I72" s="7">
        <v>1</v>
      </c>
      <c r="J72" s="22">
        <v>198</v>
      </c>
      <c r="K72" s="7">
        <v>0</v>
      </c>
      <c r="L72" s="7">
        <v>0</v>
      </c>
      <c r="M72" s="7">
        <v>84</v>
      </c>
      <c r="N72" s="37" t="s">
        <v>99</v>
      </c>
    </row>
    <row r="73" spans="1:14" s="34" customFormat="1" x14ac:dyDescent="0.25">
      <c r="A73" s="21" t="s">
        <v>4520</v>
      </c>
      <c r="B73" s="7">
        <v>0</v>
      </c>
      <c r="C73" s="7">
        <v>3</v>
      </c>
      <c r="D73" s="7">
        <v>3</v>
      </c>
      <c r="E73" s="7">
        <v>1</v>
      </c>
      <c r="F73" s="7">
        <v>1</v>
      </c>
      <c r="G73" s="7">
        <v>8</v>
      </c>
      <c r="H73" s="7">
        <v>1</v>
      </c>
      <c r="I73" s="7">
        <v>1</v>
      </c>
      <c r="J73" s="22">
        <v>18</v>
      </c>
      <c r="K73" s="7">
        <v>0</v>
      </c>
      <c r="L73" s="7">
        <v>0</v>
      </c>
      <c r="M73" s="7">
        <v>0</v>
      </c>
      <c r="N73" s="37" t="s">
        <v>99</v>
      </c>
    </row>
    <row r="74" spans="1:14" s="34" customFormat="1" ht="30" x14ac:dyDescent="0.25">
      <c r="A74" s="6" t="s">
        <v>4521</v>
      </c>
      <c r="B74" s="7">
        <v>0</v>
      </c>
      <c r="C74" s="7">
        <v>9</v>
      </c>
      <c r="D74" s="7">
        <v>3</v>
      </c>
      <c r="E74" s="7">
        <v>1</v>
      </c>
      <c r="F74" s="7">
        <v>0</v>
      </c>
      <c r="G74" s="7">
        <v>36</v>
      </c>
      <c r="H74" s="7">
        <v>3</v>
      </c>
      <c r="I74" s="7">
        <v>1</v>
      </c>
      <c r="J74" s="22">
        <v>53</v>
      </c>
      <c r="K74" s="7">
        <v>0</v>
      </c>
      <c r="L74" s="7">
        <v>1</v>
      </c>
      <c r="M74" s="7">
        <v>1</v>
      </c>
      <c r="N74" s="37" t="s">
        <v>99</v>
      </c>
    </row>
    <row r="75" spans="1:14" s="34" customFormat="1" x14ac:dyDescent="0.25">
      <c r="A75" s="21" t="s">
        <v>4522</v>
      </c>
      <c r="B75" s="7">
        <v>0</v>
      </c>
      <c r="C75" s="7">
        <v>15</v>
      </c>
      <c r="D75" s="7">
        <v>10</v>
      </c>
      <c r="E75" s="7">
        <v>0</v>
      </c>
      <c r="F75" s="7">
        <v>1</v>
      </c>
      <c r="G75" s="7">
        <v>53</v>
      </c>
      <c r="H75" s="7">
        <v>4</v>
      </c>
      <c r="I75" s="7">
        <v>0</v>
      </c>
      <c r="J75" s="22">
        <v>83</v>
      </c>
      <c r="K75" s="7">
        <v>2</v>
      </c>
      <c r="L75" s="7">
        <v>0</v>
      </c>
      <c r="M75" s="7">
        <v>1</v>
      </c>
      <c r="N75" s="37" t="s">
        <v>99</v>
      </c>
    </row>
    <row r="76" spans="1:14" s="34" customFormat="1" x14ac:dyDescent="0.25">
      <c r="A76" s="21" t="s">
        <v>4523</v>
      </c>
      <c r="B76" s="7">
        <v>0</v>
      </c>
      <c r="C76" s="7">
        <v>6</v>
      </c>
      <c r="D76" s="7">
        <v>1</v>
      </c>
      <c r="E76" s="7">
        <v>2</v>
      </c>
      <c r="F76" s="7">
        <v>2</v>
      </c>
      <c r="G76" s="7">
        <v>56</v>
      </c>
      <c r="H76" s="7">
        <v>16</v>
      </c>
      <c r="I76" s="7">
        <v>1</v>
      </c>
      <c r="J76" s="22">
        <v>84</v>
      </c>
      <c r="K76" s="7">
        <v>0</v>
      </c>
      <c r="L76" s="7">
        <v>0</v>
      </c>
      <c r="M76" s="7">
        <v>2</v>
      </c>
      <c r="N76" s="37" t="s">
        <v>99</v>
      </c>
    </row>
    <row r="77" spans="1:14" s="34" customFormat="1" x14ac:dyDescent="0.25">
      <c r="A77" s="21" t="s">
        <v>4524</v>
      </c>
      <c r="B77" s="7">
        <v>0</v>
      </c>
      <c r="C77" s="7">
        <v>3</v>
      </c>
      <c r="D77" s="7">
        <v>6</v>
      </c>
      <c r="E77" s="7">
        <v>0</v>
      </c>
      <c r="F77" s="7">
        <v>1</v>
      </c>
      <c r="G77" s="7">
        <v>31</v>
      </c>
      <c r="H77" s="7">
        <v>5</v>
      </c>
      <c r="I77" s="7">
        <v>0</v>
      </c>
      <c r="J77" s="22">
        <v>46</v>
      </c>
      <c r="K77" s="7">
        <v>0</v>
      </c>
      <c r="L77" s="7">
        <v>1</v>
      </c>
      <c r="M77" s="7">
        <v>1</v>
      </c>
      <c r="N77" s="37" t="s">
        <v>99</v>
      </c>
    </row>
    <row r="78" spans="1:14" s="34" customFormat="1" x14ac:dyDescent="0.25">
      <c r="A78" s="21" t="s">
        <v>4525</v>
      </c>
      <c r="B78" s="7">
        <v>0</v>
      </c>
      <c r="C78" s="7">
        <v>13</v>
      </c>
      <c r="D78" s="7">
        <v>2</v>
      </c>
      <c r="E78" s="7">
        <v>0</v>
      </c>
      <c r="F78" s="7">
        <v>1</v>
      </c>
      <c r="G78" s="7">
        <v>28</v>
      </c>
      <c r="H78" s="7">
        <v>32</v>
      </c>
      <c r="I78" s="7">
        <v>0</v>
      </c>
      <c r="J78" s="22">
        <v>76</v>
      </c>
      <c r="K78" s="7">
        <v>0</v>
      </c>
      <c r="L78" s="7">
        <v>0</v>
      </c>
      <c r="M78" s="7">
        <v>0</v>
      </c>
      <c r="N78" s="37" t="s">
        <v>99</v>
      </c>
    </row>
    <row r="79" spans="1:14" s="34" customFormat="1" x14ac:dyDescent="0.25">
      <c r="A79" s="21" t="s">
        <v>4526</v>
      </c>
      <c r="B79" s="7">
        <v>0</v>
      </c>
      <c r="C79" s="7">
        <v>16</v>
      </c>
      <c r="D79" s="7">
        <v>6</v>
      </c>
      <c r="E79" s="7">
        <v>4</v>
      </c>
      <c r="F79" s="7">
        <v>3</v>
      </c>
      <c r="G79" s="7">
        <v>50</v>
      </c>
      <c r="H79" s="7">
        <v>10</v>
      </c>
      <c r="I79" s="7">
        <v>2</v>
      </c>
      <c r="J79" s="22">
        <v>91</v>
      </c>
      <c r="K79" s="7">
        <v>1</v>
      </c>
      <c r="L79" s="7">
        <v>0</v>
      </c>
      <c r="M79" s="7">
        <v>1</v>
      </c>
      <c r="N79" s="37" t="s">
        <v>99</v>
      </c>
    </row>
    <row r="80" spans="1:14" s="34" customFormat="1" x14ac:dyDescent="0.25">
      <c r="A80" s="21" t="s">
        <v>4527</v>
      </c>
      <c r="B80" s="7">
        <v>0</v>
      </c>
      <c r="C80" s="7">
        <v>9</v>
      </c>
      <c r="D80" s="7">
        <v>7</v>
      </c>
      <c r="E80" s="7">
        <v>2</v>
      </c>
      <c r="F80" s="7">
        <v>1</v>
      </c>
      <c r="G80" s="7">
        <v>45</v>
      </c>
      <c r="H80" s="7">
        <v>11</v>
      </c>
      <c r="I80" s="7">
        <v>0</v>
      </c>
      <c r="J80" s="22">
        <v>75</v>
      </c>
      <c r="K80" s="7">
        <v>0</v>
      </c>
      <c r="L80" s="7">
        <v>0</v>
      </c>
      <c r="M80" s="7">
        <v>1</v>
      </c>
      <c r="N80" s="37" t="s">
        <v>99</v>
      </c>
    </row>
    <row r="81" spans="1:14" s="34" customFormat="1" x14ac:dyDescent="0.25">
      <c r="A81" s="21" t="s">
        <v>4528</v>
      </c>
      <c r="B81" s="7">
        <v>0</v>
      </c>
      <c r="C81" s="7">
        <v>1003</v>
      </c>
      <c r="D81" s="7">
        <v>63</v>
      </c>
      <c r="E81" s="7">
        <v>33</v>
      </c>
      <c r="F81" s="7">
        <v>24</v>
      </c>
      <c r="G81" s="7">
        <v>3597</v>
      </c>
      <c r="H81" s="7">
        <v>496</v>
      </c>
      <c r="I81" s="7">
        <v>21</v>
      </c>
      <c r="J81" s="22">
        <v>5237</v>
      </c>
      <c r="K81" s="7">
        <v>13</v>
      </c>
      <c r="L81" s="7">
        <v>0</v>
      </c>
      <c r="M81" s="7">
        <v>11</v>
      </c>
      <c r="N81" s="37" t="s">
        <v>99</v>
      </c>
    </row>
    <row r="82" spans="1:14" s="34" customFormat="1" x14ac:dyDescent="0.25">
      <c r="A82" s="21" t="s">
        <v>4529</v>
      </c>
      <c r="B82" s="7">
        <v>0</v>
      </c>
      <c r="C82" s="7">
        <v>150</v>
      </c>
      <c r="D82" s="7">
        <v>30</v>
      </c>
      <c r="E82" s="7">
        <v>8</v>
      </c>
      <c r="F82" s="7">
        <v>19</v>
      </c>
      <c r="G82" s="7">
        <v>1389</v>
      </c>
      <c r="H82" s="7">
        <v>157</v>
      </c>
      <c r="I82" s="7">
        <v>8</v>
      </c>
      <c r="J82" s="22">
        <v>1761</v>
      </c>
      <c r="K82" s="7">
        <v>2</v>
      </c>
      <c r="L82" s="7">
        <v>3</v>
      </c>
      <c r="M82" s="7">
        <v>1</v>
      </c>
      <c r="N82" s="37" t="s">
        <v>99</v>
      </c>
    </row>
    <row r="83" spans="1:14" s="34" customFormat="1" x14ac:dyDescent="0.25">
      <c r="A83" s="21" t="s">
        <v>4530</v>
      </c>
      <c r="B83" s="7">
        <v>0</v>
      </c>
      <c r="C83" s="7">
        <v>148</v>
      </c>
      <c r="D83" s="7">
        <v>25</v>
      </c>
      <c r="E83" s="7">
        <v>8</v>
      </c>
      <c r="F83" s="7">
        <v>7</v>
      </c>
      <c r="G83" s="7">
        <v>891</v>
      </c>
      <c r="H83" s="7">
        <v>219</v>
      </c>
      <c r="I83" s="7">
        <v>5</v>
      </c>
      <c r="J83" s="22">
        <v>1303</v>
      </c>
      <c r="K83" s="7">
        <v>3</v>
      </c>
      <c r="L83" s="7">
        <v>0</v>
      </c>
      <c r="M83" s="7">
        <v>2</v>
      </c>
      <c r="N83" s="37" t="s">
        <v>99</v>
      </c>
    </row>
    <row r="84" spans="1:14" s="34" customFormat="1" x14ac:dyDescent="0.25">
      <c r="A84" s="21" t="s">
        <v>102</v>
      </c>
      <c r="B84" s="7">
        <v>0</v>
      </c>
      <c r="C84" s="7">
        <v>98</v>
      </c>
      <c r="D84" s="7">
        <v>12</v>
      </c>
      <c r="E84" s="7">
        <v>5</v>
      </c>
      <c r="F84" s="7">
        <v>6</v>
      </c>
      <c r="G84" s="7">
        <v>370</v>
      </c>
      <c r="H84" s="7">
        <v>53</v>
      </c>
      <c r="I84" s="7">
        <v>2</v>
      </c>
      <c r="J84" s="22">
        <v>546</v>
      </c>
      <c r="K84" s="7">
        <v>6</v>
      </c>
      <c r="L84" s="7">
        <v>1</v>
      </c>
      <c r="M84" s="7">
        <v>0</v>
      </c>
      <c r="N84" s="37" t="s">
        <v>99</v>
      </c>
    </row>
    <row r="85" spans="1:14" s="34" customFormat="1" x14ac:dyDescent="0.25">
      <c r="A85" s="21" t="s">
        <v>103</v>
      </c>
      <c r="B85" s="7">
        <v>0</v>
      </c>
      <c r="C85" s="7">
        <v>428</v>
      </c>
      <c r="D85" s="7">
        <v>18</v>
      </c>
      <c r="E85" s="7">
        <v>6</v>
      </c>
      <c r="F85" s="7">
        <v>9</v>
      </c>
      <c r="G85" s="7">
        <v>616</v>
      </c>
      <c r="H85" s="7">
        <v>181</v>
      </c>
      <c r="I85" s="7">
        <v>4</v>
      </c>
      <c r="J85" s="22">
        <v>1262</v>
      </c>
      <c r="K85" s="7">
        <v>8</v>
      </c>
      <c r="L85" s="7">
        <v>0</v>
      </c>
      <c r="M85" s="7">
        <v>1</v>
      </c>
      <c r="N85" s="46" t="s">
        <v>99</v>
      </c>
    </row>
    <row r="86" spans="1:14" s="34" customFormat="1" x14ac:dyDescent="0.25">
      <c r="A86" s="16" t="s">
        <v>104</v>
      </c>
      <c r="B86" s="7"/>
      <c r="C86" s="7">
        <f t="shared" ref="C86:M86" si="2">SUM(C2:C80)</f>
        <v>2560</v>
      </c>
      <c r="D86" s="7">
        <f t="shared" si="2"/>
        <v>239</v>
      </c>
      <c r="E86" s="7">
        <f t="shared" si="2"/>
        <v>98</v>
      </c>
      <c r="F86" s="7">
        <f t="shared" si="2"/>
        <v>108</v>
      </c>
      <c r="G86" s="7">
        <f t="shared" si="2"/>
        <v>8724</v>
      </c>
      <c r="H86" s="7">
        <f t="shared" si="2"/>
        <v>1953</v>
      </c>
      <c r="I86" s="7">
        <f t="shared" si="2"/>
        <v>86</v>
      </c>
      <c r="J86" s="7">
        <f t="shared" si="2"/>
        <v>13768</v>
      </c>
      <c r="K86" s="7">
        <f t="shared" si="2"/>
        <v>41</v>
      </c>
      <c r="L86" s="7">
        <f t="shared" si="2"/>
        <v>7</v>
      </c>
      <c r="M86" s="7">
        <f t="shared" si="2"/>
        <v>107</v>
      </c>
      <c r="N86" s="37"/>
    </row>
    <row r="87" spans="1:14" s="34" customFormat="1" x14ac:dyDescent="0.25">
      <c r="A87" s="16" t="s">
        <v>105</v>
      </c>
      <c r="B87" s="7"/>
      <c r="C87" s="7">
        <f t="shared" ref="C87:M87" si="3">SUM(C81:C85)</f>
        <v>1827</v>
      </c>
      <c r="D87" s="7">
        <f t="shared" si="3"/>
        <v>148</v>
      </c>
      <c r="E87" s="7">
        <f t="shared" si="3"/>
        <v>60</v>
      </c>
      <c r="F87" s="7">
        <f t="shared" si="3"/>
        <v>65</v>
      </c>
      <c r="G87" s="7">
        <f t="shared" si="3"/>
        <v>6863</v>
      </c>
      <c r="H87" s="7">
        <f t="shared" si="3"/>
        <v>1106</v>
      </c>
      <c r="I87" s="7">
        <f t="shared" si="3"/>
        <v>40</v>
      </c>
      <c r="J87" s="7">
        <f t="shared" si="3"/>
        <v>10109</v>
      </c>
      <c r="K87" s="7">
        <f t="shared" si="3"/>
        <v>32</v>
      </c>
      <c r="L87" s="7">
        <f t="shared" si="3"/>
        <v>4</v>
      </c>
      <c r="M87" s="7">
        <f t="shared" si="3"/>
        <v>15</v>
      </c>
      <c r="N87" s="37"/>
    </row>
    <row r="88" spans="1:14" s="34" customFormat="1" x14ac:dyDescent="0.25">
      <c r="A88" s="16" t="s">
        <v>106</v>
      </c>
      <c r="B88" s="7">
        <f>SUM(Table154[NAMES
ON LIST])</f>
        <v>32195</v>
      </c>
      <c r="C88" s="7">
        <f>SUM(C86:C87)</f>
        <v>4387</v>
      </c>
      <c r="D88" s="7">
        <f t="shared" ref="D88:M88" si="4">SUM(D86:D87)</f>
        <v>387</v>
      </c>
      <c r="E88" s="7">
        <f t="shared" si="4"/>
        <v>158</v>
      </c>
      <c r="F88" s="7">
        <f t="shared" si="4"/>
        <v>173</v>
      </c>
      <c r="G88" s="7">
        <f t="shared" si="4"/>
        <v>15587</v>
      </c>
      <c r="H88" s="7">
        <f t="shared" si="4"/>
        <v>3059</v>
      </c>
      <c r="I88" s="7">
        <f t="shared" si="4"/>
        <v>126</v>
      </c>
      <c r="J88" s="7">
        <f t="shared" si="4"/>
        <v>23877</v>
      </c>
      <c r="K88" s="7">
        <f t="shared" si="4"/>
        <v>73</v>
      </c>
      <c r="L88" s="7">
        <f t="shared" si="4"/>
        <v>11</v>
      </c>
      <c r="M88" s="7">
        <f t="shared" si="4"/>
        <v>122</v>
      </c>
      <c r="N88" s="37">
        <f>(M88+L88+J88)/B88</f>
        <v>0.74576797639384995</v>
      </c>
    </row>
    <row r="89" spans="1:14" s="34" customFormat="1" x14ac:dyDescent="0.25">
      <c r="A89" s="16" t="s">
        <v>107</v>
      </c>
      <c r="B89" s="7"/>
      <c r="C89" s="37">
        <f>C88/$J$88</f>
        <v>0.18373329982828662</v>
      </c>
      <c r="D89" s="37">
        <f t="shared" ref="D89:I89" si="5">D88/$J$88</f>
        <v>1.6208066339992461E-2</v>
      </c>
      <c r="E89" s="37">
        <f t="shared" si="5"/>
        <v>6.6172467227876199E-3</v>
      </c>
      <c r="F89" s="37">
        <f t="shared" si="5"/>
        <v>7.2454663483687226E-3</v>
      </c>
      <c r="G89" s="37">
        <f t="shared" si="5"/>
        <v>0.65280395359551036</v>
      </c>
      <c r="H89" s="37">
        <f t="shared" si="5"/>
        <v>0.12811492231017296</v>
      </c>
      <c r="I89" s="37">
        <f t="shared" si="5"/>
        <v>5.2770448548812663E-3</v>
      </c>
      <c r="J89" s="37"/>
      <c r="K89" s="37"/>
      <c r="L89" s="37"/>
      <c r="M89" s="37"/>
      <c r="N89" s="37"/>
    </row>
    <row r="90" spans="1:14" x14ac:dyDescent="0.25"/>
    <row r="91" spans="1:14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83" fitToHeight="0" orientation="landscape" r:id="rId1"/>
  <tableParts count="1">
    <tablePart r:id="rId2"/>
  </tablePart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09E8D-BF1F-4674-B466-D2C3E06C9F3C}">
  <sheetPr codeName="Sheet55">
    <pageSetUpPr fitToPage="1"/>
  </sheetPr>
  <dimension ref="A1:O80"/>
  <sheetViews>
    <sheetView workbookViewId="0">
      <pane xSplit="1" ySplit="1" topLeftCell="B47" activePane="bottomRight" state="frozen"/>
      <selection pane="topRight" activeCell="B1" sqref="B1"/>
      <selection pane="bottomLeft" activeCell="A2" sqref="A2"/>
      <selection pane="bottomRight" activeCell="A74" sqref="A74"/>
    </sheetView>
  </sheetViews>
  <sheetFormatPr defaultColWidth="0" defaultRowHeight="15" customHeight="1" zeroHeight="1" x14ac:dyDescent="0.25"/>
  <cols>
    <col min="1" max="1" width="40.7109375" style="30" customWidth="1"/>
    <col min="2" max="2" width="8.7109375" style="40" customWidth="1"/>
    <col min="3" max="8" width="11.7109375" style="40" customWidth="1"/>
    <col min="9" max="9" width="8.7109375" style="40" customWidth="1"/>
    <col min="10" max="12" width="3.7109375" style="40" customWidth="1"/>
    <col min="13" max="13" width="8.7109375" style="47" customWidth="1"/>
    <col min="14" max="14" width="1.7109375" style="33" customWidth="1"/>
    <col min="15" max="15" width="0" style="33" hidden="1" customWidth="1"/>
    <col min="16" max="16384" width="9.140625" style="33" hidden="1"/>
  </cols>
  <sheetData>
    <row r="1" spans="1:13" ht="50.1" customHeight="1" thickBot="1" x14ac:dyDescent="0.3">
      <c r="A1" s="1" t="s">
        <v>0</v>
      </c>
      <c r="B1" s="2" t="s">
        <v>1</v>
      </c>
      <c r="C1" s="2" t="s">
        <v>4531</v>
      </c>
      <c r="D1" s="2" t="s">
        <v>4532</v>
      </c>
      <c r="E1" s="2" t="s">
        <v>4533</v>
      </c>
      <c r="F1" s="2" t="s">
        <v>4534</v>
      </c>
      <c r="G1" s="2" t="s">
        <v>4535</v>
      </c>
      <c r="H1" s="2" t="s">
        <v>4536</v>
      </c>
      <c r="I1" s="2" t="s">
        <v>8</v>
      </c>
      <c r="J1" s="2" t="s">
        <v>9</v>
      </c>
      <c r="K1" s="2" t="s">
        <v>10</v>
      </c>
      <c r="L1" s="2" t="s">
        <v>11</v>
      </c>
      <c r="M1" s="32" t="s">
        <v>12</v>
      </c>
    </row>
    <row r="2" spans="1:13" ht="15.75" thickTop="1" x14ac:dyDescent="0.25">
      <c r="A2" s="21" t="s">
        <v>4537</v>
      </c>
      <c r="B2" s="34">
        <v>324</v>
      </c>
      <c r="C2" s="7">
        <v>7</v>
      </c>
      <c r="D2" s="7">
        <v>6</v>
      </c>
      <c r="E2" s="7">
        <v>4</v>
      </c>
      <c r="F2" s="7">
        <v>5</v>
      </c>
      <c r="G2" s="7">
        <v>116</v>
      </c>
      <c r="H2" s="7">
        <v>18</v>
      </c>
      <c r="I2" s="22">
        <v>156</v>
      </c>
      <c r="J2" s="7">
        <v>0</v>
      </c>
      <c r="K2" s="7">
        <v>0</v>
      </c>
      <c r="L2" s="7">
        <v>1</v>
      </c>
      <c r="M2" s="37">
        <f t="shared" ref="M2:M57" si="0">(L2+K2+I2)/B2</f>
        <v>0.48456790123456789</v>
      </c>
    </row>
    <row r="3" spans="1:13" x14ac:dyDescent="0.25">
      <c r="A3" s="21" t="s">
        <v>4538</v>
      </c>
      <c r="B3" s="34">
        <v>371</v>
      </c>
      <c r="C3" s="7">
        <v>8</v>
      </c>
      <c r="D3" s="7">
        <v>15</v>
      </c>
      <c r="E3" s="7">
        <v>19</v>
      </c>
      <c r="F3" s="7">
        <v>3</v>
      </c>
      <c r="G3" s="7">
        <v>121</v>
      </c>
      <c r="H3" s="7">
        <v>38</v>
      </c>
      <c r="I3" s="22">
        <v>204</v>
      </c>
      <c r="J3" s="7">
        <v>0</v>
      </c>
      <c r="K3" s="7">
        <v>1</v>
      </c>
      <c r="L3" s="7">
        <v>0</v>
      </c>
      <c r="M3" s="37">
        <f t="shared" si="0"/>
        <v>0.55256064690026951</v>
      </c>
    </row>
    <row r="4" spans="1:13" x14ac:dyDescent="0.25">
      <c r="A4" s="21" t="s">
        <v>4539</v>
      </c>
      <c r="B4" s="34">
        <v>1590</v>
      </c>
      <c r="C4" s="7">
        <v>8</v>
      </c>
      <c r="D4" s="7">
        <v>9</v>
      </c>
      <c r="E4" s="7">
        <v>10</v>
      </c>
      <c r="F4" s="7">
        <v>11</v>
      </c>
      <c r="G4" s="7">
        <v>28</v>
      </c>
      <c r="H4" s="7">
        <v>404</v>
      </c>
      <c r="I4" s="7">
        <v>470</v>
      </c>
      <c r="J4" s="7">
        <v>0</v>
      </c>
      <c r="K4" s="7">
        <v>1</v>
      </c>
      <c r="L4" s="7">
        <v>0</v>
      </c>
      <c r="M4" s="37">
        <f t="shared" si="0"/>
        <v>0.29622641509433961</v>
      </c>
    </row>
    <row r="5" spans="1:13" x14ac:dyDescent="0.25">
      <c r="A5" s="21" t="s">
        <v>4540</v>
      </c>
      <c r="B5" s="34">
        <v>377</v>
      </c>
      <c r="C5" s="7">
        <v>42</v>
      </c>
      <c r="D5" s="7">
        <v>7</v>
      </c>
      <c r="E5" s="7">
        <v>2</v>
      </c>
      <c r="F5" s="7">
        <v>4</v>
      </c>
      <c r="G5" s="7">
        <v>95</v>
      </c>
      <c r="H5" s="7">
        <v>14</v>
      </c>
      <c r="I5" s="22">
        <v>164</v>
      </c>
      <c r="J5" s="7">
        <v>0</v>
      </c>
      <c r="K5" s="7">
        <v>0</v>
      </c>
      <c r="L5" s="7">
        <v>0</v>
      </c>
      <c r="M5" s="37">
        <f t="shared" si="0"/>
        <v>0.43501326259946949</v>
      </c>
    </row>
    <row r="6" spans="1:13" x14ac:dyDescent="0.25">
      <c r="A6" s="21" t="s">
        <v>4541</v>
      </c>
      <c r="B6" s="34">
        <v>329</v>
      </c>
      <c r="C6" s="7">
        <v>28</v>
      </c>
      <c r="D6" s="7">
        <v>3</v>
      </c>
      <c r="E6" s="7">
        <v>2</v>
      </c>
      <c r="F6" s="7">
        <v>0</v>
      </c>
      <c r="G6" s="7">
        <v>107</v>
      </c>
      <c r="H6" s="7">
        <v>8</v>
      </c>
      <c r="I6" s="22">
        <v>148</v>
      </c>
      <c r="J6" s="7">
        <v>0</v>
      </c>
      <c r="K6" s="7">
        <v>0</v>
      </c>
      <c r="L6" s="7">
        <v>1</v>
      </c>
      <c r="M6" s="37">
        <f t="shared" si="0"/>
        <v>0.45288753799392095</v>
      </c>
    </row>
    <row r="7" spans="1:13" x14ac:dyDescent="0.25">
      <c r="A7" s="21" t="s">
        <v>4542</v>
      </c>
      <c r="B7" s="34">
        <v>343</v>
      </c>
      <c r="C7" s="7">
        <v>23</v>
      </c>
      <c r="D7" s="7">
        <v>8</v>
      </c>
      <c r="E7" s="7">
        <v>4</v>
      </c>
      <c r="F7" s="7">
        <v>0</v>
      </c>
      <c r="G7" s="7">
        <v>151</v>
      </c>
      <c r="H7" s="7">
        <v>18</v>
      </c>
      <c r="I7" s="22">
        <v>204</v>
      </c>
      <c r="J7" s="7">
        <v>0</v>
      </c>
      <c r="K7" s="7">
        <v>0</v>
      </c>
      <c r="L7" s="7">
        <v>0</v>
      </c>
      <c r="M7" s="37">
        <f t="shared" si="0"/>
        <v>0.59475218658892126</v>
      </c>
    </row>
    <row r="8" spans="1:13" x14ac:dyDescent="0.25">
      <c r="A8" s="21" t="s">
        <v>4543</v>
      </c>
      <c r="B8" s="34">
        <v>436</v>
      </c>
      <c r="C8" s="7">
        <v>11</v>
      </c>
      <c r="D8" s="7">
        <v>9</v>
      </c>
      <c r="E8" s="7">
        <v>2</v>
      </c>
      <c r="F8" s="7">
        <v>4</v>
      </c>
      <c r="G8" s="7">
        <v>192</v>
      </c>
      <c r="H8" s="7">
        <v>12</v>
      </c>
      <c r="I8" s="22">
        <v>230</v>
      </c>
      <c r="J8" s="7">
        <v>1</v>
      </c>
      <c r="K8" s="7">
        <v>0</v>
      </c>
      <c r="L8" s="7">
        <v>0</v>
      </c>
      <c r="M8" s="37">
        <f t="shared" si="0"/>
        <v>0.52752293577981646</v>
      </c>
    </row>
    <row r="9" spans="1:13" x14ac:dyDescent="0.25">
      <c r="A9" s="21" t="s">
        <v>4544</v>
      </c>
      <c r="B9" s="34">
        <v>333</v>
      </c>
      <c r="C9" s="7">
        <v>17</v>
      </c>
      <c r="D9" s="7">
        <v>2</v>
      </c>
      <c r="E9" s="7">
        <v>4</v>
      </c>
      <c r="F9" s="7">
        <v>1</v>
      </c>
      <c r="G9" s="7">
        <v>100</v>
      </c>
      <c r="H9" s="7">
        <v>11</v>
      </c>
      <c r="I9" s="22">
        <v>135</v>
      </c>
      <c r="J9" s="7">
        <v>0</v>
      </c>
      <c r="K9" s="7">
        <v>0</v>
      </c>
      <c r="L9" s="7">
        <v>0</v>
      </c>
      <c r="M9" s="37">
        <f t="shared" si="0"/>
        <v>0.40540540540540543</v>
      </c>
    </row>
    <row r="10" spans="1:13" x14ac:dyDescent="0.25">
      <c r="A10" s="21" t="s">
        <v>4545</v>
      </c>
      <c r="B10" s="34">
        <v>515</v>
      </c>
      <c r="C10" s="7">
        <v>26</v>
      </c>
      <c r="D10" s="7">
        <v>15</v>
      </c>
      <c r="E10" s="7">
        <v>4</v>
      </c>
      <c r="F10" s="7">
        <v>3</v>
      </c>
      <c r="G10" s="7">
        <v>119</v>
      </c>
      <c r="H10" s="7">
        <v>26</v>
      </c>
      <c r="I10" s="22">
        <v>193</v>
      </c>
      <c r="J10" s="7">
        <v>2</v>
      </c>
      <c r="K10" s="7">
        <v>0</v>
      </c>
      <c r="L10" s="7">
        <v>1</v>
      </c>
      <c r="M10" s="37">
        <f t="shared" si="0"/>
        <v>0.37669902912621361</v>
      </c>
    </row>
    <row r="11" spans="1:13" x14ac:dyDescent="0.25">
      <c r="A11" s="21" t="s">
        <v>4546</v>
      </c>
      <c r="B11" s="34">
        <v>413</v>
      </c>
      <c r="C11" s="7">
        <v>33</v>
      </c>
      <c r="D11" s="7">
        <v>5</v>
      </c>
      <c r="E11" s="7">
        <v>2</v>
      </c>
      <c r="F11" s="7">
        <v>0</v>
      </c>
      <c r="G11" s="7">
        <v>100</v>
      </c>
      <c r="H11" s="7">
        <v>26</v>
      </c>
      <c r="I11" s="22">
        <v>166</v>
      </c>
      <c r="J11" s="7">
        <v>1</v>
      </c>
      <c r="K11" s="7">
        <v>0</v>
      </c>
      <c r="L11" s="7">
        <v>0</v>
      </c>
      <c r="M11" s="37">
        <f t="shared" si="0"/>
        <v>0.40193704600484259</v>
      </c>
    </row>
    <row r="12" spans="1:13" x14ac:dyDescent="0.25">
      <c r="A12" s="21" t="s">
        <v>4547</v>
      </c>
      <c r="B12" s="34">
        <v>562</v>
      </c>
      <c r="C12" s="7">
        <v>27</v>
      </c>
      <c r="D12" s="7">
        <v>12</v>
      </c>
      <c r="E12" s="7">
        <v>3</v>
      </c>
      <c r="F12" s="7">
        <v>5</v>
      </c>
      <c r="G12" s="7">
        <v>148</v>
      </c>
      <c r="H12" s="7">
        <v>41</v>
      </c>
      <c r="I12" s="22">
        <v>236</v>
      </c>
      <c r="J12" s="7">
        <v>0</v>
      </c>
      <c r="K12" s="7">
        <v>0</v>
      </c>
      <c r="L12" s="7">
        <v>0</v>
      </c>
      <c r="M12" s="37">
        <f t="shared" si="0"/>
        <v>0.41992882562277578</v>
      </c>
    </row>
    <row r="13" spans="1:13" x14ac:dyDescent="0.25">
      <c r="A13" s="21" t="s">
        <v>4548</v>
      </c>
      <c r="B13" s="34">
        <v>371</v>
      </c>
      <c r="C13" s="7">
        <v>10</v>
      </c>
      <c r="D13" s="7">
        <v>8</v>
      </c>
      <c r="E13" s="7">
        <v>3</v>
      </c>
      <c r="F13" s="7">
        <v>0</v>
      </c>
      <c r="G13" s="7">
        <v>91</v>
      </c>
      <c r="H13" s="7">
        <v>5</v>
      </c>
      <c r="I13" s="22">
        <v>117</v>
      </c>
      <c r="J13" s="7">
        <v>0</v>
      </c>
      <c r="K13" s="7">
        <v>0</v>
      </c>
      <c r="L13" s="7">
        <v>0</v>
      </c>
      <c r="M13" s="37">
        <f t="shared" si="0"/>
        <v>0.31536388140161725</v>
      </c>
    </row>
    <row r="14" spans="1:13" x14ac:dyDescent="0.25">
      <c r="A14" s="21" t="s">
        <v>4549</v>
      </c>
      <c r="B14" s="34">
        <v>348</v>
      </c>
      <c r="C14" s="7">
        <v>12</v>
      </c>
      <c r="D14" s="7">
        <v>3</v>
      </c>
      <c r="E14" s="7">
        <v>2</v>
      </c>
      <c r="F14" s="7">
        <v>0</v>
      </c>
      <c r="G14" s="7">
        <v>82</v>
      </c>
      <c r="H14" s="7">
        <v>16</v>
      </c>
      <c r="I14" s="22">
        <v>115</v>
      </c>
      <c r="J14" s="7">
        <v>0</v>
      </c>
      <c r="K14" s="7">
        <v>0</v>
      </c>
      <c r="L14" s="7">
        <v>0</v>
      </c>
      <c r="M14" s="37">
        <f t="shared" si="0"/>
        <v>0.33045977011494254</v>
      </c>
    </row>
    <row r="15" spans="1:13" x14ac:dyDescent="0.25">
      <c r="A15" s="21" t="s">
        <v>4550</v>
      </c>
      <c r="B15" s="34">
        <v>528</v>
      </c>
      <c r="C15" s="7">
        <v>13</v>
      </c>
      <c r="D15" s="7">
        <v>15</v>
      </c>
      <c r="E15" s="7">
        <v>6</v>
      </c>
      <c r="F15" s="7">
        <v>2</v>
      </c>
      <c r="G15" s="7">
        <v>197</v>
      </c>
      <c r="H15" s="7">
        <v>24</v>
      </c>
      <c r="I15" s="22">
        <v>257</v>
      </c>
      <c r="J15" s="7">
        <v>0</v>
      </c>
      <c r="K15" s="7">
        <v>0</v>
      </c>
      <c r="L15" s="7">
        <v>0</v>
      </c>
      <c r="M15" s="37">
        <f t="shared" si="0"/>
        <v>0.48674242424242425</v>
      </c>
    </row>
    <row r="16" spans="1:13" x14ac:dyDescent="0.25">
      <c r="A16" s="21" t="s">
        <v>4551</v>
      </c>
      <c r="B16" s="34">
        <v>424</v>
      </c>
      <c r="C16" s="7">
        <v>18</v>
      </c>
      <c r="D16" s="7">
        <v>9</v>
      </c>
      <c r="E16" s="7">
        <v>1</v>
      </c>
      <c r="F16" s="7">
        <v>4</v>
      </c>
      <c r="G16" s="7">
        <v>128</v>
      </c>
      <c r="H16" s="7">
        <v>26</v>
      </c>
      <c r="I16" s="22">
        <v>186</v>
      </c>
      <c r="J16" s="7">
        <v>0</v>
      </c>
      <c r="K16" s="7">
        <v>0</v>
      </c>
      <c r="L16" s="7">
        <v>0</v>
      </c>
      <c r="M16" s="37">
        <f t="shared" si="0"/>
        <v>0.43867924528301888</v>
      </c>
    </row>
    <row r="17" spans="1:13" x14ac:dyDescent="0.25">
      <c r="A17" s="21" t="s">
        <v>4552</v>
      </c>
      <c r="B17" s="34">
        <v>461</v>
      </c>
      <c r="C17" s="7">
        <v>17</v>
      </c>
      <c r="D17" s="7">
        <v>3</v>
      </c>
      <c r="E17" s="7">
        <v>3</v>
      </c>
      <c r="F17" s="7">
        <v>0</v>
      </c>
      <c r="G17" s="7">
        <v>172</v>
      </c>
      <c r="H17" s="7">
        <v>11</v>
      </c>
      <c r="I17" s="22">
        <v>206</v>
      </c>
      <c r="J17" s="7">
        <v>0</v>
      </c>
      <c r="K17" s="7">
        <v>0</v>
      </c>
      <c r="L17" s="7">
        <v>1</v>
      </c>
      <c r="M17" s="37">
        <f t="shared" si="0"/>
        <v>0.44902386117136661</v>
      </c>
    </row>
    <row r="18" spans="1:13" x14ac:dyDescent="0.25">
      <c r="A18" s="21" t="s">
        <v>4553</v>
      </c>
      <c r="B18" s="34">
        <v>339</v>
      </c>
      <c r="C18" s="7">
        <v>17</v>
      </c>
      <c r="D18" s="7">
        <v>6</v>
      </c>
      <c r="E18" s="7">
        <v>3</v>
      </c>
      <c r="F18" s="7">
        <v>1</v>
      </c>
      <c r="G18" s="7">
        <v>76</v>
      </c>
      <c r="H18" s="7">
        <v>6</v>
      </c>
      <c r="I18" s="22">
        <v>109</v>
      </c>
      <c r="J18" s="7">
        <v>0</v>
      </c>
      <c r="K18" s="7">
        <v>0</v>
      </c>
      <c r="L18" s="7">
        <v>0</v>
      </c>
      <c r="M18" s="37">
        <f t="shared" si="0"/>
        <v>0.32153392330383479</v>
      </c>
    </row>
    <row r="19" spans="1:13" x14ac:dyDescent="0.25">
      <c r="A19" s="21" t="s">
        <v>4554</v>
      </c>
      <c r="B19" s="34">
        <v>288</v>
      </c>
      <c r="C19" s="7">
        <v>18</v>
      </c>
      <c r="D19" s="7">
        <v>8</v>
      </c>
      <c r="E19" s="7">
        <v>4</v>
      </c>
      <c r="F19" s="7">
        <v>1</v>
      </c>
      <c r="G19" s="7">
        <v>144</v>
      </c>
      <c r="H19" s="7">
        <v>5</v>
      </c>
      <c r="I19" s="22">
        <v>180</v>
      </c>
      <c r="J19" s="7">
        <v>1</v>
      </c>
      <c r="K19" s="7">
        <v>0</v>
      </c>
      <c r="L19" s="7">
        <v>0</v>
      </c>
      <c r="M19" s="37">
        <f t="shared" si="0"/>
        <v>0.625</v>
      </c>
    </row>
    <row r="20" spans="1:13" x14ac:dyDescent="0.25">
      <c r="A20" s="21" t="s">
        <v>4555</v>
      </c>
      <c r="B20" s="34">
        <v>376</v>
      </c>
      <c r="C20" s="7">
        <v>8</v>
      </c>
      <c r="D20" s="7">
        <v>11</v>
      </c>
      <c r="E20" s="7">
        <v>2</v>
      </c>
      <c r="F20" s="7">
        <v>5</v>
      </c>
      <c r="G20" s="7">
        <v>81</v>
      </c>
      <c r="H20" s="7">
        <v>8</v>
      </c>
      <c r="I20" s="22">
        <v>115</v>
      </c>
      <c r="J20" s="7">
        <v>0</v>
      </c>
      <c r="K20" s="7">
        <v>0</v>
      </c>
      <c r="L20" s="7">
        <v>0</v>
      </c>
      <c r="M20" s="37">
        <f t="shared" si="0"/>
        <v>0.30585106382978722</v>
      </c>
    </row>
    <row r="21" spans="1:13" x14ac:dyDescent="0.25">
      <c r="A21" s="21" t="s">
        <v>4556</v>
      </c>
      <c r="B21" s="34">
        <v>245</v>
      </c>
      <c r="C21" s="7">
        <v>12</v>
      </c>
      <c r="D21" s="7">
        <v>9</v>
      </c>
      <c r="E21" s="7">
        <v>3</v>
      </c>
      <c r="F21" s="7">
        <v>3</v>
      </c>
      <c r="G21" s="7">
        <v>55</v>
      </c>
      <c r="H21" s="7">
        <v>6</v>
      </c>
      <c r="I21" s="22">
        <v>88</v>
      </c>
      <c r="J21" s="7">
        <v>1</v>
      </c>
      <c r="K21" s="7">
        <v>0</v>
      </c>
      <c r="L21" s="7">
        <v>0</v>
      </c>
      <c r="M21" s="37">
        <f t="shared" si="0"/>
        <v>0.35918367346938773</v>
      </c>
    </row>
    <row r="22" spans="1:13" x14ac:dyDescent="0.25">
      <c r="A22" s="21" t="s">
        <v>4557</v>
      </c>
      <c r="B22" s="34">
        <v>193</v>
      </c>
      <c r="C22" s="7">
        <v>8</v>
      </c>
      <c r="D22" s="7">
        <v>2</v>
      </c>
      <c r="E22" s="7">
        <v>1</v>
      </c>
      <c r="F22" s="7">
        <v>2</v>
      </c>
      <c r="G22" s="7">
        <v>64</v>
      </c>
      <c r="H22" s="7">
        <v>5</v>
      </c>
      <c r="I22" s="22">
        <v>82</v>
      </c>
      <c r="J22" s="7">
        <v>0</v>
      </c>
      <c r="K22" s="7">
        <v>1</v>
      </c>
      <c r="L22" s="7">
        <v>0</v>
      </c>
      <c r="M22" s="37">
        <f t="shared" si="0"/>
        <v>0.43005181347150256</v>
      </c>
    </row>
    <row r="23" spans="1:13" x14ac:dyDescent="0.25">
      <c r="A23" s="21" t="s">
        <v>4558</v>
      </c>
      <c r="B23" s="34">
        <v>276</v>
      </c>
      <c r="C23" s="7">
        <v>9</v>
      </c>
      <c r="D23" s="7">
        <v>9</v>
      </c>
      <c r="E23" s="7">
        <v>1</v>
      </c>
      <c r="F23" s="7">
        <v>2</v>
      </c>
      <c r="G23" s="7">
        <v>97</v>
      </c>
      <c r="H23" s="7">
        <v>9</v>
      </c>
      <c r="I23" s="22">
        <v>127</v>
      </c>
      <c r="J23" s="7">
        <v>1</v>
      </c>
      <c r="K23" s="7">
        <v>0</v>
      </c>
      <c r="L23" s="7">
        <v>0</v>
      </c>
      <c r="M23" s="37">
        <f t="shared" si="0"/>
        <v>0.46014492753623187</v>
      </c>
    </row>
    <row r="24" spans="1:13" x14ac:dyDescent="0.25">
      <c r="A24" s="21" t="s">
        <v>4559</v>
      </c>
      <c r="B24" s="34">
        <v>327</v>
      </c>
      <c r="C24" s="7">
        <v>10</v>
      </c>
      <c r="D24" s="7">
        <v>10</v>
      </c>
      <c r="E24" s="7">
        <v>0</v>
      </c>
      <c r="F24" s="7">
        <v>0</v>
      </c>
      <c r="G24" s="7">
        <v>142</v>
      </c>
      <c r="H24" s="7">
        <v>6</v>
      </c>
      <c r="I24" s="22">
        <v>168</v>
      </c>
      <c r="J24" s="7">
        <v>2</v>
      </c>
      <c r="K24" s="7">
        <v>0</v>
      </c>
      <c r="L24" s="7">
        <v>0</v>
      </c>
      <c r="M24" s="37">
        <f t="shared" si="0"/>
        <v>0.51376146788990829</v>
      </c>
    </row>
    <row r="25" spans="1:13" x14ac:dyDescent="0.25">
      <c r="A25" s="21" t="s">
        <v>4560</v>
      </c>
      <c r="B25" s="34">
        <v>361</v>
      </c>
      <c r="C25" s="7">
        <v>11</v>
      </c>
      <c r="D25" s="7">
        <v>8</v>
      </c>
      <c r="E25" s="7">
        <v>6</v>
      </c>
      <c r="F25" s="7">
        <v>4</v>
      </c>
      <c r="G25" s="7">
        <v>111</v>
      </c>
      <c r="H25" s="7">
        <v>45</v>
      </c>
      <c r="I25" s="22">
        <v>185</v>
      </c>
      <c r="J25" s="7">
        <v>1</v>
      </c>
      <c r="K25" s="7">
        <v>0</v>
      </c>
      <c r="L25" s="7">
        <v>1</v>
      </c>
      <c r="M25" s="37">
        <f t="shared" si="0"/>
        <v>0.51523545706371188</v>
      </c>
    </row>
    <row r="26" spans="1:13" x14ac:dyDescent="0.25">
      <c r="A26" s="21" t="s">
        <v>4561</v>
      </c>
      <c r="B26" s="34">
        <v>284</v>
      </c>
      <c r="C26" s="7">
        <v>5</v>
      </c>
      <c r="D26" s="7">
        <v>4</v>
      </c>
      <c r="E26" s="7">
        <v>1</v>
      </c>
      <c r="F26" s="7">
        <v>1</v>
      </c>
      <c r="G26" s="7">
        <v>115</v>
      </c>
      <c r="H26" s="7">
        <v>13</v>
      </c>
      <c r="I26" s="22">
        <v>139</v>
      </c>
      <c r="J26" s="7">
        <v>1</v>
      </c>
      <c r="K26" s="7">
        <v>0</v>
      </c>
      <c r="L26" s="7">
        <v>0</v>
      </c>
      <c r="M26" s="37">
        <f t="shared" si="0"/>
        <v>0.48943661971830987</v>
      </c>
    </row>
    <row r="27" spans="1:13" x14ac:dyDescent="0.25">
      <c r="A27" s="21" t="s">
        <v>4562</v>
      </c>
      <c r="B27" s="34">
        <v>707</v>
      </c>
      <c r="C27" s="7">
        <v>14</v>
      </c>
      <c r="D27" s="7">
        <v>16</v>
      </c>
      <c r="E27" s="7">
        <v>9</v>
      </c>
      <c r="F27" s="7">
        <v>7</v>
      </c>
      <c r="G27" s="7">
        <v>294</v>
      </c>
      <c r="H27" s="7">
        <v>62</v>
      </c>
      <c r="I27" s="22">
        <v>402</v>
      </c>
      <c r="J27" s="7">
        <v>2</v>
      </c>
      <c r="K27" s="7">
        <v>0</v>
      </c>
      <c r="L27" s="7">
        <v>0</v>
      </c>
      <c r="M27" s="37">
        <f t="shared" si="0"/>
        <v>0.56859971711456858</v>
      </c>
    </row>
    <row r="28" spans="1:13" x14ac:dyDescent="0.25">
      <c r="A28" s="21" t="s">
        <v>4563</v>
      </c>
      <c r="B28" s="34">
        <v>306</v>
      </c>
      <c r="C28" s="7">
        <v>6</v>
      </c>
      <c r="D28" s="7">
        <v>2</v>
      </c>
      <c r="E28" s="7">
        <v>3</v>
      </c>
      <c r="F28" s="7">
        <v>1</v>
      </c>
      <c r="G28" s="7">
        <v>177</v>
      </c>
      <c r="H28" s="7">
        <v>7</v>
      </c>
      <c r="I28" s="22">
        <v>196</v>
      </c>
      <c r="J28" s="7">
        <v>0</v>
      </c>
      <c r="K28" s="7">
        <v>0</v>
      </c>
      <c r="L28" s="7">
        <v>0</v>
      </c>
      <c r="M28" s="37">
        <f t="shared" si="0"/>
        <v>0.64052287581699341</v>
      </c>
    </row>
    <row r="29" spans="1:13" x14ac:dyDescent="0.25">
      <c r="A29" s="21" t="s">
        <v>4564</v>
      </c>
      <c r="B29" s="34">
        <v>486</v>
      </c>
      <c r="C29" s="7">
        <v>12</v>
      </c>
      <c r="D29" s="7">
        <v>12</v>
      </c>
      <c r="E29" s="7">
        <v>5</v>
      </c>
      <c r="F29" s="7">
        <v>3</v>
      </c>
      <c r="G29" s="7">
        <v>213</v>
      </c>
      <c r="H29" s="7">
        <v>36</v>
      </c>
      <c r="I29" s="22">
        <v>281</v>
      </c>
      <c r="J29" s="7">
        <v>1</v>
      </c>
      <c r="K29" s="7">
        <v>0</v>
      </c>
      <c r="L29" s="7">
        <v>0</v>
      </c>
      <c r="M29" s="37">
        <f t="shared" si="0"/>
        <v>0.57818930041152261</v>
      </c>
    </row>
    <row r="30" spans="1:13" x14ac:dyDescent="0.25">
      <c r="A30" s="21" t="s">
        <v>4565</v>
      </c>
      <c r="B30" s="34">
        <v>277</v>
      </c>
      <c r="C30" s="7">
        <v>3</v>
      </c>
      <c r="D30" s="7">
        <v>6</v>
      </c>
      <c r="E30" s="7">
        <v>4</v>
      </c>
      <c r="F30" s="7">
        <v>4</v>
      </c>
      <c r="G30" s="7">
        <v>84</v>
      </c>
      <c r="H30" s="7">
        <v>17</v>
      </c>
      <c r="I30" s="22">
        <v>118</v>
      </c>
      <c r="J30" s="7">
        <v>3</v>
      </c>
      <c r="K30" s="7">
        <v>0</v>
      </c>
      <c r="L30" s="7">
        <v>0</v>
      </c>
      <c r="M30" s="37">
        <f t="shared" si="0"/>
        <v>0.4259927797833935</v>
      </c>
    </row>
    <row r="31" spans="1:13" x14ac:dyDescent="0.25">
      <c r="A31" s="21" t="s">
        <v>4566</v>
      </c>
      <c r="B31" s="34">
        <v>414</v>
      </c>
      <c r="C31" s="7">
        <v>15</v>
      </c>
      <c r="D31" s="7">
        <v>21</v>
      </c>
      <c r="E31" s="7">
        <v>4</v>
      </c>
      <c r="F31" s="7">
        <v>2</v>
      </c>
      <c r="G31" s="7">
        <v>157</v>
      </c>
      <c r="H31" s="7">
        <v>33</v>
      </c>
      <c r="I31" s="22">
        <v>232</v>
      </c>
      <c r="J31" s="7">
        <v>0</v>
      </c>
      <c r="K31" s="7">
        <v>0</v>
      </c>
      <c r="L31" s="7">
        <v>0</v>
      </c>
      <c r="M31" s="37">
        <f t="shared" si="0"/>
        <v>0.56038647342995174</v>
      </c>
    </row>
    <row r="32" spans="1:13" x14ac:dyDescent="0.25">
      <c r="A32" s="21" t="s">
        <v>4567</v>
      </c>
      <c r="B32" s="34">
        <v>470</v>
      </c>
      <c r="C32" s="7">
        <v>19</v>
      </c>
      <c r="D32" s="7">
        <v>16</v>
      </c>
      <c r="E32" s="7">
        <v>3</v>
      </c>
      <c r="F32" s="7">
        <v>3</v>
      </c>
      <c r="G32" s="7">
        <v>168</v>
      </c>
      <c r="H32" s="7">
        <v>48</v>
      </c>
      <c r="I32" s="22">
        <v>257</v>
      </c>
      <c r="J32" s="7">
        <v>0</v>
      </c>
      <c r="K32" s="7">
        <v>0</v>
      </c>
      <c r="L32" s="7">
        <v>0</v>
      </c>
      <c r="M32" s="37">
        <f t="shared" si="0"/>
        <v>0.54680851063829783</v>
      </c>
    </row>
    <row r="33" spans="1:13" x14ac:dyDescent="0.25">
      <c r="A33" s="21" t="s">
        <v>4568</v>
      </c>
      <c r="B33" s="34">
        <v>520</v>
      </c>
      <c r="C33" s="7">
        <v>5</v>
      </c>
      <c r="D33" s="7">
        <v>6</v>
      </c>
      <c r="E33" s="7">
        <v>0</v>
      </c>
      <c r="F33" s="7">
        <v>1</v>
      </c>
      <c r="G33" s="7">
        <v>98</v>
      </c>
      <c r="H33" s="7">
        <v>5</v>
      </c>
      <c r="I33" s="22">
        <v>115</v>
      </c>
      <c r="J33" s="7">
        <v>0</v>
      </c>
      <c r="K33" s="7">
        <v>0</v>
      </c>
      <c r="L33" s="7">
        <v>0</v>
      </c>
      <c r="M33" s="37">
        <f t="shared" si="0"/>
        <v>0.22115384615384615</v>
      </c>
    </row>
    <row r="34" spans="1:13" x14ac:dyDescent="0.25">
      <c r="A34" s="21" t="s">
        <v>4569</v>
      </c>
      <c r="B34" s="34">
        <v>494</v>
      </c>
      <c r="C34" s="7">
        <v>7</v>
      </c>
      <c r="D34" s="7">
        <v>6</v>
      </c>
      <c r="E34" s="7">
        <v>4</v>
      </c>
      <c r="F34" s="7">
        <v>3</v>
      </c>
      <c r="G34" s="7">
        <v>184</v>
      </c>
      <c r="H34" s="7">
        <v>49</v>
      </c>
      <c r="I34" s="22">
        <v>253</v>
      </c>
      <c r="J34" s="7">
        <v>0</v>
      </c>
      <c r="K34" s="7">
        <v>0</v>
      </c>
      <c r="L34" s="7">
        <v>0</v>
      </c>
      <c r="M34" s="37">
        <f t="shared" si="0"/>
        <v>0.51214574898785425</v>
      </c>
    </row>
    <row r="35" spans="1:13" x14ac:dyDescent="0.25">
      <c r="A35" s="21" t="s">
        <v>4570</v>
      </c>
      <c r="B35" s="34">
        <v>561</v>
      </c>
      <c r="C35" s="7">
        <v>9</v>
      </c>
      <c r="D35" s="7">
        <v>15</v>
      </c>
      <c r="E35" s="7">
        <v>1</v>
      </c>
      <c r="F35" s="7">
        <v>0</v>
      </c>
      <c r="G35" s="7">
        <v>129</v>
      </c>
      <c r="H35" s="7">
        <v>49</v>
      </c>
      <c r="I35" s="22">
        <v>203</v>
      </c>
      <c r="J35" s="7">
        <v>0</v>
      </c>
      <c r="K35" s="7">
        <v>0</v>
      </c>
      <c r="L35" s="7">
        <v>0</v>
      </c>
      <c r="M35" s="37">
        <f t="shared" si="0"/>
        <v>0.36185383244206776</v>
      </c>
    </row>
    <row r="36" spans="1:13" x14ac:dyDescent="0.25">
      <c r="A36" s="21" t="s">
        <v>4571</v>
      </c>
      <c r="B36" s="34">
        <v>505</v>
      </c>
      <c r="C36" s="7">
        <v>6</v>
      </c>
      <c r="D36" s="7">
        <v>8</v>
      </c>
      <c r="E36" s="7">
        <v>2</v>
      </c>
      <c r="F36" s="7">
        <v>1</v>
      </c>
      <c r="G36" s="7">
        <v>103</v>
      </c>
      <c r="H36" s="7">
        <v>60</v>
      </c>
      <c r="I36" s="22">
        <v>180</v>
      </c>
      <c r="J36" s="7">
        <v>1</v>
      </c>
      <c r="K36" s="7">
        <v>0</v>
      </c>
      <c r="L36" s="7">
        <v>0</v>
      </c>
      <c r="M36" s="37">
        <f t="shared" si="0"/>
        <v>0.35643564356435642</v>
      </c>
    </row>
    <row r="37" spans="1:13" x14ac:dyDescent="0.25">
      <c r="A37" s="21" t="s">
        <v>4572</v>
      </c>
      <c r="B37" s="34">
        <v>410</v>
      </c>
      <c r="C37" s="7">
        <v>1</v>
      </c>
      <c r="D37" s="7">
        <v>4</v>
      </c>
      <c r="E37" s="7">
        <v>2</v>
      </c>
      <c r="F37" s="7">
        <v>2</v>
      </c>
      <c r="G37" s="7">
        <v>92</v>
      </c>
      <c r="H37" s="7">
        <v>42</v>
      </c>
      <c r="I37" s="22">
        <v>143</v>
      </c>
      <c r="J37" s="7">
        <v>4</v>
      </c>
      <c r="K37" s="7">
        <v>0</v>
      </c>
      <c r="L37" s="7">
        <v>0</v>
      </c>
      <c r="M37" s="37">
        <f t="shared" si="0"/>
        <v>0.34878048780487803</v>
      </c>
    </row>
    <row r="38" spans="1:13" x14ac:dyDescent="0.25">
      <c r="A38" s="21" t="s">
        <v>4573</v>
      </c>
      <c r="B38" s="34">
        <v>530</v>
      </c>
      <c r="C38" s="7">
        <v>6</v>
      </c>
      <c r="D38" s="7">
        <v>10</v>
      </c>
      <c r="E38" s="7">
        <v>1</v>
      </c>
      <c r="F38" s="7">
        <v>4</v>
      </c>
      <c r="G38" s="7">
        <v>86</v>
      </c>
      <c r="H38" s="7">
        <v>42</v>
      </c>
      <c r="I38" s="22">
        <v>149</v>
      </c>
      <c r="J38" s="7">
        <v>0</v>
      </c>
      <c r="K38" s="7">
        <v>0</v>
      </c>
      <c r="L38" s="7">
        <v>0</v>
      </c>
      <c r="M38" s="37">
        <f t="shared" si="0"/>
        <v>0.28113207547169811</v>
      </c>
    </row>
    <row r="39" spans="1:13" x14ac:dyDescent="0.25">
      <c r="A39" s="21" t="s">
        <v>4574</v>
      </c>
      <c r="B39" s="34">
        <v>410</v>
      </c>
      <c r="C39" s="7">
        <v>3</v>
      </c>
      <c r="D39" s="7">
        <v>14</v>
      </c>
      <c r="E39" s="7">
        <v>3</v>
      </c>
      <c r="F39" s="7">
        <v>1</v>
      </c>
      <c r="G39" s="7">
        <v>86</v>
      </c>
      <c r="H39" s="7">
        <v>49</v>
      </c>
      <c r="I39" s="22">
        <v>156</v>
      </c>
      <c r="J39" s="7">
        <v>0</v>
      </c>
      <c r="K39" s="7">
        <v>0</v>
      </c>
      <c r="L39" s="7">
        <v>0</v>
      </c>
      <c r="M39" s="37">
        <f t="shared" si="0"/>
        <v>0.38048780487804879</v>
      </c>
    </row>
    <row r="40" spans="1:13" x14ac:dyDescent="0.25">
      <c r="A40" s="21" t="s">
        <v>4575</v>
      </c>
      <c r="B40" s="7">
        <v>1177</v>
      </c>
      <c r="C40" s="7">
        <v>1</v>
      </c>
      <c r="D40" s="7">
        <v>7</v>
      </c>
      <c r="E40" s="7">
        <v>1</v>
      </c>
      <c r="F40" s="7">
        <v>8</v>
      </c>
      <c r="G40" s="7">
        <v>13</v>
      </c>
      <c r="H40" s="7">
        <v>518</v>
      </c>
      <c r="I40" s="22">
        <v>548</v>
      </c>
      <c r="J40" s="7">
        <v>3</v>
      </c>
      <c r="K40" s="7">
        <v>2</v>
      </c>
      <c r="L40" s="7">
        <v>1</v>
      </c>
      <c r="M40" s="37">
        <f t="shared" si="0"/>
        <v>0.46813933729821583</v>
      </c>
    </row>
    <row r="41" spans="1:13" x14ac:dyDescent="0.25">
      <c r="A41" s="21" t="s">
        <v>4576</v>
      </c>
      <c r="B41" s="34">
        <v>339</v>
      </c>
      <c r="C41" s="7">
        <v>3</v>
      </c>
      <c r="D41" s="7">
        <v>7</v>
      </c>
      <c r="E41" s="7">
        <v>2</v>
      </c>
      <c r="F41" s="7">
        <v>7</v>
      </c>
      <c r="G41" s="7">
        <v>170</v>
      </c>
      <c r="H41" s="7">
        <v>18</v>
      </c>
      <c r="I41" s="22">
        <v>207</v>
      </c>
      <c r="J41" s="7">
        <v>0</v>
      </c>
      <c r="K41" s="7">
        <v>0</v>
      </c>
      <c r="L41" s="7">
        <v>0</v>
      </c>
      <c r="M41" s="37">
        <f t="shared" si="0"/>
        <v>0.61061946902654862</v>
      </c>
    </row>
    <row r="42" spans="1:13" x14ac:dyDescent="0.25">
      <c r="A42" s="21" t="s">
        <v>4577</v>
      </c>
      <c r="B42" s="34">
        <v>458</v>
      </c>
      <c r="C42" s="7">
        <v>3</v>
      </c>
      <c r="D42" s="7">
        <v>12</v>
      </c>
      <c r="E42" s="7">
        <v>2</v>
      </c>
      <c r="F42" s="7">
        <v>2</v>
      </c>
      <c r="G42" s="7">
        <v>241</v>
      </c>
      <c r="H42" s="7">
        <v>34</v>
      </c>
      <c r="I42" s="22">
        <v>294</v>
      </c>
      <c r="J42" s="7">
        <v>0</v>
      </c>
      <c r="K42" s="7">
        <v>1</v>
      </c>
      <c r="L42" s="7">
        <v>1</v>
      </c>
      <c r="M42" s="37">
        <f t="shared" si="0"/>
        <v>0.64628820960698685</v>
      </c>
    </row>
    <row r="43" spans="1:13" x14ac:dyDescent="0.25">
      <c r="A43" s="21" t="s">
        <v>4578</v>
      </c>
      <c r="B43" s="34">
        <v>738</v>
      </c>
      <c r="C43" s="7">
        <v>1</v>
      </c>
      <c r="D43" s="7">
        <v>13</v>
      </c>
      <c r="E43" s="7">
        <v>2</v>
      </c>
      <c r="F43" s="7">
        <v>2</v>
      </c>
      <c r="G43" s="7">
        <v>396</v>
      </c>
      <c r="H43" s="7">
        <v>50</v>
      </c>
      <c r="I43" s="22">
        <v>464</v>
      </c>
      <c r="J43" s="7">
        <v>2</v>
      </c>
      <c r="K43" s="7">
        <v>1</v>
      </c>
      <c r="L43" s="7">
        <v>0</v>
      </c>
      <c r="M43" s="37">
        <f t="shared" si="0"/>
        <v>0.63008130081300817</v>
      </c>
    </row>
    <row r="44" spans="1:13" x14ac:dyDescent="0.25">
      <c r="A44" s="21" t="s">
        <v>4579</v>
      </c>
      <c r="B44" s="34">
        <v>398</v>
      </c>
      <c r="C44" s="7">
        <v>5</v>
      </c>
      <c r="D44" s="7">
        <v>4</v>
      </c>
      <c r="E44" s="7">
        <v>3</v>
      </c>
      <c r="F44" s="7">
        <v>7</v>
      </c>
      <c r="G44" s="7">
        <v>195</v>
      </c>
      <c r="H44" s="7">
        <v>19</v>
      </c>
      <c r="I44" s="22">
        <v>233</v>
      </c>
      <c r="J44" s="7">
        <v>0</v>
      </c>
      <c r="K44" s="7">
        <v>0</v>
      </c>
      <c r="L44" s="7">
        <v>1</v>
      </c>
      <c r="M44" s="37">
        <f t="shared" si="0"/>
        <v>0.5879396984924623</v>
      </c>
    </row>
    <row r="45" spans="1:13" x14ac:dyDescent="0.25">
      <c r="A45" s="21" t="s">
        <v>4580</v>
      </c>
      <c r="B45" s="34">
        <v>547</v>
      </c>
      <c r="C45" s="7">
        <v>6</v>
      </c>
      <c r="D45" s="7">
        <v>10</v>
      </c>
      <c r="E45" s="7">
        <v>2</v>
      </c>
      <c r="F45" s="7">
        <v>0</v>
      </c>
      <c r="G45" s="7">
        <v>199</v>
      </c>
      <c r="H45" s="7">
        <v>8</v>
      </c>
      <c r="I45" s="22">
        <v>225</v>
      </c>
      <c r="J45" s="7">
        <v>1</v>
      </c>
      <c r="K45" s="7">
        <v>0</v>
      </c>
      <c r="L45" s="7">
        <v>1</v>
      </c>
      <c r="M45" s="37">
        <f t="shared" si="0"/>
        <v>0.41316270566727603</v>
      </c>
    </row>
    <row r="46" spans="1:13" x14ac:dyDescent="0.25">
      <c r="A46" s="21" t="s">
        <v>4581</v>
      </c>
      <c r="B46" s="7">
        <v>437</v>
      </c>
      <c r="C46" s="7">
        <v>3</v>
      </c>
      <c r="D46" s="7">
        <v>17</v>
      </c>
      <c r="E46" s="7">
        <v>3</v>
      </c>
      <c r="F46" s="7">
        <v>3</v>
      </c>
      <c r="G46" s="7">
        <v>157</v>
      </c>
      <c r="H46" s="7">
        <v>23</v>
      </c>
      <c r="I46" s="22">
        <v>206</v>
      </c>
      <c r="J46" s="7">
        <v>0</v>
      </c>
      <c r="K46" s="7">
        <v>0</v>
      </c>
      <c r="L46" s="7">
        <v>0</v>
      </c>
      <c r="M46" s="37">
        <f t="shared" si="0"/>
        <v>0.47139588100686497</v>
      </c>
    </row>
    <row r="47" spans="1:13" x14ac:dyDescent="0.25">
      <c r="A47" s="21" t="s">
        <v>4582</v>
      </c>
      <c r="B47" s="7">
        <v>337</v>
      </c>
      <c r="C47" s="7">
        <v>1</v>
      </c>
      <c r="D47" s="7">
        <v>10</v>
      </c>
      <c r="E47" s="7">
        <v>2</v>
      </c>
      <c r="F47" s="7">
        <v>0</v>
      </c>
      <c r="G47" s="7">
        <v>165</v>
      </c>
      <c r="H47" s="7">
        <v>20</v>
      </c>
      <c r="I47" s="22">
        <v>198</v>
      </c>
      <c r="J47" s="7">
        <v>1</v>
      </c>
      <c r="K47" s="7">
        <v>0</v>
      </c>
      <c r="L47" s="7">
        <v>0</v>
      </c>
      <c r="M47" s="37">
        <f t="shared" si="0"/>
        <v>0.58753709198813053</v>
      </c>
    </row>
    <row r="48" spans="1:13" x14ac:dyDescent="0.25">
      <c r="A48" s="21" t="s">
        <v>4583</v>
      </c>
      <c r="B48" s="34">
        <v>560</v>
      </c>
      <c r="C48" s="7">
        <v>1</v>
      </c>
      <c r="D48" s="7">
        <v>3</v>
      </c>
      <c r="E48" s="7">
        <v>3</v>
      </c>
      <c r="F48" s="7">
        <v>0</v>
      </c>
      <c r="G48" s="7">
        <v>191</v>
      </c>
      <c r="H48" s="7">
        <v>4</v>
      </c>
      <c r="I48" s="22">
        <v>202</v>
      </c>
      <c r="J48" s="7">
        <v>0</v>
      </c>
      <c r="K48" s="7">
        <v>0</v>
      </c>
      <c r="L48" s="7">
        <v>0</v>
      </c>
      <c r="M48" s="37">
        <f t="shared" si="0"/>
        <v>0.36071428571428571</v>
      </c>
    </row>
    <row r="49" spans="1:13" x14ac:dyDescent="0.25">
      <c r="A49" s="21" t="s">
        <v>4584</v>
      </c>
      <c r="B49" s="34">
        <v>326</v>
      </c>
      <c r="C49" s="7">
        <v>0</v>
      </c>
      <c r="D49" s="7">
        <v>7</v>
      </c>
      <c r="E49" s="7">
        <v>2</v>
      </c>
      <c r="F49" s="7">
        <v>1</v>
      </c>
      <c r="G49" s="7">
        <v>81</v>
      </c>
      <c r="H49" s="7">
        <v>6</v>
      </c>
      <c r="I49" s="22">
        <v>97</v>
      </c>
      <c r="J49" s="7">
        <v>0</v>
      </c>
      <c r="K49" s="7">
        <v>0</v>
      </c>
      <c r="L49" s="7">
        <v>0</v>
      </c>
      <c r="M49" s="37">
        <f t="shared" si="0"/>
        <v>0.29754601226993865</v>
      </c>
    </row>
    <row r="50" spans="1:13" x14ac:dyDescent="0.25">
      <c r="A50" s="21" t="s">
        <v>4585</v>
      </c>
      <c r="B50" s="34">
        <v>319</v>
      </c>
      <c r="C50" s="7">
        <v>0</v>
      </c>
      <c r="D50" s="7">
        <v>3</v>
      </c>
      <c r="E50" s="7">
        <v>1</v>
      </c>
      <c r="F50" s="7">
        <v>0</v>
      </c>
      <c r="G50" s="7">
        <v>75</v>
      </c>
      <c r="H50" s="7">
        <v>10</v>
      </c>
      <c r="I50" s="22">
        <v>89</v>
      </c>
      <c r="J50" s="7">
        <v>0</v>
      </c>
      <c r="K50" s="7">
        <v>0</v>
      </c>
      <c r="L50" s="7">
        <v>0</v>
      </c>
      <c r="M50" s="37">
        <f t="shared" si="0"/>
        <v>0.27899686520376177</v>
      </c>
    </row>
    <row r="51" spans="1:13" x14ac:dyDescent="0.25">
      <c r="A51" s="21" t="s">
        <v>4586</v>
      </c>
      <c r="B51" s="34">
        <v>323</v>
      </c>
      <c r="C51" s="7">
        <v>1</v>
      </c>
      <c r="D51" s="7">
        <v>1</v>
      </c>
      <c r="E51" s="7">
        <v>0</v>
      </c>
      <c r="F51" s="7">
        <v>0</v>
      </c>
      <c r="G51" s="7">
        <v>76</v>
      </c>
      <c r="H51" s="7">
        <v>10</v>
      </c>
      <c r="I51" s="22">
        <v>88</v>
      </c>
      <c r="J51" s="7">
        <v>0</v>
      </c>
      <c r="K51" s="7">
        <v>0</v>
      </c>
      <c r="L51" s="7">
        <v>1</v>
      </c>
      <c r="M51" s="37">
        <f t="shared" si="0"/>
        <v>0.27554179566563469</v>
      </c>
    </row>
    <row r="52" spans="1:13" x14ac:dyDescent="0.25">
      <c r="A52" s="21" t="s">
        <v>4587</v>
      </c>
      <c r="B52" s="34">
        <v>451</v>
      </c>
      <c r="C52" s="7">
        <v>1</v>
      </c>
      <c r="D52" s="7">
        <v>2</v>
      </c>
      <c r="E52" s="7">
        <v>0</v>
      </c>
      <c r="F52" s="7">
        <v>1</v>
      </c>
      <c r="G52" s="7">
        <v>85</v>
      </c>
      <c r="H52" s="7">
        <v>8</v>
      </c>
      <c r="I52" s="22">
        <v>97</v>
      </c>
      <c r="J52" s="7">
        <v>0</v>
      </c>
      <c r="K52" s="7">
        <v>0</v>
      </c>
      <c r="L52" s="7">
        <v>1</v>
      </c>
      <c r="M52" s="37">
        <f t="shared" si="0"/>
        <v>0.21729490022172948</v>
      </c>
    </row>
    <row r="53" spans="1:13" x14ac:dyDescent="0.25">
      <c r="A53" s="21" t="s">
        <v>4588</v>
      </c>
      <c r="B53" s="34">
        <v>439</v>
      </c>
      <c r="C53" s="7">
        <v>0</v>
      </c>
      <c r="D53" s="7">
        <v>3</v>
      </c>
      <c r="E53" s="7">
        <v>1</v>
      </c>
      <c r="F53" s="7">
        <v>0</v>
      </c>
      <c r="G53" s="7">
        <v>106</v>
      </c>
      <c r="H53" s="7">
        <v>7</v>
      </c>
      <c r="I53" s="22">
        <v>117</v>
      </c>
      <c r="J53" s="7">
        <v>0</v>
      </c>
      <c r="K53" s="7">
        <v>0</v>
      </c>
      <c r="L53" s="7">
        <v>1</v>
      </c>
      <c r="M53" s="37">
        <f t="shared" si="0"/>
        <v>0.26879271070615035</v>
      </c>
    </row>
    <row r="54" spans="1:13" x14ac:dyDescent="0.25">
      <c r="A54" s="21" t="s">
        <v>4589</v>
      </c>
      <c r="B54" s="34">
        <v>619</v>
      </c>
      <c r="C54" s="7">
        <v>0</v>
      </c>
      <c r="D54" s="7">
        <v>3</v>
      </c>
      <c r="E54" s="7">
        <v>0</v>
      </c>
      <c r="F54" s="7">
        <v>2</v>
      </c>
      <c r="G54" s="7">
        <v>170</v>
      </c>
      <c r="H54" s="7">
        <v>15</v>
      </c>
      <c r="I54" s="22">
        <v>190</v>
      </c>
      <c r="J54" s="7">
        <v>0</v>
      </c>
      <c r="K54" s="7">
        <v>0</v>
      </c>
      <c r="L54" s="7">
        <v>1</v>
      </c>
      <c r="M54" s="37">
        <f t="shared" si="0"/>
        <v>0.30856219709208399</v>
      </c>
    </row>
    <row r="55" spans="1:13" x14ac:dyDescent="0.25">
      <c r="A55" s="21" t="s">
        <v>4590</v>
      </c>
      <c r="B55" s="34">
        <v>444</v>
      </c>
      <c r="C55" s="7">
        <v>1</v>
      </c>
      <c r="D55" s="7">
        <v>1</v>
      </c>
      <c r="E55" s="7">
        <v>0</v>
      </c>
      <c r="F55" s="7">
        <v>2</v>
      </c>
      <c r="G55" s="7">
        <v>104</v>
      </c>
      <c r="H55" s="7">
        <v>20</v>
      </c>
      <c r="I55" s="22">
        <v>128</v>
      </c>
      <c r="J55" s="7">
        <v>0</v>
      </c>
      <c r="K55" s="7">
        <v>0</v>
      </c>
      <c r="L55" s="7">
        <v>0</v>
      </c>
      <c r="M55" s="37">
        <f t="shared" si="0"/>
        <v>0.28828828828828829</v>
      </c>
    </row>
    <row r="56" spans="1:13" x14ac:dyDescent="0.25">
      <c r="A56" s="21" t="s">
        <v>4591</v>
      </c>
      <c r="B56" s="34">
        <v>316</v>
      </c>
      <c r="C56" s="7">
        <v>0</v>
      </c>
      <c r="D56" s="7">
        <v>3</v>
      </c>
      <c r="E56" s="7">
        <v>0</v>
      </c>
      <c r="F56" s="7">
        <v>1</v>
      </c>
      <c r="G56" s="7">
        <v>127</v>
      </c>
      <c r="H56" s="7">
        <v>2</v>
      </c>
      <c r="I56" s="22">
        <v>133</v>
      </c>
      <c r="J56" s="7">
        <v>3</v>
      </c>
      <c r="K56" s="7">
        <v>0</v>
      </c>
      <c r="L56" s="7">
        <v>0</v>
      </c>
      <c r="M56" s="37">
        <f t="shared" si="0"/>
        <v>0.42088607594936711</v>
      </c>
    </row>
    <row r="57" spans="1:13" x14ac:dyDescent="0.25">
      <c r="A57" s="21" t="s">
        <v>4592</v>
      </c>
      <c r="B57" s="34">
        <v>318</v>
      </c>
      <c r="C57" s="7">
        <v>0</v>
      </c>
      <c r="D57" s="7">
        <v>5</v>
      </c>
      <c r="E57" s="7">
        <v>1</v>
      </c>
      <c r="F57" s="7">
        <v>1</v>
      </c>
      <c r="G57" s="7">
        <v>143</v>
      </c>
      <c r="H57" s="7">
        <v>10</v>
      </c>
      <c r="I57" s="22">
        <v>160</v>
      </c>
      <c r="J57" s="7">
        <v>0</v>
      </c>
      <c r="K57" s="7">
        <v>0</v>
      </c>
      <c r="L57" s="7">
        <v>0</v>
      </c>
      <c r="M57" s="37">
        <f t="shared" si="0"/>
        <v>0.50314465408805031</v>
      </c>
    </row>
    <row r="58" spans="1:13" x14ac:dyDescent="0.25">
      <c r="A58" s="21" t="s">
        <v>4593</v>
      </c>
      <c r="B58" s="7">
        <v>0</v>
      </c>
      <c r="C58" s="7">
        <v>3</v>
      </c>
      <c r="D58" s="7">
        <v>0</v>
      </c>
      <c r="E58" s="7">
        <v>0</v>
      </c>
      <c r="F58" s="7">
        <v>0</v>
      </c>
      <c r="G58" s="7">
        <v>46</v>
      </c>
      <c r="H58" s="7">
        <v>4</v>
      </c>
      <c r="I58" s="22">
        <v>53</v>
      </c>
      <c r="J58" s="7">
        <v>6</v>
      </c>
      <c r="K58" s="7">
        <v>0</v>
      </c>
      <c r="L58" s="7">
        <v>1</v>
      </c>
      <c r="M58" s="37" t="s">
        <v>99</v>
      </c>
    </row>
    <row r="59" spans="1:13" x14ac:dyDescent="0.25">
      <c r="A59" s="21" t="s">
        <v>4594</v>
      </c>
      <c r="B59" s="7">
        <v>0</v>
      </c>
      <c r="C59" s="7">
        <v>9</v>
      </c>
      <c r="D59" s="7">
        <v>7</v>
      </c>
      <c r="E59" s="7">
        <v>7</v>
      </c>
      <c r="F59" s="7">
        <v>7</v>
      </c>
      <c r="G59" s="7">
        <v>24</v>
      </c>
      <c r="H59" s="7">
        <v>9</v>
      </c>
      <c r="I59" s="22">
        <v>63</v>
      </c>
      <c r="J59" s="7">
        <v>2</v>
      </c>
      <c r="K59" s="7">
        <v>0</v>
      </c>
      <c r="L59" s="7">
        <v>4</v>
      </c>
      <c r="M59" s="37" t="s">
        <v>99</v>
      </c>
    </row>
    <row r="60" spans="1:13" x14ac:dyDescent="0.25">
      <c r="A60" s="21" t="s">
        <v>4595</v>
      </c>
      <c r="B60" s="7">
        <v>0</v>
      </c>
      <c r="C60" s="7">
        <v>2</v>
      </c>
      <c r="D60" s="7">
        <v>4</v>
      </c>
      <c r="E60" s="7">
        <v>2</v>
      </c>
      <c r="F60" s="7">
        <v>2</v>
      </c>
      <c r="G60" s="7">
        <v>63</v>
      </c>
      <c r="H60" s="7">
        <v>11</v>
      </c>
      <c r="I60" s="22">
        <v>84</v>
      </c>
      <c r="J60" s="7">
        <v>3</v>
      </c>
      <c r="K60" s="7">
        <v>0</v>
      </c>
      <c r="L60" s="7">
        <v>0</v>
      </c>
      <c r="M60" s="37" t="s">
        <v>99</v>
      </c>
    </row>
    <row r="61" spans="1:13" x14ac:dyDescent="0.25">
      <c r="A61" s="21" t="s">
        <v>4596</v>
      </c>
      <c r="B61" s="7">
        <v>0</v>
      </c>
      <c r="C61" s="7">
        <v>29</v>
      </c>
      <c r="D61" s="7">
        <v>4</v>
      </c>
      <c r="E61" s="7">
        <v>0</v>
      </c>
      <c r="F61" s="7">
        <v>2</v>
      </c>
      <c r="G61" s="7">
        <v>158</v>
      </c>
      <c r="H61" s="7">
        <v>10</v>
      </c>
      <c r="I61" s="22">
        <v>203</v>
      </c>
      <c r="J61" s="7">
        <v>1</v>
      </c>
      <c r="K61" s="7">
        <v>0</v>
      </c>
      <c r="L61" s="7">
        <v>0</v>
      </c>
      <c r="M61" s="37" t="s">
        <v>99</v>
      </c>
    </row>
    <row r="62" spans="1:13" x14ac:dyDescent="0.25">
      <c r="A62" s="21" t="s">
        <v>4597</v>
      </c>
      <c r="B62" s="7">
        <v>0</v>
      </c>
      <c r="C62" s="7">
        <v>15</v>
      </c>
      <c r="D62" s="7">
        <v>11</v>
      </c>
      <c r="E62" s="7">
        <v>2</v>
      </c>
      <c r="F62" s="7">
        <v>3</v>
      </c>
      <c r="G62" s="7">
        <v>327</v>
      </c>
      <c r="H62" s="7">
        <v>20</v>
      </c>
      <c r="I62" s="22">
        <v>378</v>
      </c>
      <c r="J62" s="7">
        <v>3</v>
      </c>
      <c r="K62" s="7">
        <v>0</v>
      </c>
      <c r="L62" s="7">
        <v>2</v>
      </c>
      <c r="M62" s="37" t="s">
        <v>99</v>
      </c>
    </row>
    <row r="63" spans="1:13" x14ac:dyDescent="0.25">
      <c r="A63" s="21" t="s">
        <v>4598</v>
      </c>
      <c r="B63" s="7">
        <v>0</v>
      </c>
      <c r="C63" s="7">
        <v>23</v>
      </c>
      <c r="D63" s="7">
        <v>38</v>
      </c>
      <c r="E63" s="7">
        <v>8</v>
      </c>
      <c r="F63" s="7">
        <v>6</v>
      </c>
      <c r="G63" s="7">
        <v>1296</v>
      </c>
      <c r="H63" s="7">
        <v>196</v>
      </c>
      <c r="I63" s="22">
        <v>1567</v>
      </c>
      <c r="J63" s="7">
        <v>1</v>
      </c>
      <c r="K63" s="7">
        <v>0</v>
      </c>
      <c r="L63" s="7">
        <v>0</v>
      </c>
      <c r="M63" s="37" t="s">
        <v>99</v>
      </c>
    </row>
    <row r="64" spans="1:13" x14ac:dyDescent="0.25">
      <c r="A64" s="21" t="s">
        <v>4599</v>
      </c>
      <c r="B64" s="7">
        <v>0</v>
      </c>
      <c r="C64" s="7">
        <v>10</v>
      </c>
      <c r="D64" s="7">
        <v>20</v>
      </c>
      <c r="E64" s="7">
        <v>11</v>
      </c>
      <c r="F64" s="7">
        <v>8</v>
      </c>
      <c r="G64" s="7">
        <v>1347</v>
      </c>
      <c r="H64" s="7">
        <v>71</v>
      </c>
      <c r="I64" s="22">
        <v>1467</v>
      </c>
      <c r="J64" s="7">
        <v>3</v>
      </c>
      <c r="K64" s="7">
        <v>0</v>
      </c>
      <c r="L64" s="7">
        <v>1</v>
      </c>
      <c r="M64" s="37" t="s">
        <v>99</v>
      </c>
    </row>
    <row r="65" spans="1:13" x14ac:dyDescent="0.25">
      <c r="A65" s="21" t="s">
        <v>4600</v>
      </c>
      <c r="B65" s="7">
        <v>0</v>
      </c>
      <c r="C65" s="7">
        <v>79</v>
      </c>
      <c r="D65" s="7">
        <v>28</v>
      </c>
      <c r="E65" s="7">
        <v>8</v>
      </c>
      <c r="F65" s="7">
        <v>7</v>
      </c>
      <c r="G65" s="7">
        <v>659</v>
      </c>
      <c r="H65" s="7">
        <v>79</v>
      </c>
      <c r="I65" s="22">
        <v>860</v>
      </c>
      <c r="J65" s="7">
        <v>7</v>
      </c>
      <c r="K65" s="7">
        <v>0</v>
      </c>
      <c r="L65" s="7">
        <v>0</v>
      </c>
      <c r="M65" s="37" t="s">
        <v>99</v>
      </c>
    </row>
    <row r="66" spans="1:13" x14ac:dyDescent="0.25">
      <c r="A66" s="21" t="s">
        <v>102</v>
      </c>
      <c r="B66" s="7">
        <v>0</v>
      </c>
      <c r="C66" s="7">
        <v>23</v>
      </c>
      <c r="D66" s="7">
        <v>25</v>
      </c>
      <c r="E66" s="7">
        <v>15</v>
      </c>
      <c r="F66" s="7">
        <v>6</v>
      </c>
      <c r="G66" s="7">
        <v>527</v>
      </c>
      <c r="H66" s="7">
        <v>76</v>
      </c>
      <c r="I66" s="22">
        <v>672</v>
      </c>
      <c r="J66" s="7">
        <v>3</v>
      </c>
      <c r="K66" s="7">
        <v>0</v>
      </c>
      <c r="L66" s="7">
        <v>2</v>
      </c>
      <c r="M66" s="37" t="s">
        <v>99</v>
      </c>
    </row>
    <row r="67" spans="1:13" x14ac:dyDescent="0.25">
      <c r="A67" s="21" t="s">
        <v>103</v>
      </c>
      <c r="B67" s="7">
        <v>0</v>
      </c>
      <c r="C67" s="7">
        <v>3</v>
      </c>
      <c r="D67" s="7">
        <v>9</v>
      </c>
      <c r="E67" s="7">
        <v>3</v>
      </c>
      <c r="F67" s="7">
        <v>2</v>
      </c>
      <c r="G67" s="7">
        <v>136</v>
      </c>
      <c r="H67" s="7">
        <v>48</v>
      </c>
      <c r="I67" s="22">
        <v>201</v>
      </c>
      <c r="J67" s="7">
        <v>1</v>
      </c>
      <c r="K67" s="7">
        <v>1</v>
      </c>
      <c r="L67" s="7">
        <v>0</v>
      </c>
      <c r="M67" s="46" t="s">
        <v>99</v>
      </c>
    </row>
    <row r="68" spans="1:13" x14ac:dyDescent="0.25">
      <c r="A68" s="16" t="s">
        <v>104</v>
      </c>
      <c r="B68" s="7"/>
      <c r="C68" s="7">
        <f>SUM(C2:C60)</f>
        <v>545</v>
      </c>
      <c r="D68" s="7">
        <f t="shared" ref="D68:L68" si="1">SUM(D2:D60)</f>
        <v>454</v>
      </c>
      <c r="E68" s="7">
        <f t="shared" si="1"/>
        <v>167</v>
      </c>
      <c r="F68" s="7">
        <f t="shared" si="1"/>
        <v>139</v>
      </c>
      <c r="G68" s="7">
        <f t="shared" si="1"/>
        <v>7530</v>
      </c>
      <c r="H68" s="7">
        <f t="shared" si="1"/>
        <v>2106</v>
      </c>
      <c r="I68" s="7">
        <f t="shared" si="1"/>
        <v>10941</v>
      </c>
      <c r="J68" s="7">
        <f t="shared" si="1"/>
        <v>43</v>
      </c>
      <c r="K68" s="7">
        <f t="shared" si="1"/>
        <v>7</v>
      </c>
      <c r="L68" s="7">
        <f t="shared" si="1"/>
        <v>18</v>
      </c>
      <c r="M68" s="37"/>
    </row>
    <row r="69" spans="1:13" x14ac:dyDescent="0.25">
      <c r="A69" s="16" t="s">
        <v>105</v>
      </c>
      <c r="B69" s="7"/>
      <c r="C69" s="7">
        <f>SUM(C61:C67)</f>
        <v>182</v>
      </c>
      <c r="D69" s="7">
        <f t="shared" ref="D69:L69" si="2">SUM(D61:D67)</f>
        <v>135</v>
      </c>
      <c r="E69" s="7">
        <f t="shared" si="2"/>
        <v>47</v>
      </c>
      <c r="F69" s="7">
        <f t="shared" si="2"/>
        <v>34</v>
      </c>
      <c r="G69" s="7">
        <f t="shared" si="2"/>
        <v>4450</v>
      </c>
      <c r="H69" s="7">
        <f t="shared" si="2"/>
        <v>500</v>
      </c>
      <c r="I69" s="7">
        <f t="shared" si="2"/>
        <v>5348</v>
      </c>
      <c r="J69" s="7">
        <f t="shared" si="2"/>
        <v>19</v>
      </c>
      <c r="K69" s="7">
        <f t="shared" si="2"/>
        <v>1</v>
      </c>
      <c r="L69" s="7">
        <f t="shared" si="2"/>
        <v>5</v>
      </c>
      <c r="M69" s="37"/>
    </row>
    <row r="70" spans="1:13" x14ac:dyDescent="0.25">
      <c r="A70" s="16" t="s">
        <v>106</v>
      </c>
      <c r="B70" s="7">
        <f>SUM(Table155[NAMES
ON LIST])</f>
        <v>25050</v>
      </c>
      <c r="C70" s="7">
        <f>SUM(C68:C69)</f>
        <v>727</v>
      </c>
      <c r="D70" s="7">
        <f t="shared" ref="D70:L70" si="3">SUM(D68:D69)</f>
        <v>589</v>
      </c>
      <c r="E70" s="7">
        <f t="shared" si="3"/>
        <v>214</v>
      </c>
      <c r="F70" s="7">
        <f t="shared" si="3"/>
        <v>173</v>
      </c>
      <c r="G70" s="7">
        <f t="shared" si="3"/>
        <v>11980</v>
      </c>
      <c r="H70" s="7">
        <f t="shared" si="3"/>
        <v>2606</v>
      </c>
      <c r="I70" s="7">
        <f t="shared" si="3"/>
        <v>16289</v>
      </c>
      <c r="J70" s="7">
        <f t="shared" si="3"/>
        <v>62</v>
      </c>
      <c r="K70" s="7">
        <f t="shared" si="3"/>
        <v>8</v>
      </c>
      <c r="L70" s="7">
        <f t="shared" si="3"/>
        <v>23</v>
      </c>
      <c r="M70" s="37">
        <f>(L70+K70+I70)/B70</f>
        <v>0.65149700598802396</v>
      </c>
    </row>
    <row r="71" spans="1:13" x14ac:dyDescent="0.25">
      <c r="A71" s="16" t="s">
        <v>107</v>
      </c>
      <c r="B71" s="7"/>
      <c r="C71" s="37">
        <f>C70/$I$70</f>
        <v>4.463134630732396E-2</v>
      </c>
      <c r="D71" s="37">
        <f t="shared" ref="D71:H71" si="4">D70/$I$70</f>
        <v>3.6159371354902083E-2</v>
      </c>
      <c r="E71" s="37">
        <f t="shared" si="4"/>
        <v>1.3137700288538277E-2</v>
      </c>
      <c r="F71" s="37">
        <f t="shared" si="4"/>
        <v>1.0620664251949168E-2</v>
      </c>
      <c r="G71" s="37">
        <f t="shared" si="4"/>
        <v>0.73546565166676903</v>
      </c>
      <c r="H71" s="37">
        <f t="shared" si="4"/>
        <v>0.15998526613051753</v>
      </c>
      <c r="I71" s="37"/>
      <c r="J71" s="37"/>
      <c r="K71" s="37"/>
      <c r="L71" s="37"/>
      <c r="M71" s="37"/>
    </row>
    <row r="72" spans="1:13" x14ac:dyDescent="0.25"/>
    <row r="73" spans="1:13" x14ac:dyDescent="0.25">
      <c r="A73" s="82" t="s">
        <v>4601</v>
      </c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</row>
    <row r="74" spans="1:13" x14ac:dyDescent="0.25"/>
    <row r="75" spans="1:13" hidden="1" x14ac:dyDescent="0.25"/>
    <row r="76" spans="1:13" hidden="1" x14ac:dyDescent="0.25"/>
    <row r="77" spans="1:13" hidden="1" x14ac:dyDescent="0.25"/>
    <row r="78" spans="1:13" hidden="1" x14ac:dyDescent="0.25"/>
    <row r="79" spans="1:13" hidden="1" x14ac:dyDescent="0.25"/>
    <row r="80" spans="1:13" hidden="1" x14ac:dyDescent="0.25"/>
  </sheetData>
  <mergeCells count="1">
    <mergeCell ref="A73:M73"/>
  </mergeCells>
  <printOptions horizontalCentered="1"/>
  <pageMargins left="0.59055118110236227" right="0.23622047244094491" top="0.74803149606299213" bottom="0.74803149606299213" header="0.31496062992125984" footer="0.31496062992125984"/>
  <pageSetup scale="87" fitToHeight="0" orientation="landscape" r:id="rId1"/>
  <tableParts count="1">
    <tablePart r:id="rId2"/>
  </tablePart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23C03-9C98-408E-9195-564D2934B8FF}">
  <sheetPr codeName="Sheet56">
    <pageSetUpPr fitToPage="1"/>
  </sheetPr>
  <dimension ref="A1:L83"/>
  <sheetViews>
    <sheetView workbookViewId="0">
      <pane xSplit="1" ySplit="1" topLeftCell="B54" activePane="bottomRight" state="frozen"/>
      <selection pane="topRight" activeCell="B1" sqref="B1"/>
      <selection pane="bottomLeft" activeCell="A2" sqref="A2"/>
      <selection pane="bottomRight" activeCell="B81" sqref="B81"/>
    </sheetView>
  </sheetViews>
  <sheetFormatPr defaultColWidth="0" defaultRowHeight="15" customHeight="1" zeroHeight="1" x14ac:dyDescent="0.25"/>
  <cols>
    <col min="1" max="1" width="50.7109375" style="30" customWidth="1"/>
    <col min="2" max="2" width="8.7109375" style="40" customWidth="1"/>
    <col min="3" max="6" width="11.7109375" style="40" customWidth="1"/>
    <col min="7" max="7" width="8.7109375" style="40" customWidth="1"/>
    <col min="8" max="10" width="3.7109375" style="40" customWidth="1"/>
    <col min="11" max="11" width="9.7109375" style="47" customWidth="1"/>
    <col min="12" max="12" width="1.7109375" style="33" customWidth="1"/>
    <col min="13" max="16384" width="9.140625" style="33" hidden="1"/>
  </cols>
  <sheetData>
    <row r="1" spans="1:11" ht="60" customHeight="1" thickBot="1" x14ac:dyDescent="0.3">
      <c r="A1" s="1" t="s">
        <v>0</v>
      </c>
      <c r="B1" s="2" t="s">
        <v>1</v>
      </c>
      <c r="C1" s="2" t="s">
        <v>4602</v>
      </c>
      <c r="D1" s="2" t="s">
        <v>4603</v>
      </c>
      <c r="E1" s="2" t="s">
        <v>4604</v>
      </c>
      <c r="F1" s="2" t="s">
        <v>4605</v>
      </c>
      <c r="G1" s="2" t="s">
        <v>8</v>
      </c>
      <c r="H1" s="2" t="s">
        <v>9</v>
      </c>
      <c r="I1" s="2" t="s">
        <v>10</v>
      </c>
      <c r="J1" s="2" t="s">
        <v>11</v>
      </c>
      <c r="K1" s="32" t="s">
        <v>12</v>
      </c>
    </row>
    <row r="2" spans="1:11" ht="15.75" thickTop="1" x14ac:dyDescent="0.25">
      <c r="A2" s="21" t="s">
        <v>4606</v>
      </c>
      <c r="B2" s="34">
        <v>294</v>
      </c>
      <c r="C2" s="7">
        <v>88</v>
      </c>
      <c r="D2" s="7">
        <v>9</v>
      </c>
      <c r="E2" s="7">
        <v>6</v>
      </c>
      <c r="F2" s="7">
        <v>1</v>
      </c>
      <c r="G2" s="22">
        <v>104</v>
      </c>
      <c r="H2" s="7">
        <v>0</v>
      </c>
      <c r="I2" s="7">
        <v>1</v>
      </c>
      <c r="J2" s="7">
        <v>0</v>
      </c>
      <c r="K2" s="37">
        <f t="shared" ref="K2:K62" si="0">(J2+I2+G2)/B2</f>
        <v>0.35714285714285715</v>
      </c>
    </row>
    <row r="3" spans="1:11" x14ac:dyDescent="0.25">
      <c r="A3" s="21" t="s">
        <v>4607</v>
      </c>
      <c r="B3" s="34">
        <v>354</v>
      </c>
      <c r="C3" s="7">
        <v>113</v>
      </c>
      <c r="D3" s="7">
        <v>19</v>
      </c>
      <c r="E3" s="7">
        <v>6</v>
      </c>
      <c r="F3" s="7">
        <v>0</v>
      </c>
      <c r="G3" s="22">
        <v>138</v>
      </c>
      <c r="H3" s="7">
        <v>0</v>
      </c>
      <c r="I3" s="7">
        <v>0</v>
      </c>
      <c r="J3" s="7">
        <v>0</v>
      </c>
      <c r="K3" s="37">
        <f t="shared" si="0"/>
        <v>0.38983050847457629</v>
      </c>
    </row>
    <row r="4" spans="1:11" x14ac:dyDescent="0.25">
      <c r="A4" s="21" t="s">
        <v>4608</v>
      </c>
      <c r="B4" s="34">
        <v>304</v>
      </c>
      <c r="C4" s="7">
        <v>98</v>
      </c>
      <c r="D4" s="7">
        <v>17</v>
      </c>
      <c r="E4" s="7">
        <v>5</v>
      </c>
      <c r="F4" s="7">
        <v>1</v>
      </c>
      <c r="G4" s="22">
        <v>121</v>
      </c>
      <c r="H4" s="7">
        <v>0</v>
      </c>
      <c r="I4" s="7">
        <v>0</v>
      </c>
      <c r="J4" s="7">
        <v>1</v>
      </c>
      <c r="K4" s="37">
        <f t="shared" si="0"/>
        <v>0.40131578947368424</v>
      </c>
    </row>
    <row r="5" spans="1:11" x14ac:dyDescent="0.25">
      <c r="A5" s="21" t="s">
        <v>4609</v>
      </c>
      <c r="B5" s="34">
        <v>381</v>
      </c>
      <c r="C5" s="7">
        <v>107</v>
      </c>
      <c r="D5" s="7">
        <v>15</v>
      </c>
      <c r="E5" s="7">
        <v>7</v>
      </c>
      <c r="F5" s="7">
        <v>2</v>
      </c>
      <c r="G5" s="22">
        <v>131</v>
      </c>
      <c r="H5" s="7">
        <v>0</v>
      </c>
      <c r="I5" s="7">
        <v>0</v>
      </c>
      <c r="J5" s="7">
        <v>0</v>
      </c>
      <c r="K5" s="37">
        <f t="shared" si="0"/>
        <v>0.34383202099737531</v>
      </c>
    </row>
    <row r="6" spans="1:11" x14ac:dyDescent="0.25">
      <c r="A6" s="21" t="s">
        <v>4610</v>
      </c>
      <c r="B6" s="34">
        <v>515</v>
      </c>
      <c r="C6" s="7">
        <v>178</v>
      </c>
      <c r="D6" s="7">
        <v>13</v>
      </c>
      <c r="E6" s="7">
        <v>3</v>
      </c>
      <c r="F6" s="7">
        <v>0</v>
      </c>
      <c r="G6" s="22">
        <v>194</v>
      </c>
      <c r="H6" s="7">
        <v>0</v>
      </c>
      <c r="I6" s="7">
        <v>0</v>
      </c>
      <c r="J6" s="7">
        <v>0</v>
      </c>
      <c r="K6" s="37">
        <f t="shared" si="0"/>
        <v>0.37669902912621361</v>
      </c>
    </row>
    <row r="7" spans="1:11" x14ac:dyDescent="0.25">
      <c r="A7" s="21" t="s">
        <v>4611</v>
      </c>
      <c r="B7" s="34">
        <v>327</v>
      </c>
      <c r="C7" s="7">
        <v>88</v>
      </c>
      <c r="D7" s="7">
        <v>6</v>
      </c>
      <c r="E7" s="7">
        <v>4</v>
      </c>
      <c r="F7" s="7">
        <v>0</v>
      </c>
      <c r="G7" s="22">
        <v>98</v>
      </c>
      <c r="H7" s="7">
        <v>0</v>
      </c>
      <c r="I7" s="7">
        <v>0</v>
      </c>
      <c r="J7" s="7">
        <v>0</v>
      </c>
      <c r="K7" s="37">
        <f t="shared" si="0"/>
        <v>0.29969418960244648</v>
      </c>
    </row>
    <row r="8" spans="1:11" x14ac:dyDescent="0.25">
      <c r="A8" s="21" t="s">
        <v>4612</v>
      </c>
      <c r="B8" s="34">
        <v>250</v>
      </c>
      <c r="C8" s="7">
        <v>80</v>
      </c>
      <c r="D8" s="7">
        <v>16</v>
      </c>
      <c r="E8" s="7">
        <v>4</v>
      </c>
      <c r="F8" s="7">
        <v>0</v>
      </c>
      <c r="G8" s="22">
        <v>100</v>
      </c>
      <c r="H8" s="7">
        <v>1</v>
      </c>
      <c r="I8" s="7">
        <v>0</v>
      </c>
      <c r="J8" s="7">
        <v>0</v>
      </c>
      <c r="K8" s="37">
        <f t="shared" si="0"/>
        <v>0.4</v>
      </c>
    </row>
    <row r="9" spans="1:11" x14ac:dyDescent="0.25">
      <c r="A9" s="21" t="s">
        <v>4613</v>
      </c>
      <c r="B9" s="34">
        <v>429</v>
      </c>
      <c r="C9" s="7">
        <v>107</v>
      </c>
      <c r="D9" s="7">
        <v>31</v>
      </c>
      <c r="E9" s="7">
        <v>4</v>
      </c>
      <c r="F9" s="7">
        <v>0</v>
      </c>
      <c r="G9" s="22">
        <v>142</v>
      </c>
      <c r="H9" s="7">
        <v>0</v>
      </c>
      <c r="I9" s="7">
        <v>0</v>
      </c>
      <c r="J9" s="7">
        <v>0</v>
      </c>
      <c r="K9" s="37">
        <f t="shared" si="0"/>
        <v>0.33100233100233101</v>
      </c>
    </row>
    <row r="10" spans="1:11" x14ac:dyDescent="0.25">
      <c r="A10" s="21" t="s">
        <v>4614</v>
      </c>
      <c r="B10" s="34">
        <v>452</v>
      </c>
      <c r="C10" s="7">
        <v>105</v>
      </c>
      <c r="D10" s="7">
        <v>26</v>
      </c>
      <c r="E10" s="7">
        <v>9</v>
      </c>
      <c r="F10" s="7">
        <v>0</v>
      </c>
      <c r="G10" s="22">
        <v>140</v>
      </c>
      <c r="H10" s="7">
        <v>0</v>
      </c>
      <c r="I10" s="7">
        <v>0</v>
      </c>
      <c r="J10" s="7">
        <v>0</v>
      </c>
      <c r="K10" s="37">
        <f t="shared" si="0"/>
        <v>0.30973451327433627</v>
      </c>
    </row>
    <row r="11" spans="1:11" x14ac:dyDescent="0.25">
      <c r="A11" s="21" t="s">
        <v>4615</v>
      </c>
      <c r="B11" s="34">
        <v>315</v>
      </c>
      <c r="C11" s="7">
        <v>91</v>
      </c>
      <c r="D11" s="7">
        <v>21</v>
      </c>
      <c r="E11" s="7">
        <v>11</v>
      </c>
      <c r="F11" s="7">
        <v>2</v>
      </c>
      <c r="G11" s="22">
        <v>125</v>
      </c>
      <c r="H11" s="7">
        <v>0</v>
      </c>
      <c r="I11" s="7">
        <v>0</v>
      </c>
      <c r="J11" s="7">
        <v>0</v>
      </c>
      <c r="K11" s="37">
        <f t="shared" si="0"/>
        <v>0.3968253968253968</v>
      </c>
    </row>
    <row r="12" spans="1:11" x14ac:dyDescent="0.25">
      <c r="A12" s="21" t="s">
        <v>4616</v>
      </c>
      <c r="B12" s="34">
        <v>490</v>
      </c>
      <c r="C12" s="7">
        <v>158</v>
      </c>
      <c r="D12" s="7">
        <v>25</v>
      </c>
      <c r="E12" s="7">
        <v>11</v>
      </c>
      <c r="F12" s="7">
        <v>0</v>
      </c>
      <c r="G12" s="22">
        <v>194</v>
      </c>
      <c r="H12" s="7">
        <v>0</v>
      </c>
      <c r="I12" s="7">
        <v>0</v>
      </c>
      <c r="J12" s="7">
        <v>1</v>
      </c>
      <c r="K12" s="37">
        <f t="shared" si="0"/>
        <v>0.39795918367346939</v>
      </c>
    </row>
    <row r="13" spans="1:11" x14ac:dyDescent="0.25">
      <c r="A13" s="21" t="s">
        <v>4617</v>
      </c>
      <c r="B13" s="34">
        <v>255</v>
      </c>
      <c r="C13" s="7">
        <v>112</v>
      </c>
      <c r="D13" s="7">
        <v>8</v>
      </c>
      <c r="E13" s="7">
        <v>7</v>
      </c>
      <c r="F13" s="7">
        <v>0</v>
      </c>
      <c r="G13" s="22">
        <v>127</v>
      </c>
      <c r="H13" s="7">
        <v>0</v>
      </c>
      <c r="I13" s="7">
        <v>0</v>
      </c>
      <c r="J13" s="7">
        <v>0</v>
      </c>
      <c r="K13" s="37">
        <f t="shared" si="0"/>
        <v>0.49803921568627452</v>
      </c>
    </row>
    <row r="14" spans="1:11" x14ac:dyDescent="0.25">
      <c r="A14" s="21" t="s">
        <v>4618</v>
      </c>
      <c r="B14" s="34">
        <v>236</v>
      </c>
      <c r="C14" s="7">
        <v>37</v>
      </c>
      <c r="D14" s="7">
        <v>61</v>
      </c>
      <c r="E14" s="7">
        <v>16</v>
      </c>
      <c r="F14" s="7">
        <v>0</v>
      </c>
      <c r="G14" s="22">
        <v>114</v>
      </c>
      <c r="H14" s="7">
        <v>0</v>
      </c>
      <c r="I14" s="7">
        <v>0</v>
      </c>
      <c r="J14" s="7">
        <v>1</v>
      </c>
      <c r="K14" s="37">
        <f t="shared" si="0"/>
        <v>0.48728813559322032</v>
      </c>
    </row>
    <row r="15" spans="1:11" x14ac:dyDescent="0.25">
      <c r="A15" s="21" t="s">
        <v>4619</v>
      </c>
      <c r="B15" s="34">
        <v>216</v>
      </c>
      <c r="C15" s="7">
        <v>28</v>
      </c>
      <c r="D15" s="7">
        <v>35</v>
      </c>
      <c r="E15" s="7">
        <v>6</v>
      </c>
      <c r="F15" s="7">
        <v>0</v>
      </c>
      <c r="G15" s="22">
        <v>69</v>
      </c>
      <c r="H15" s="7">
        <v>0</v>
      </c>
      <c r="I15" s="7">
        <v>0</v>
      </c>
      <c r="J15" s="7">
        <v>0</v>
      </c>
      <c r="K15" s="37">
        <f t="shared" si="0"/>
        <v>0.31944444444444442</v>
      </c>
    </row>
    <row r="16" spans="1:11" x14ac:dyDescent="0.25">
      <c r="A16" s="21" t="s">
        <v>4620</v>
      </c>
      <c r="B16" s="34">
        <v>229</v>
      </c>
      <c r="C16" s="7">
        <v>102</v>
      </c>
      <c r="D16" s="7">
        <v>10</v>
      </c>
      <c r="E16" s="7">
        <v>5</v>
      </c>
      <c r="F16" s="7">
        <v>1</v>
      </c>
      <c r="G16" s="22">
        <v>118</v>
      </c>
      <c r="H16" s="7">
        <v>0</v>
      </c>
      <c r="I16" s="7">
        <v>0</v>
      </c>
      <c r="J16" s="7">
        <v>0</v>
      </c>
      <c r="K16" s="37">
        <f t="shared" si="0"/>
        <v>0.51528384279475981</v>
      </c>
    </row>
    <row r="17" spans="1:11" x14ac:dyDescent="0.25">
      <c r="A17" s="21" t="s">
        <v>4621</v>
      </c>
      <c r="B17" s="34">
        <v>402</v>
      </c>
      <c r="C17" s="7">
        <v>119</v>
      </c>
      <c r="D17" s="7">
        <v>24</v>
      </c>
      <c r="E17" s="7">
        <v>13</v>
      </c>
      <c r="F17" s="7">
        <v>0</v>
      </c>
      <c r="G17" s="22">
        <v>156</v>
      </c>
      <c r="H17" s="7">
        <v>0</v>
      </c>
      <c r="I17" s="7">
        <v>0</v>
      </c>
      <c r="J17" s="7">
        <v>0</v>
      </c>
      <c r="K17" s="37">
        <f t="shared" si="0"/>
        <v>0.38805970149253732</v>
      </c>
    </row>
    <row r="18" spans="1:11" x14ac:dyDescent="0.25">
      <c r="A18" s="21" t="s">
        <v>4622</v>
      </c>
      <c r="B18" s="34">
        <v>282</v>
      </c>
      <c r="C18" s="7">
        <v>145</v>
      </c>
      <c r="D18" s="7">
        <v>29</v>
      </c>
      <c r="E18" s="7">
        <v>10</v>
      </c>
      <c r="F18" s="7">
        <v>3</v>
      </c>
      <c r="G18" s="22">
        <v>187</v>
      </c>
      <c r="H18" s="7">
        <v>1</v>
      </c>
      <c r="I18" s="7">
        <v>0</v>
      </c>
      <c r="J18" s="7">
        <v>0</v>
      </c>
      <c r="K18" s="37">
        <f t="shared" si="0"/>
        <v>0.66312056737588654</v>
      </c>
    </row>
    <row r="19" spans="1:11" x14ac:dyDescent="0.25">
      <c r="A19" s="21" t="s">
        <v>4623</v>
      </c>
      <c r="B19" s="34">
        <v>137</v>
      </c>
      <c r="C19" s="7">
        <v>84</v>
      </c>
      <c r="D19" s="7">
        <v>8</v>
      </c>
      <c r="E19" s="7">
        <v>3</v>
      </c>
      <c r="F19" s="7">
        <v>1</v>
      </c>
      <c r="G19" s="22">
        <v>96</v>
      </c>
      <c r="H19" s="7">
        <v>0</v>
      </c>
      <c r="I19" s="7">
        <v>0</v>
      </c>
      <c r="J19" s="7">
        <v>0</v>
      </c>
      <c r="K19" s="37">
        <f t="shared" si="0"/>
        <v>0.7007299270072993</v>
      </c>
    </row>
    <row r="20" spans="1:11" x14ac:dyDescent="0.25">
      <c r="A20" s="21" t="s">
        <v>4624</v>
      </c>
      <c r="B20" s="34">
        <v>197</v>
      </c>
      <c r="C20" s="7">
        <v>89</v>
      </c>
      <c r="D20" s="7">
        <v>10</v>
      </c>
      <c r="E20" s="7">
        <v>7</v>
      </c>
      <c r="F20" s="7">
        <v>3</v>
      </c>
      <c r="G20" s="22">
        <v>109</v>
      </c>
      <c r="H20" s="7">
        <v>0</v>
      </c>
      <c r="I20" s="7">
        <v>0</v>
      </c>
      <c r="J20" s="7">
        <v>0</v>
      </c>
      <c r="K20" s="37">
        <f t="shared" si="0"/>
        <v>0.5532994923857868</v>
      </c>
    </row>
    <row r="21" spans="1:11" x14ac:dyDescent="0.25">
      <c r="A21" s="21" t="s">
        <v>4625</v>
      </c>
      <c r="B21" s="34">
        <v>420</v>
      </c>
      <c r="C21" s="7">
        <v>129</v>
      </c>
      <c r="D21" s="7">
        <v>45</v>
      </c>
      <c r="E21" s="7">
        <v>7</v>
      </c>
      <c r="F21" s="7">
        <v>0</v>
      </c>
      <c r="G21" s="22">
        <v>181</v>
      </c>
      <c r="H21" s="7">
        <v>0</v>
      </c>
      <c r="I21" s="7">
        <v>0</v>
      </c>
      <c r="J21" s="7">
        <v>0</v>
      </c>
      <c r="K21" s="37">
        <f t="shared" si="0"/>
        <v>0.43095238095238098</v>
      </c>
    </row>
    <row r="22" spans="1:11" x14ac:dyDescent="0.25">
      <c r="A22" s="21" t="s">
        <v>4626</v>
      </c>
      <c r="B22" s="34">
        <v>366</v>
      </c>
      <c r="C22" s="7">
        <v>111</v>
      </c>
      <c r="D22" s="7">
        <v>79</v>
      </c>
      <c r="E22" s="7">
        <v>15</v>
      </c>
      <c r="F22" s="7">
        <v>2</v>
      </c>
      <c r="G22" s="22">
        <v>207</v>
      </c>
      <c r="H22" s="7">
        <v>0</v>
      </c>
      <c r="I22" s="7">
        <v>0</v>
      </c>
      <c r="J22" s="7">
        <v>0</v>
      </c>
      <c r="K22" s="37">
        <f t="shared" si="0"/>
        <v>0.56557377049180324</v>
      </c>
    </row>
    <row r="23" spans="1:11" x14ac:dyDescent="0.25">
      <c r="A23" s="21" t="s">
        <v>4627</v>
      </c>
      <c r="B23" s="34">
        <v>316</v>
      </c>
      <c r="C23" s="7">
        <v>69</v>
      </c>
      <c r="D23" s="7">
        <v>74</v>
      </c>
      <c r="E23" s="7">
        <v>7</v>
      </c>
      <c r="F23" s="7">
        <v>2</v>
      </c>
      <c r="G23" s="22">
        <v>152</v>
      </c>
      <c r="H23" s="7">
        <v>1</v>
      </c>
      <c r="I23" s="7">
        <v>1</v>
      </c>
      <c r="J23" s="7">
        <v>0</v>
      </c>
      <c r="K23" s="37">
        <f t="shared" si="0"/>
        <v>0.48417721518987344</v>
      </c>
    </row>
    <row r="24" spans="1:11" x14ac:dyDescent="0.25">
      <c r="A24" s="21" t="s">
        <v>4628</v>
      </c>
      <c r="B24" s="34">
        <v>472</v>
      </c>
      <c r="C24" s="7">
        <v>145</v>
      </c>
      <c r="D24" s="7">
        <v>93</v>
      </c>
      <c r="E24" s="7">
        <v>10</v>
      </c>
      <c r="F24" s="7">
        <v>2</v>
      </c>
      <c r="G24" s="22">
        <v>250</v>
      </c>
      <c r="H24" s="7">
        <v>2</v>
      </c>
      <c r="I24" s="7">
        <v>0</v>
      </c>
      <c r="J24" s="7">
        <v>0</v>
      </c>
      <c r="K24" s="37">
        <f t="shared" si="0"/>
        <v>0.52966101694915257</v>
      </c>
    </row>
    <row r="25" spans="1:11" x14ac:dyDescent="0.25">
      <c r="A25" s="21" t="s">
        <v>4629</v>
      </c>
      <c r="B25" s="34">
        <v>357</v>
      </c>
      <c r="C25" s="7">
        <v>93</v>
      </c>
      <c r="D25" s="7">
        <v>25</v>
      </c>
      <c r="E25" s="7">
        <v>14</v>
      </c>
      <c r="F25" s="7">
        <v>2</v>
      </c>
      <c r="G25" s="22">
        <v>134</v>
      </c>
      <c r="H25" s="7">
        <v>1</v>
      </c>
      <c r="I25" s="7">
        <v>0</v>
      </c>
      <c r="J25" s="7">
        <v>0</v>
      </c>
      <c r="K25" s="37">
        <f t="shared" si="0"/>
        <v>0.37535014005602241</v>
      </c>
    </row>
    <row r="26" spans="1:11" x14ac:dyDescent="0.25">
      <c r="A26" s="21" t="s">
        <v>4630</v>
      </c>
      <c r="B26" s="34">
        <v>366</v>
      </c>
      <c r="C26" s="7">
        <v>83</v>
      </c>
      <c r="D26" s="7">
        <v>27</v>
      </c>
      <c r="E26" s="7">
        <v>4</v>
      </c>
      <c r="F26" s="7">
        <v>4</v>
      </c>
      <c r="G26" s="22">
        <v>118</v>
      </c>
      <c r="H26" s="7">
        <v>0</v>
      </c>
      <c r="I26" s="7">
        <v>0</v>
      </c>
      <c r="J26" s="7">
        <v>1</v>
      </c>
      <c r="K26" s="37">
        <f t="shared" si="0"/>
        <v>0.3251366120218579</v>
      </c>
    </row>
    <row r="27" spans="1:11" x14ac:dyDescent="0.25">
      <c r="A27" s="21" t="s">
        <v>4631</v>
      </c>
      <c r="B27" s="34">
        <v>203</v>
      </c>
      <c r="C27" s="7">
        <v>50</v>
      </c>
      <c r="D27" s="7">
        <v>24</v>
      </c>
      <c r="E27" s="7">
        <v>4</v>
      </c>
      <c r="F27" s="7">
        <v>0</v>
      </c>
      <c r="G27" s="22">
        <v>78</v>
      </c>
      <c r="H27" s="7">
        <v>0</v>
      </c>
      <c r="I27" s="7">
        <v>1</v>
      </c>
      <c r="J27" s="7">
        <v>1</v>
      </c>
      <c r="K27" s="37">
        <f t="shared" si="0"/>
        <v>0.39408866995073893</v>
      </c>
    </row>
    <row r="28" spans="1:11" x14ac:dyDescent="0.25">
      <c r="A28" s="21" t="s">
        <v>4632</v>
      </c>
      <c r="B28" s="34">
        <v>196</v>
      </c>
      <c r="C28" s="7">
        <v>56</v>
      </c>
      <c r="D28" s="7">
        <v>40</v>
      </c>
      <c r="E28" s="7">
        <v>5</v>
      </c>
      <c r="F28" s="7">
        <v>0</v>
      </c>
      <c r="G28" s="22">
        <v>101</v>
      </c>
      <c r="H28" s="7">
        <v>1</v>
      </c>
      <c r="I28" s="7">
        <v>0</v>
      </c>
      <c r="J28" s="7">
        <v>0</v>
      </c>
      <c r="K28" s="37">
        <f t="shared" si="0"/>
        <v>0.51530612244897955</v>
      </c>
    </row>
    <row r="29" spans="1:11" x14ac:dyDescent="0.25">
      <c r="A29" s="21" t="s">
        <v>4633</v>
      </c>
      <c r="B29" s="34">
        <v>226</v>
      </c>
      <c r="C29" s="7">
        <v>97</v>
      </c>
      <c r="D29" s="7">
        <v>27</v>
      </c>
      <c r="E29" s="7">
        <v>3</v>
      </c>
      <c r="F29" s="7">
        <v>1</v>
      </c>
      <c r="G29" s="22">
        <v>128</v>
      </c>
      <c r="H29" s="7">
        <v>0</v>
      </c>
      <c r="I29" s="7">
        <v>0</v>
      </c>
      <c r="J29" s="7">
        <v>1</v>
      </c>
      <c r="K29" s="37">
        <f t="shared" si="0"/>
        <v>0.57079646017699115</v>
      </c>
    </row>
    <row r="30" spans="1:11" x14ac:dyDescent="0.25">
      <c r="A30" s="21" t="s">
        <v>4634</v>
      </c>
      <c r="B30" s="34">
        <v>158</v>
      </c>
      <c r="C30" s="7">
        <v>70</v>
      </c>
      <c r="D30" s="7">
        <v>28</v>
      </c>
      <c r="E30" s="7">
        <v>0</v>
      </c>
      <c r="F30" s="7">
        <v>1</v>
      </c>
      <c r="G30" s="22">
        <v>99</v>
      </c>
      <c r="H30" s="7">
        <v>0</v>
      </c>
      <c r="I30" s="7">
        <v>0</v>
      </c>
      <c r="J30" s="7">
        <v>0</v>
      </c>
      <c r="K30" s="37">
        <f t="shared" si="0"/>
        <v>0.62658227848101267</v>
      </c>
    </row>
    <row r="31" spans="1:11" x14ac:dyDescent="0.25">
      <c r="A31" s="21" t="s">
        <v>4635</v>
      </c>
      <c r="B31" s="34">
        <v>182</v>
      </c>
      <c r="C31" s="7">
        <v>105</v>
      </c>
      <c r="D31" s="7">
        <v>17</v>
      </c>
      <c r="E31" s="7">
        <v>8</v>
      </c>
      <c r="F31" s="7">
        <v>0</v>
      </c>
      <c r="G31" s="22">
        <v>130</v>
      </c>
      <c r="H31" s="7">
        <v>0</v>
      </c>
      <c r="I31" s="7">
        <v>0</v>
      </c>
      <c r="J31" s="7">
        <v>0</v>
      </c>
      <c r="K31" s="37">
        <f t="shared" si="0"/>
        <v>0.7142857142857143</v>
      </c>
    </row>
    <row r="32" spans="1:11" x14ac:dyDescent="0.25">
      <c r="A32" s="21" t="s">
        <v>4636</v>
      </c>
      <c r="B32" s="34">
        <v>334</v>
      </c>
      <c r="C32" s="7">
        <v>179</v>
      </c>
      <c r="D32" s="7">
        <v>31</v>
      </c>
      <c r="E32" s="7">
        <v>11</v>
      </c>
      <c r="F32" s="7">
        <v>2</v>
      </c>
      <c r="G32" s="22">
        <v>223</v>
      </c>
      <c r="H32" s="7">
        <v>1</v>
      </c>
      <c r="I32" s="7">
        <v>0</v>
      </c>
      <c r="J32" s="7">
        <v>0</v>
      </c>
      <c r="K32" s="37">
        <f t="shared" si="0"/>
        <v>0.66766467065868262</v>
      </c>
    </row>
    <row r="33" spans="1:11" x14ac:dyDescent="0.25">
      <c r="A33" s="21" t="s">
        <v>4637</v>
      </c>
      <c r="B33" s="34">
        <v>447</v>
      </c>
      <c r="C33" s="7">
        <v>151</v>
      </c>
      <c r="D33" s="7">
        <v>31</v>
      </c>
      <c r="E33" s="7">
        <v>13</v>
      </c>
      <c r="F33" s="7">
        <v>0</v>
      </c>
      <c r="G33" s="22">
        <v>195</v>
      </c>
      <c r="H33" s="7">
        <v>5</v>
      </c>
      <c r="I33" s="7">
        <v>0</v>
      </c>
      <c r="J33" s="7">
        <v>1</v>
      </c>
      <c r="K33" s="37">
        <f t="shared" si="0"/>
        <v>0.43847874720357943</v>
      </c>
    </row>
    <row r="34" spans="1:11" x14ac:dyDescent="0.25">
      <c r="A34" s="21" t="s">
        <v>4638</v>
      </c>
      <c r="B34" s="34">
        <v>389</v>
      </c>
      <c r="C34" s="7">
        <v>157</v>
      </c>
      <c r="D34" s="7">
        <v>53</v>
      </c>
      <c r="E34" s="7">
        <v>14</v>
      </c>
      <c r="F34" s="7">
        <v>0</v>
      </c>
      <c r="G34" s="22">
        <v>224</v>
      </c>
      <c r="H34" s="7">
        <v>0</v>
      </c>
      <c r="I34" s="7">
        <v>0</v>
      </c>
      <c r="J34" s="7">
        <v>1</v>
      </c>
      <c r="K34" s="37">
        <f t="shared" si="0"/>
        <v>0.57840616966580982</v>
      </c>
    </row>
    <row r="35" spans="1:11" x14ac:dyDescent="0.25">
      <c r="A35" s="21" t="s">
        <v>4639</v>
      </c>
      <c r="B35" s="34">
        <v>445</v>
      </c>
      <c r="C35" s="7">
        <v>155</v>
      </c>
      <c r="D35" s="7">
        <v>55</v>
      </c>
      <c r="E35" s="7">
        <v>17</v>
      </c>
      <c r="F35" s="7">
        <v>0</v>
      </c>
      <c r="G35" s="22">
        <v>227</v>
      </c>
      <c r="H35" s="7">
        <v>4</v>
      </c>
      <c r="I35" s="7">
        <v>0</v>
      </c>
      <c r="J35" s="7">
        <v>0</v>
      </c>
      <c r="K35" s="37">
        <f t="shared" si="0"/>
        <v>0.51011235955056178</v>
      </c>
    </row>
    <row r="36" spans="1:11" x14ac:dyDescent="0.25">
      <c r="A36" s="21" t="s">
        <v>4640</v>
      </c>
      <c r="B36" s="34">
        <v>384</v>
      </c>
      <c r="C36" s="7">
        <v>146</v>
      </c>
      <c r="D36" s="7">
        <v>47</v>
      </c>
      <c r="E36" s="7">
        <v>9</v>
      </c>
      <c r="F36" s="7">
        <v>2</v>
      </c>
      <c r="G36" s="22">
        <v>204</v>
      </c>
      <c r="H36" s="7">
        <v>0</v>
      </c>
      <c r="I36" s="7">
        <v>0</v>
      </c>
      <c r="J36" s="7">
        <v>0</v>
      </c>
      <c r="K36" s="37">
        <f t="shared" si="0"/>
        <v>0.53125</v>
      </c>
    </row>
    <row r="37" spans="1:11" x14ac:dyDescent="0.25">
      <c r="A37" s="21" t="s">
        <v>4641</v>
      </c>
      <c r="B37" s="34">
        <v>403</v>
      </c>
      <c r="C37" s="7">
        <v>92</v>
      </c>
      <c r="D37" s="7">
        <v>26</v>
      </c>
      <c r="E37" s="7">
        <v>8</v>
      </c>
      <c r="F37" s="7">
        <v>2</v>
      </c>
      <c r="G37" s="22">
        <v>128</v>
      </c>
      <c r="H37" s="7">
        <v>0</v>
      </c>
      <c r="I37" s="7">
        <v>0</v>
      </c>
      <c r="J37" s="7">
        <v>0</v>
      </c>
      <c r="K37" s="37">
        <f t="shared" si="0"/>
        <v>0.31761786600496278</v>
      </c>
    </row>
    <row r="38" spans="1:11" x14ac:dyDescent="0.25">
      <c r="A38" s="21" t="s">
        <v>4642</v>
      </c>
      <c r="B38" s="34">
        <v>368</v>
      </c>
      <c r="C38" s="7">
        <v>106</v>
      </c>
      <c r="D38" s="7">
        <v>39</v>
      </c>
      <c r="E38" s="7">
        <v>14</v>
      </c>
      <c r="F38" s="7">
        <v>6</v>
      </c>
      <c r="G38" s="22">
        <v>165</v>
      </c>
      <c r="H38" s="7">
        <v>1</v>
      </c>
      <c r="I38" s="7">
        <v>0</v>
      </c>
      <c r="J38" s="7">
        <v>2</v>
      </c>
      <c r="K38" s="37">
        <f t="shared" si="0"/>
        <v>0.45380434782608697</v>
      </c>
    </row>
    <row r="39" spans="1:11" x14ac:dyDescent="0.25">
      <c r="A39" s="21" t="s">
        <v>4643</v>
      </c>
      <c r="B39" s="34">
        <v>384</v>
      </c>
      <c r="C39" s="7">
        <v>112</v>
      </c>
      <c r="D39" s="7">
        <v>32</v>
      </c>
      <c r="E39" s="7">
        <v>6</v>
      </c>
      <c r="F39" s="7">
        <v>0</v>
      </c>
      <c r="G39" s="22">
        <v>150</v>
      </c>
      <c r="H39" s="7">
        <v>0</v>
      </c>
      <c r="I39" s="7">
        <v>0</v>
      </c>
      <c r="J39" s="7">
        <v>0</v>
      </c>
      <c r="K39" s="37">
        <f t="shared" si="0"/>
        <v>0.390625</v>
      </c>
    </row>
    <row r="40" spans="1:11" x14ac:dyDescent="0.25">
      <c r="A40" s="21" t="s">
        <v>4644</v>
      </c>
      <c r="B40" s="34">
        <v>189</v>
      </c>
      <c r="C40" s="7">
        <v>90</v>
      </c>
      <c r="D40" s="7">
        <v>10</v>
      </c>
      <c r="E40" s="7">
        <v>2</v>
      </c>
      <c r="F40" s="7">
        <v>1</v>
      </c>
      <c r="G40" s="22">
        <v>103</v>
      </c>
      <c r="H40" s="7">
        <v>0</v>
      </c>
      <c r="I40" s="7">
        <v>0</v>
      </c>
      <c r="J40" s="7">
        <v>1</v>
      </c>
      <c r="K40" s="37">
        <f t="shared" si="0"/>
        <v>0.55026455026455023</v>
      </c>
    </row>
    <row r="41" spans="1:11" x14ac:dyDescent="0.25">
      <c r="A41" s="21" t="s">
        <v>4645</v>
      </c>
      <c r="B41" s="34">
        <v>475</v>
      </c>
      <c r="C41" s="7">
        <v>282</v>
      </c>
      <c r="D41" s="7">
        <v>27</v>
      </c>
      <c r="E41" s="7">
        <v>3</v>
      </c>
      <c r="F41" s="7">
        <v>3</v>
      </c>
      <c r="G41" s="22">
        <v>315</v>
      </c>
      <c r="H41" s="7">
        <v>1</v>
      </c>
      <c r="I41" s="7">
        <v>0</v>
      </c>
      <c r="J41" s="7">
        <v>0</v>
      </c>
      <c r="K41" s="37">
        <f t="shared" si="0"/>
        <v>0.66315789473684206</v>
      </c>
    </row>
    <row r="42" spans="1:11" x14ac:dyDescent="0.25">
      <c r="A42" s="21" t="s">
        <v>4646</v>
      </c>
      <c r="B42" s="34">
        <v>331</v>
      </c>
      <c r="C42" s="7">
        <v>146</v>
      </c>
      <c r="D42" s="7">
        <v>52</v>
      </c>
      <c r="E42" s="7">
        <v>13</v>
      </c>
      <c r="F42" s="7">
        <v>1</v>
      </c>
      <c r="G42" s="22">
        <v>212</v>
      </c>
      <c r="H42" s="7">
        <v>1</v>
      </c>
      <c r="I42" s="7">
        <v>0</v>
      </c>
      <c r="J42" s="7">
        <v>0</v>
      </c>
      <c r="K42" s="37">
        <f t="shared" si="0"/>
        <v>0.6404833836858006</v>
      </c>
    </row>
    <row r="43" spans="1:11" x14ac:dyDescent="0.25">
      <c r="A43" s="21" t="s">
        <v>4647</v>
      </c>
      <c r="B43" s="34">
        <v>208</v>
      </c>
      <c r="C43" s="7">
        <v>87</v>
      </c>
      <c r="D43" s="7">
        <v>27</v>
      </c>
      <c r="E43" s="7">
        <v>1</v>
      </c>
      <c r="F43" s="7">
        <v>2</v>
      </c>
      <c r="G43" s="22">
        <v>117</v>
      </c>
      <c r="H43" s="7">
        <v>0</v>
      </c>
      <c r="I43" s="7">
        <v>0</v>
      </c>
      <c r="J43" s="7">
        <v>0</v>
      </c>
      <c r="K43" s="37">
        <f t="shared" si="0"/>
        <v>0.5625</v>
      </c>
    </row>
    <row r="44" spans="1:11" x14ac:dyDescent="0.25">
      <c r="A44" s="21" t="s">
        <v>4648</v>
      </c>
      <c r="B44" s="34">
        <v>249</v>
      </c>
      <c r="C44" s="7">
        <v>65</v>
      </c>
      <c r="D44" s="7">
        <v>23</v>
      </c>
      <c r="E44" s="7">
        <v>1</v>
      </c>
      <c r="F44" s="7">
        <v>0</v>
      </c>
      <c r="G44" s="22">
        <v>89</v>
      </c>
      <c r="H44" s="7">
        <v>0</v>
      </c>
      <c r="I44" s="7">
        <v>0</v>
      </c>
      <c r="J44" s="7">
        <v>0</v>
      </c>
      <c r="K44" s="37">
        <f t="shared" si="0"/>
        <v>0.35742971887550201</v>
      </c>
    </row>
    <row r="45" spans="1:11" x14ac:dyDescent="0.25">
      <c r="A45" s="21" t="s">
        <v>4649</v>
      </c>
      <c r="B45" s="34">
        <v>322</v>
      </c>
      <c r="C45" s="7">
        <v>60</v>
      </c>
      <c r="D45" s="7">
        <v>34</v>
      </c>
      <c r="E45" s="7">
        <v>3</v>
      </c>
      <c r="F45" s="7">
        <v>0</v>
      </c>
      <c r="G45" s="22">
        <v>97</v>
      </c>
      <c r="H45" s="7">
        <v>1</v>
      </c>
      <c r="I45" s="7">
        <v>0</v>
      </c>
      <c r="J45" s="7">
        <v>1</v>
      </c>
      <c r="K45" s="37">
        <f t="shared" si="0"/>
        <v>0.30434782608695654</v>
      </c>
    </row>
    <row r="46" spans="1:11" x14ac:dyDescent="0.25">
      <c r="A46" s="21" t="s">
        <v>4650</v>
      </c>
      <c r="B46" s="34">
        <v>455</v>
      </c>
      <c r="C46" s="7">
        <v>117</v>
      </c>
      <c r="D46" s="7">
        <v>32</v>
      </c>
      <c r="E46" s="7">
        <v>9</v>
      </c>
      <c r="F46" s="7">
        <v>2</v>
      </c>
      <c r="G46" s="22">
        <v>160</v>
      </c>
      <c r="H46" s="7">
        <v>0</v>
      </c>
      <c r="I46" s="7">
        <v>0</v>
      </c>
      <c r="J46" s="7">
        <v>0</v>
      </c>
      <c r="K46" s="37">
        <f t="shared" si="0"/>
        <v>0.35164835164835168</v>
      </c>
    </row>
    <row r="47" spans="1:11" x14ac:dyDescent="0.25">
      <c r="A47" s="21" t="s">
        <v>4651</v>
      </c>
      <c r="B47" s="34">
        <v>426</v>
      </c>
      <c r="C47" s="7">
        <v>75</v>
      </c>
      <c r="D47" s="7">
        <v>26</v>
      </c>
      <c r="E47" s="7">
        <v>6</v>
      </c>
      <c r="F47" s="7">
        <v>0</v>
      </c>
      <c r="G47" s="22">
        <v>107</v>
      </c>
      <c r="H47" s="7">
        <v>0</v>
      </c>
      <c r="I47" s="7">
        <v>0</v>
      </c>
      <c r="J47" s="7">
        <v>1</v>
      </c>
      <c r="K47" s="37">
        <f t="shared" si="0"/>
        <v>0.25352112676056338</v>
      </c>
    </row>
    <row r="48" spans="1:11" x14ac:dyDescent="0.25">
      <c r="A48" s="21" t="s">
        <v>4652</v>
      </c>
      <c r="B48" s="34">
        <v>396</v>
      </c>
      <c r="C48" s="7">
        <v>74</v>
      </c>
      <c r="D48" s="7">
        <v>28</v>
      </c>
      <c r="E48" s="7">
        <v>8</v>
      </c>
      <c r="F48" s="7">
        <v>2</v>
      </c>
      <c r="G48" s="22">
        <v>112</v>
      </c>
      <c r="H48" s="7">
        <v>0</v>
      </c>
      <c r="I48" s="7">
        <v>0</v>
      </c>
      <c r="J48" s="7">
        <v>0</v>
      </c>
      <c r="K48" s="37">
        <f t="shared" si="0"/>
        <v>0.28282828282828282</v>
      </c>
    </row>
    <row r="49" spans="1:11" x14ac:dyDescent="0.25">
      <c r="A49" s="21" t="s">
        <v>4653</v>
      </c>
      <c r="B49" s="34">
        <v>360</v>
      </c>
      <c r="C49" s="7">
        <v>66</v>
      </c>
      <c r="D49" s="7">
        <v>19</v>
      </c>
      <c r="E49" s="7">
        <v>5</v>
      </c>
      <c r="F49" s="7">
        <v>0</v>
      </c>
      <c r="G49" s="22">
        <v>90</v>
      </c>
      <c r="H49" s="7">
        <v>0</v>
      </c>
      <c r="I49" s="7">
        <v>0</v>
      </c>
      <c r="J49" s="7">
        <v>1</v>
      </c>
      <c r="K49" s="37">
        <f t="shared" si="0"/>
        <v>0.25277777777777777</v>
      </c>
    </row>
    <row r="50" spans="1:11" x14ac:dyDescent="0.25">
      <c r="A50" s="21" t="s">
        <v>4654</v>
      </c>
      <c r="B50" s="34">
        <v>193</v>
      </c>
      <c r="C50" s="7">
        <v>28</v>
      </c>
      <c r="D50" s="7">
        <v>9</v>
      </c>
      <c r="E50" s="7">
        <v>3</v>
      </c>
      <c r="F50" s="7">
        <v>0</v>
      </c>
      <c r="G50" s="22">
        <v>40</v>
      </c>
      <c r="H50" s="7">
        <v>0</v>
      </c>
      <c r="I50" s="7">
        <v>0</v>
      </c>
      <c r="J50" s="7">
        <v>0</v>
      </c>
      <c r="K50" s="37">
        <f t="shared" si="0"/>
        <v>0.20725388601036268</v>
      </c>
    </row>
    <row r="51" spans="1:11" x14ac:dyDescent="0.25">
      <c r="A51" s="21" t="s">
        <v>4655</v>
      </c>
      <c r="B51" s="34">
        <v>291</v>
      </c>
      <c r="C51" s="7">
        <v>80</v>
      </c>
      <c r="D51" s="7">
        <v>26</v>
      </c>
      <c r="E51" s="7">
        <v>9</v>
      </c>
      <c r="F51" s="7">
        <v>1</v>
      </c>
      <c r="G51" s="22">
        <v>116</v>
      </c>
      <c r="H51" s="7">
        <v>0</v>
      </c>
      <c r="I51" s="7">
        <v>0</v>
      </c>
      <c r="J51" s="7">
        <v>0</v>
      </c>
      <c r="K51" s="37">
        <f t="shared" si="0"/>
        <v>0.39862542955326463</v>
      </c>
    </row>
    <row r="52" spans="1:11" x14ac:dyDescent="0.25">
      <c r="A52" s="21" t="s">
        <v>4656</v>
      </c>
      <c r="B52" s="34">
        <v>315</v>
      </c>
      <c r="C52" s="7">
        <v>96</v>
      </c>
      <c r="D52" s="7">
        <v>34</v>
      </c>
      <c r="E52" s="7">
        <v>11</v>
      </c>
      <c r="F52" s="7">
        <v>1</v>
      </c>
      <c r="G52" s="22">
        <v>142</v>
      </c>
      <c r="H52" s="7">
        <v>1</v>
      </c>
      <c r="I52" s="7">
        <v>0</v>
      </c>
      <c r="J52" s="7">
        <v>0</v>
      </c>
      <c r="K52" s="37">
        <f t="shared" si="0"/>
        <v>0.4507936507936508</v>
      </c>
    </row>
    <row r="53" spans="1:11" x14ac:dyDescent="0.25">
      <c r="A53" s="21" t="s">
        <v>4657</v>
      </c>
      <c r="B53" s="34">
        <v>376</v>
      </c>
      <c r="C53" s="7">
        <v>162</v>
      </c>
      <c r="D53" s="7">
        <v>44</v>
      </c>
      <c r="E53" s="7">
        <v>17</v>
      </c>
      <c r="F53" s="7">
        <v>2</v>
      </c>
      <c r="G53" s="22">
        <v>225</v>
      </c>
      <c r="H53" s="7">
        <v>0</v>
      </c>
      <c r="I53" s="7">
        <v>1</v>
      </c>
      <c r="J53" s="7">
        <v>0</v>
      </c>
      <c r="K53" s="37">
        <f t="shared" si="0"/>
        <v>0.60106382978723405</v>
      </c>
    </row>
    <row r="54" spans="1:11" x14ac:dyDescent="0.25">
      <c r="A54" s="21" t="s">
        <v>4658</v>
      </c>
      <c r="B54" s="34">
        <v>177</v>
      </c>
      <c r="C54" s="7">
        <v>83</v>
      </c>
      <c r="D54" s="7">
        <v>34</v>
      </c>
      <c r="E54" s="7">
        <v>11</v>
      </c>
      <c r="F54" s="7">
        <v>1</v>
      </c>
      <c r="G54" s="22">
        <v>129</v>
      </c>
      <c r="H54" s="7">
        <v>0</v>
      </c>
      <c r="I54" s="7">
        <v>0</v>
      </c>
      <c r="J54" s="7">
        <v>1</v>
      </c>
      <c r="K54" s="37">
        <f t="shared" si="0"/>
        <v>0.7344632768361582</v>
      </c>
    </row>
    <row r="55" spans="1:11" x14ac:dyDescent="0.25">
      <c r="A55" s="21" t="s">
        <v>4659</v>
      </c>
      <c r="B55" s="34">
        <v>370</v>
      </c>
      <c r="C55" s="7">
        <v>130</v>
      </c>
      <c r="D55" s="7">
        <v>52</v>
      </c>
      <c r="E55" s="7">
        <v>5</v>
      </c>
      <c r="F55" s="7">
        <v>1</v>
      </c>
      <c r="G55" s="22">
        <v>188</v>
      </c>
      <c r="H55" s="7">
        <v>0</v>
      </c>
      <c r="I55" s="7">
        <v>0</v>
      </c>
      <c r="J55" s="7">
        <v>1</v>
      </c>
      <c r="K55" s="37">
        <f t="shared" si="0"/>
        <v>0.51081081081081081</v>
      </c>
    </row>
    <row r="56" spans="1:11" x14ac:dyDescent="0.25">
      <c r="A56" s="21" t="s">
        <v>4660</v>
      </c>
      <c r="B56" s="34">
        <v>310</v>
      </c>
      <c r="C56" s="7">
        <v>116</v>
      </c>
      <c r="D56" s="7">
        <v>29</v>
      </c>
      <c r="E56" s="7">
        <v>7</v>
      </c>
      <c r="F56" s="7">
        <v>0</v>
      </c>
      <c r="G56" s="22">
        <v>152</v>
      </c>
      <c r="H56" s="7">
        <v>0</v>
      </c>
      <c r="I56" s="7">
        <v>0</v>
      </c>
      <c r="J56" s="7">
        <v>1</v>
      </c>
      <c r="K56" s="37">
        <f t="shared" si="0"/>
        <v>0.49354838709677418</v>
      </c>
    </row>
    <row r="57" spans="1:11" x14ac:dyDescent="0.25">
      <c r="A57" s="21" t="s">
        <v>4661</v>
      </c>
      <c r="B57" s="34">
        <v>315</v>
      </c>
      <c r="C57" s="7">
        <v>83</v>
      </c>
      <c r="D57" s="7">
        <v>22</v>
      </c>
      <c r="E57" s="7">
        <v>5</v>
      </c>
      <c r="F57" s="7">
        <v>1</v>
      </c>
      <c r="G57" s="22">
        <v>111</v>
      </c>
      <c r="H57" s="7">
        <v>0</v>
      </c>
      <c r="I57" s="7">
        <v>0</v>
      </c>
      <c r="J57" s="7">
        <v>0</v>
      </c>
      <c r="K57" s="37">
        <f t="shared" si="0"/>
        <v>0.35238095238095241</v>
      </c>
    </row>
    <row r="58" spans="1:11" x14ac:dyDescent="0.25">
      <c r="A58" s="21" t="s">
        <v>4662</v>
      </c>
      <c r="B58" s="34">
        <v>270</v>
      </c>
      <c r="C58" s="7">
        <v>105</v>
      </c>
      <c r="D58" s="7">
        <v>25</v>
      </c>
      <c r="E58" s="7">
        <v>6</v>
      </c>
      <c r="F58" s="7">
        <v>1</v>
      </c>
      <c r="G58" s="22">
        <v>137</v>
      </c>
      <c r="H58" s="7">
        <v>0</v>
      </c>
      <c r="I58" s="7">
        <v>0</v>
      </c>
      <c r="J58" s="7">
        <v>0</v>
      </c>
      <c r="K58" s="37">
        <f t="shared" si="0"/>
        <v>0.50740740740740742</v>
      </c>
    </row>
    <row r="59" spans="1:11" x14ac:dyDescent="0.25">
      <c r="A59" s="21" t="s">
        <v>4663</v>
      </c>
      <c r="B59" s="34">
        <v>314</v>
      </c>
      <c r="C59" s="7">
        <v>142</v>
      </c>
      <c r="D59" s="7">
        <v>30</v>
      </c>
      <c r="E59" s="7">
        <v>5</v>
      </c>
      <c r="F59" s="7">
        <v>1</v>
      </c>
      <c r="G59" s="22">
        <v>178</v>
      </c>
      <c r="H59" s="7">
        <v>0</v>
      </c>
      <c r="I59" s="7">
        <v>0</v>
      </c>
      <c r="J59" s="7">
        <v>0</v>
      </c>
      <c r="K59" s="37">
        <f t="shared" si="0"/>
        <v>0.56687898089171973</v>
      </c>
    </row>
    <row r="60" spans="1:11" x14ac:dyDescent="0.25">
      <c r="A60" s="21" t="s">
        <v>4664</v>
      </c>
      <c r="B60" s="34">
        <v>287</v>
      </c>
      <c r="C60" s="7">
        <v>138</v>
      </c>
      <c r="D60" s="7">
        <v>18</v>
      </c>
      <c r="E60" s="7">
        <v>9</v>
      </c>
      <c r="F60" s="7">
        <v>0</v>
      </c>
      <c r="G60" s="22">
        <v>165</v>
      </c>
      <c r="H60" s="7">
        <v>0</v>
      </c>
      <c r="I60" s="7">
        <v>0</v>
      </c>
      <c r="J60" s="7">
        <v>0</v>
      </c>
      <c r="K60" s="37">
        <f t="shared" si="0"/>
        <v>0.57491289198606277</v>
      </c>
    </row>
    <row r="61" spans="1:11" x14ac:dyDescent="0.25">
      <c r="A61" s="21" t="s">
        <v>4665</v>
      </c>
      <c r="B61" s="34">
        <v>344</v>
      </c>
      <c r="C61" s="7">
        <v>200</v>
      </c>
      <c r="D61" s="7">
        <v>9</v>
      </c>
      <c r="E61" s="7">
        <v>4</v>
      </c>
      <c r="F61" s="7">
        <v>0</v>
      </c>
      <c r="G61" s="22">
        <v>213</v>
      </c>
      <c r="H61" s="7">
        <v>1</v>
      </c>
      <c r="I61" s="7">
        <v>2</v>
      </c>
      <c r="J61" s="7">
        <v>0</v>
      </c>
      <c r="K61" s="37">
        <f t="shared" si="0"/>
        <v>0.625</v>
      </c>
    </row>
    <row r="62" spans="1:11" x14ac:dyDescent="0.25">
      <c r="A62" s="21" t="s">
        <v>4666</v>
      </c>
      <c r="B62" s="34">
        <v>290</v>
      </c>
      <c r="C62" s="7">
        <v>160</v>
      </c>
      <c r="D62" s="7">
        <v>18</v>
      </c>
      <c r="E62" s="7">
        <v>2</v>
      </c>
      <c r="F62" s="7">
        <v>0</v>
      </c>
      <c r="G62" s="22">
        <v>180</v>
      </c>
      <c r="H62" s="7">
        <v>0</v>
      </c>
      <c r="I62" s="7">
        <v>0</v>
      </c>
      <c r="J62" s="7">
        <v>1</v>
      </c>
      <c r="K62" s="37">
        <f t="shared" si="0"/>
        <v>0.62413793103448278</v>
      </c>
    </row>
    <row r="63" spans="1:11" x14ac:dyDescent="0.25">
      <c r="A63" s="21" t="s">
        <v>4667</v>
      </c>
      <c r="B63" s="34">
        <v>1</v>
      </c>
      <c r="C63" s="7">
        <v>0</v>
      </c>
      <c r="D63" s="7">
        <v>0</v>
      </c>
      <c r="E63" s="7">
        <v>0</v>
      </c>
      <c r="F63" s="7">
        <v>0</v>
      </c>
      <c r="G63" s="22">
        <f>SUM(Table156[[#This Row],[TODD
LOEWEN
UCP]:[WAYNE F.
MEYER 
LIB]])</f>
        <v>0</v>
      </c>
      <c r="H63" s="7">
        <v>0</v>
      </c>
      <c r="I63" s="7">
        <v>0</v>
      </c>
      <c r="J63" s="7">
        <v>0</v>
      </c>
      <c r="K63" s="37"/>
    </row>
    <row r="64" spans="1:11" x14ac:dyDescent="0.25">
      <c r="A64" s="21" t="s">
        <v>4668</v>
      </c>
      <c r="B64" s="7">
        <v>0</v>
      </c>
      <c r="C64" s="7">
        <v>90</v>
      </c>
      <c r="D64" s="7">
        <v>24</v>
      </c>
      <c r="E64" s="7">
        <v>3</v>
      </c>
      <c r="F64" s="7">
        <v>2</v>
      </c>
      <c r="G64" s="22">
        <v>119</v>
      </c>
      <c r="H64" s="7">
        <v>1</v>
      </c>
      <c r="I64" s="7">
        <v>0</v>
      </c>
      <c r="J64" s="7">
        <v>18</v>
      </c>
      <c r="K64" s="37" t="s">
        <v>99</v>
      </c>
    </row>
    <row r="65" spans="1:11" x14ac:dyDescent="0.25">
      <c r="A65" s="21" t="s">
        <v>4669</v>
      </c>
      <c r="B65" s="7">
        <v>0</v>
      </c>
      <c r="C65" s="7">
        <v>48</v>
      </c>
      <c r="D65" s="7">
        <v>9</v>
      </c>
      <c r="E65" s="7">
        <v>2</v>
      </c>
      <c r="F65" s="7">
        <v>2</v>
      </c>
      <c r="G65" s="22">
        <v>61</v>
      </c>
      <c r="H65" s="7">
        <v>0</v>
      </c>
      <c r="I65" s="7">
        <v>0</v>
      </c>
      <c r="J65" s="7">
        <v>3</v>
      </c>
      <c r="K65" s="37" t="s">
        <v>99</v>
      </c>
    </row>
    <row r="66" spans="1:11" x14ac:dyDescent="0.25">
      <c r="A66" s="21" t="s">
        <v>4670</v>
      </c>
      <c r="B66" s="7">
        <v>0</v>
      </c>
      <c r="C66" s="7">
        <v>32</v>
      </c>
      <c r="D66" s="7">
        <v>39</v>
      </c>
      <c r="E66" s="7">
        <v>3</v>
      </c>
      <c r="F66" s="7">
        <v>10</v>
      </c>
      <c r="G66" s="22">
        <v>84</v>
      </c>
      <c r="H66" s="7">
        <v>1</v>
      </c>
      <c r="I66" s="7">
        <v>1</v>
      </c>
      <c r="J66" s="7">
        <v>3</v>
      </c>
      <c r="K66" s="37" t="s">
        <v>99</v>
      </c>
    </row>
    <row r="67" spans="1:11" x14ac:dyDescent="0.25">
      <c r="A67" s="21" t="s">
        <v>4671</v>
      </c>
      <c r="B67" s="7">
        <v>0</v>
      </c>
      <c r="C67" s="7">
        <v>20</v>
      </c>
      <c r="D67" s="7">
        <v>18</v>
      </c>
      <c r="E67" s="7">
        <v>5</v>
      </c>
      <c r="F67" s="7">
        <v>1</v>
      </c>
      <c r="G67" s="22">
        <v>44</v>
      </c>
      <c r="H67" s="7">
        <v>0</v>
      </c>
      <c r="I67" s="7">
        <v>0</v>
      </c>
      <c r="J67" s="7">
        <v>0</v>
      </c>
      <c r="K67" s="37" t="s">
        <v>99</v>
      </c>
    </row>
    <row r="68" spans="1:11" x14ac:dyDescent="0.25">
      <c r="A68" s="21" t="s">
        <v>4672</v>
      </c>
      <c r="B68" s="7">
        <v>0</v>
      </c>
      <c r="C68" s="7">
        <v>46</v>
      </c>
      <c r="D68" s="7">
        <v>34</v>
      </c>
      <c r="E68" s="7">
        <v>4</v>
      </c>
      <c r="F68" s="7">
        <v>4</v>
      </c>
      <c r="G68" s="22">
        <v>88</v>
      </c>
      <c r="H68" s="7">
        <v>1</v>
      </c>
      <c r="I68" s="7">
        <v>0</v>
      </c>
      <c r="J68" s="7">
        <v>0</v>
      </c>
      <c r="K68" s="37" t="s">
        <v>99</v>
      </c>
    </row>
    <row r="69" spans="1:11" x14ac:dyDescent="0.25">
      <c r="A69" s="21" t="s">
        <v>4673</v>
      </c>
      <c r="B69" s="7">
        <v>0</v>
      </c>
      <c r="C69" s="7">
        <v>866</v>
      </c>
      <c r="D69" s="7">
        <v>118</v>
      </c>
      <c r="E69" s="7">
        <v>35</v>
      </c>
      <c r="F69" s="7">
        <v>2</v>
      </c>
      <c r="G69" s="22">
        <v>1021</v>
      </c>
      <c r="H69" s="7">
        <v>1</v>
      </c>
      <c r="I69" s="7">
        <v>0</v>
      </c>
      <c r="J69" s="7">
        <v>3</v>
      </c>
      <c r="K69" s="37" t="s">
        <v>99</v>
      </c>
    </row>
    <row r="70" spans="1:11" x14ac:dyDescent="0.25">
      <c r="A70" s="21" t="s">
        <v>4674</v>
      </c>
      <c r="B70" s="7">
        <v>0</v>
      </c>
      <c r="C70" s="7">
        <v>447</v>
      </c>
      <c r="D70" s="7">
        <v>148</v>
      </c>
      <c r="E70" s="7">
        <v>28</v>
      </c>
      <c r="F70" s="7">
        <v>2</v>
      </c>
      <c r="G70" s="22">
        <v>625</v>
      </c>
      <c r="H70" s="7">
        <v>3</v>
      </c>
      <c r="I70" s="7">
        <v>0</v>
      </c>
      <c r="J70" s="7">
        <v>1</v>
      </c>
      <c r="K70" s="37" t="s">
        <v>99</v>
      </c>
    </row>
    <row r="71" spans="1:11" x14ac:dyDescent="0.25">
      <c r="A71" s="21" t="s">
        <v>4675</v>
      </c>
      <c r="B71" s="7">
        <v>0</v>
      </c>
      <c r="C71" s="7">
        <v>601</v>
      </c>
      <c r="D71" s="7">
        <v>99</v>
      </c>
      <c r="E71" s="7">
        <v>27</v>
      </c>
      <c r="F71" s="7">
        <v>7</v>
      </c>
      <c r="G71" s="22">
        <v>734</v>
      </c>
      <c r="H71" s="7">
        <v>0</v>
      </c>
      <c r="I71" s="7">
        <v>0</v>
      </c>
      <c r="J71" s="7">
        <v>0</v>
      </c>
      <c r="K71" s="37" t="s">
        <v>99</v>
      </c>
    </row>
    <row r="72" spans="1:11" x14ac:dyDescent="0.25">
      <c r="A72" s="21" t="s">
        <v>4676</v>
      </c>
      <c r="B72" s="7">
        <v>0</v>
      </c>
      <c r="C72" s="7">
        <v>1141</v>
      </c>
      <c r="D72" s="7">
        <v>339</v>
      </c>
      <c r="E72" s="7">
        <v>33</v>
      </c>
      <c r="F72" s="7">
        <v>7</v>
      </c>
      <c r="G72" s="22">
        <v>1520</v>
      </c>
      <c r="H72" s="7">
        <v>3</v>
      </c>
      <c r="I72" s="7">
        <v>0</v>
      </c>
      <c r="J72" s="7">
        <v>2</v>
      </c>
      <c r="K72" s="37" t="s">
        <v>99</v>
      </c>
    </row>
    <row r="73" spans="1:11" x14ac:dyDescent="0.25">
      <c r="A73" s="21" t="s">
        <v>4677</v>
      </c>
      <c r="B73" s="7">
        <v>0</v>
      </c>
      <c r="C73" s="7">
        <v>338</v>
      </c>
      <c r="D73" s="7">
        <v>30</v>
      </c>
      <c r="E73" s="7">
        <v>19</v>
      </c>
      <c r="F73" s="7">
        <v>2</v>
      </c>
      <c r="G73" s="22">
        <v>389</v>
      </c>
      <c r="H73" s="7">
        <v>3</v>
      </c>
      <c r="I73" s="7">
        <v>0</v>
      </c>
      <c r="J73" s="7">
        <v>0</v>
      </c>
      <c r="K73" s="37" t="s">
        <v>99</v>
      </c>
    </row>
    <row r="74" spans="1:11" x14ac:dyDescent="0.25">
      <c r="A74" s="21" t="s">
        <v>4678</v>
      </c>
      <c r="B74" s="7">
        <v>0</v>
      </c>
      <c r="C74" s="7">
        <v>19</v>
      </c>
      <c r="D74" s="7">
        <v>12</v>
      </c>
      <c r="E74" s="7">
        <v>2</v>
      </c>
      <c r="F74" s="7">
        <v>0</v>
      </c>
      <c r="G74" s="22">
        <v>33</v>
      </c>
      <c r="H74" s="7">
        <v>0</v>
      </c>
      <c r="I74" s="7">
        <v>0</v>
      </c>
      <c r="J74" s="7">
        <v>0</v>
      </c>
      <c r="K74" s="37" t="s">
        <v>99</v>
      </c>
    </row>
    <row r="75" spans="1:11" x14ac:dyDescent="0.25">
      <c r="A75" s="21" t="s">
        <v>4679</v>
      </c>
      <c r="B75" s="7">
        <v>0</v>
      </c>
      <c r="C75" s="7">
        <v>1</v>
      </c>
      <c r="D75" s="7">
        <v>26</v>
      </c>
      <c r="E75" s="7">
        <v>2</v>
      </c>
      <c r="F75" s="7">
        <v>0</v>
      </c>
      <c r="G75" s="22">
        <v>29</v>
      </c>
      <c r="H75" s="7">
        <v>0</v>
      </c>
      <c r="I75" s="7">
        <v>0</v>
      </c>
      <c r="J75" s="7">
        <v>0</v>
      </c>
      <c r="K75" s="37"/>
    </row>
    <row r="76" spans="1:11" x14ac:dyDescent="0.25">
      <c r="A76" s="21" t="s">
        <v>102</v>
      </c>
      <c r="B76" s="7">
        <v>0</v>
      </c>
      <c r="C76" s="7">
        <v>333</v>
      </c>
      <c r="D76" s="7">
        <v>63</v>
      </c>
      <c r="E76" s="7">
        <v>29</v>
      </c>
      <c r="F76" s="7">
        <v>5</v>
      </c>
      <c r="G76" s="22">
        <v>430</v>
      </c>
      <c r="H76" s="7">
        <v>1</v>
      </c>
      <c r="I76" s="7">
        <v>1</v>
      </c>
      <c r="J76" s="7">
        <v>7</v>
      </c>
      <c r="K76" s="37" t="s">
        <v>99</v>
      </c>
    </row>
    <row r="77" spans="1:11" x14ac:dyDescent="0.25">
      <c r="A77" s="21" t="s">
        <v>103</v>
      </c>
      <c r="B77" s="7">
        <v>0</v>
      </c>
      <c r="C77" s="7">
        <v>78</v>
      </c>
      <c r="D77" s="7">
        <v>7</v>
      </c>
      <c r="E77" s="7">
        <v>8</v>
      </c>
      <c r="F77" s="7">
        <v>2</v>
      </c>
      <c r="G77" s="22">
        <v>95</v>
      </c>
      <c r="H77" s="7">
        <v>0</v>
      </c>
      <c r="I77" s="7">
        <v>0</v>
      </c>
      <c r="J77" s="7">
        <v>0</v>
      </c>
      <c r="K77" s="46" t="s">
        <v>99</v>
      </c>
    </row>
    <row r="78" spans="1:11" x14ac:dyDescent="0.25">
      <c r="A78" s="16" t="s">
        <v>104</v>
      </c>
      <c r="B78" s="7"/>
      <c r="C78" s="7">
        <f>SUM(C2:C68)</f>
        <v>6856</v>
      </c>
      <c r="D78" s="7">
        <f t="shared" ref="D78:J78" si="1">SUM(D2:D68)</f>
        <v>1928</v>
      </c>
      <c r="E78" s="7">
        <f t="shared" si="1"/>
        <v>468</v>
      </c>
      <c r="F78" s="7">
        <f t="shared" si="1"/>
        <v>79</v>
      </c>
      <c r="G78" s="7">
        <f t="shared" si="1"/>
        <v>9331</v>
      </c>
      <c r="H78" s="7">
        <f t="shared" si="1"/>
        <v>26</v>
      </c>
      <c r="I78" s="7">
        <f t="shared" si="1"/>
        <v>7</v>
      </c>
      <c r="J78" s="7">
        <f t="shared" si="1"/>
        <v>42</v>
      </c>
      <c r="K78" s="37"/>
    </row>
    <row r="79" spans="1:11" x14ac:dyDescent="0.25">
      <c r="A79" s="16" t="s">
        <v>105</v>
      </c>
      <c r="B79" s="7"/>
      <c r="C79" s="7">
        <f>SUM(C69:C77)</f>
        <v>3824</v>
      </c>
      <c r="D79" s="7">
        <f t="shared" ref="D79:J79" si="2">SUM(D69:D77)</f>
        <v>842</v>
      </c>
      <c r="E79" s="7">
        <f t="shared" si="2"/>
        <v>183</v>
      </c>
      <c r="F79" s="7">
        <f t="shared" si="2"/>
        <v>27</v>
      </c>
      <c r="G79" s="7">
        <f t="shared" si="2"/>
        <v>4876</v>
      </c>
      <c r="H79" s="7">
        <f t="shared" si="2"/>
        <v>11</v>
      </c>
      <c r="I79" s="7">
        <f t="shared" si="2"/>
        <v>1</v>
      </c>
      <c r="J79" s="7">
        <f t="shared" si="2"/>
        <v>13</v>
      </c>
      <c r="K79" s="37"/>
    </row>
    <row r="80" spans="1:11" x14ac:dyDescent="0.25">
      <c r="A80" s="16" t="s">
        <v>106</v>
      </c>
      <c r="B80" s="7">
        <f>SUM(Table156[NAMES
ON LIST])</f>
        <v>19745</v>
      </c>
      <c r="C80" s="7">
        <f>SUM(C78:C79)</f>
        <v>10680</v>
      </c>
      <c r="D80" s="7">
        <f t="shared" ref="D80:J80" si="3">SUM(D78:D79)</f>
        <v>2770</v>
      </c>
      <c r="E80" s="7">
        <f t="shared" si="3"/>
        <v>651</v>
      </c>
      <c r="F80" s="7">
        <f t="shared" si="3"/>
        <v>106</v>
      </c>
      <c r="G80" s="7">
        <f t="shared" si="3"/>
        <v>14207</v>
      </c>
      <c r="H80" s="7">
        <f t="shared" si="3"/>
        <v>37</v>
      </c>
      <c r="I80" s="7">
        <f t="shared" si="3"/>
        <v>8</v>
      </c>
      <c r="J80" s="7">
        <f t="shared" si="3"/>
        <v>55</v>
      </c>
      <c r="K80" s="37">
        <f>(J80+I80+G80)/B80</f>
        <v>0.7227146112939985</v>
      </c>
    </row>
    <row r="81" spans="1:11" x14ac:dyDescent="0.25">
      <c r="A81" s="16" t="s">
        <v>107</v>
      </c>
      <c r="B81" s="7"/>
      <c r="C81" s="37">
        <f>C80/$G$80</f>
        <v>0.75174209896529876</v>
      </c>
      <c r="D81" s="37">
        <f t="shared" ref="D81:E81" si="4">D80/$G$80</f>
        <v>0.19497430843950164</v>
      </c>
      <c r="E81" s="37">
        <f t="shared" si="4"/>
        <v>4.5822481875131979E-2</v>
      </c>
      <c r="F81" s="37">
        <f>F80/$G$80</f>
        <v>7.4611107200675724E-3</v>
      </c>
      <c r="G81" s="37"/>
      <c r="H81" s="37"/>
      <c r="I81" s="37"/>
      <c r="J81" s="37"/>
      <c r="K81" s="37"/>
    </row>
    <row r="82" spans="1:11" x14ac:dyDescent="0.25"/>
    <row r="83" spans="1:11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95" fitToHeight="0" orientation="landscape" r:id="rId1"/>
  <tableParts count="1">
    <tablePart r:id="rId2"/>
  </tablePart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EBDEF-ABF3-4158-876A-2073737AA101}">
  <sheetPr codeName="Sheet57">
    <pageSetUpPr fitToPage="1"/>
  </sheetPr>
  <dimension ref="A1:P90"/>
  <sheetViews>
    <sheetView workbookViewId="0">
      <pane xSplit="1" ySplit="1" topLeftCell="B74" activePane="bottomRight" state="frozen"/>
      <selection pane="topRight" activeCell="B1" sqref="B1"/>
      <selection pane="bottomLeft" activeCell="A2" sqref="A2"/>
      <selection pane="bottomRight" activeCell="B87" sqref="B87"/>
    </sheetView>
  </sheetViews>
  <sheetFormatPr defaultColWidth="0" defaultRowHeight="15" customHeight="1" zeroHeight="1" x14ac:dyDescent="0.25"/>
  <cols>
    <col min="1" max="1" width="35.7109375" style="33" customWidth="1"/>
    <col min="2" max="2" width="8.7109375" style="40" customWidth="1"/>
    <col min="3" max="9" width="11.7109375" style="40" customWidth="1"/>
    <col min="10" max="10" width="8.7109375" style="40" customWidth="1"/>
    <col min="11" max="13" width="3.7109375" style="40" customWidth="1"/>
    <col min="14" max="14" width="8.7109375" style="47" customWidth="1"/>
    <col min="15" max="15" width="1.7109375" style="33" customWidth="1"/>
    <col min="16" max="16" width="0" style="33" hidden="1" customWidth="1"/>
    <col min="17" max="16384" width="9.140625" style="33" hidden="1"/>
  </cols>
  <sheetData>
    <row r="1" spans="1:14" ht="60" customHeight="1" thickBot="1" x14ac:dyDescent="0.3">
      <c r="A1" s="1" t="s">
        <v>0</v>
      </c>
      <c r="B1" s="2" t="s">
        <v>1</v>
      </c>
      <c r="C1" s="2" t="s">
        <v>4680</v>
      </c>
      <c r="D1" s="2" t="s">
        <v>4681</v>
      </c>
      <c r="E1" s="2" t="s">
        <v>4682</v>
      </c>
      <c r="F1" s="2" t="s">
        <v>4683</v>
      </c>
      <c r="G1" s="2" t="s">
        <v>4684</v>
      </c>
      <c r="H1" s="2" t="s">
        <v>4685</v>
      </c>
      <c r="I1" s="2" t="s">
        <v>4686</v>
      </c>
      <c r="J1" s="2" t="s">
        <v>8</v>
      </c>
      <c r="K1" s="2" t="s">
        <v>9</v>
      </c>
      <c r="L1" s="2" t="s">
        <v>10</v>
      </c>
      <c r="M1" s="2" t="s">
        <v>11</v>
      </c>
      <c r="N1" s="32" t="s">
        <v>12</v>
      </c>
    </row>
    <row r="2" spans="1:14" ht="15.75" thickTop="1" x14ac:dyDescent="0.25">
      <c r="A2" s="21" t="s">
        <v>4687</v>
      </c>
      <c r="B2" s="34">
        <v>445</v>
      </c>
      <c r="C2" s="7">
        <v>46</v>
      </c>
      <c r="D2" s="7">
        <v>2</v>
      </c>
      <c r="E2" s="7">
        <v>3</v>
      </c>
      <c r="F2" s="7">
        <v>0</v>
      </c>
      <c r="G2" s="7">
        <v>10</v>
      </c>
      <c r="H2" s="7">
        <v>0</v>
      </c>
      <c r="I2" s="7">
        <v>0</v>
      </c>
      <c r="J2" s="22">
        <v>61</v>
      </c>
      <c r="K2" s="7">
        <v>0</v>
      </c>
      <c r="L2" s="7">
        <v>0</v>
      </c>
      <c r="M2" s="7">
        <v>0</v>
      </c>
      <c r="N2" s="37">
        <f t="shared" ref="N2:N65" si="0">(M2+L2+J2)/B2</f>
        <v>0.13707865168539327</v>
      </c>
    </row>
    <row r="3" spans="1:14" x14ac:dyDescent="0.25">
      <c r="A3" s="21" t="s">
        <v>4688</v>
      </c>
      <c r="B3" s="34">
        <v>685</v>
      </c>
      <c r="C3" s="7">
        <v>135</v>
      </c>
      <c r="D3" s="7">
        <v>2</v>
      </c>
      <c r="E3" s="7">
        <v>2</v>
      </c>
      <c r="F3" s="7">
        <v>4</v>
      </c>
      <c r="G3" s="7">
        <v>77</v>
      </c>
      <c r="H3" s="7">
        <v>1</v>
      </c>
      <c r="I3" s="7">
        <v>2</v>
      </c>
      <c r="J3" s="22">
        <v>223</v>
      </c>
      <c r="K3" s="7">
        <v>0</v>
      </c>
      <c r="L3" s="7">
        <v>0</v>
      </c>
      <c r="M3" s="7">
        <v>0</v>
      </c>
      <c r="N3" s="37">
        <f t="shared" si="0"/>
        <v>0.32554744525547447</v>
      </c>
    </row>
    <row r="4" spans="1:14" x14ac:dyDescent="0.25">
      <c r="A4" s="21" t="s">
        <v>4689</v>
      </c>
      <c r="B4" s="34">
        <v>270</v>
      </c>
      <c r="C4" s="7">
        <v>62</v>
      </c>
      <c r="D4" s="7">
        <v>3</v>
      </c>
      <c r="E4" s="7">
        <v>3</v>
      </c>
      <c r="F4" s="7">
        <v>1</v>
      </c>
      <c r="G4" s="7">
        <v>8</v>
      </c>
      <c r="H4" s="7">
        <v>1</v>
      </c>
      <c r="I4" s="7">
        <v>0</v>
      </c>
      <c r="J4" s="22">
        <v>78</v>
      </c>
      <c r="K4" s="7">
        <v>0</v>
      </c>
      <c r="L4" s="7">
        <v>0</v>
      </c>
      <c r="M4" s="7">
        <v>0</v>
      </c>
      <c r="N4" s="37">
        <f t="shared" si="0"/>
        <v>0.28888888888888886</v>
      </c>
    </row>
    <row r="5" spans="1:14" x14ac:dyDescent="0.25">
      <c r="A5" s="21" t="s">
        <v>4690</v>
      </c>
      <c r="B5" s="34">
        <v>310</v>
      </c>
      <c r="C5" s="7">
        <v>69</v>
      </c>
      <c r="D5" s="7">
        <v>6</v>
      </c>
      <c r="E5" s="7">
        <v>1</v>
      </c>
      <c r="F5" s="7">
        <v>1</v>
      </c>
      <c r="G5" s="7">
        <v>11</v>
      </c>
      <c r="H5" s="7">
        <v>2</v>
      </c>
      <c r="I5" s="7">
        <v>0</v>
      </c>
      <c r="J5" s="22">
        <v>90</v>
      </c>
      <c r="K5" s="7">
        <v>0</v>
      </c>
      <c r="L5" s="7">
        <v>0</v>
      </c>
      <c r="M5" s="7">
        <v>0</v>
      </c>
      <c r="N5" s="37">
        <f t="shared" si="0"/>
        <v>0.29032258064516131</v>
      </c>
    </row>
    <row r="6" spans="1:14" x14ac:dyDescent="0.25">
      <c r="A6" s="21" t="s">
        <v>4691</v>
      </c>
      <c r="B6" s="34">
        <v>762</v>
      </c>
      <c r="C6" s="7">
        <v>200</v>
      </c>
      <c r="D6" s="7">
        <v>20</v>
      </c>
      <c r="E6" s="7">
        <v>21</v>
      </c>
      <c r="F6" s="7">
        <v>1</v>
      </c>
      <c r="G6" s="7">
        <v>46</v>
      </c>
      <c r="H6" s="7">
        <v>0</v>
      </c>
      <c r="I6" s="7">
        <v>1</v>
      </c>
      <c r="J6" s="22">
        <v>289</v>
      </c>
      <c r="K6" s="7">
        <v>1</v>
      </c>
      <c r="L6" s="7">
        <v>0</v>
      </c>
      <c r="M6" s="7">
        <v>1</v>
      </c>
      <c r="N6" s="37">
        <f t="shared" si="0"/>
        <v>0.38057742782152232</v>
      </c>
    </row>
    <row r="7" spans="1:14" x14ac:dyDescent="0.25">
      <c r="A7" s="21" t="s">
        <v>4692</v>
      </c>
      <c r="B7" s="34">
        <v>362</v>
      </c>
      <c r="C7" s="7">
        <v>67</v>
      </c>
      <c r="D7" s="7">
        <v>7</v>
      </c>
      <c r="E7" s="7">
        <v>17</v>
      </c>
      <c r="F7" s="7">
        <v>1</v>
      </c>
      <c r="G7" s="7">
        <v>10</v>
      </c>
      <c r="H7" s="7">
        <v>0</v>
      </c>
      <c r="I7" s="7">
        <v>1</v>
      </c>
      <c r="J7" s="22">
        <v>103</v>
      </c>
      <c r="K7" s="7">
        <v>0</v>
      </c>
      <c r="L7" s="7">
        <v>0</v>
      </c>
      <c r="M7" s="7">
        <v>0</v>
      </c>
      <c r="N7" s="37">
        <f t="shared" si="0"/>
        <v>0.28453038674033149</v>
      </c>
    </row>
    <row r="8" spans="1:14" x14ac:dyDescent="0.25">
      <c r="A8" s="21" t="s">
        <v>4693</v>
      </c>
      <c r="B8" s="34">
        <v>308</v>
      </c>
      <c r="C8" s="7">
        <v>81</v>
      </c>
      <c r="D8" s="7">
        <v>8</v>
      </c>
      <c r="E8" s="7">
        <v>10</v>
      </c>
      <c r="F8" s="7">
        <v>0</v>
      </c>
      <c r="G8" s="7">
        <v>4</v>
      </c>
      <c r="H8" s="7">
        <v>0</v>
      </c>
      <c r="I8" s="7">
        <v>2</v>
      </c>
      <c r="J8" s="22">
        <v>105</v>
      </c>
      <c r="K8" s="7">
        <v>0</v>
      </c>
      <c r="L8" s="7">
        <v>0</v>
      </c>
      <c r="M8" s="7">
        <v>1</v>
      </c>
      <c r="N8" s="37">
        <f t="shared" si="0"/>
        <v>0.34415584415584416</v>
      </c>
    </row>
    <row r="9" spans="1:14" x14ac:dyDescent="0.25">
      <c r="A9" s="21" t="s">
        <v>4694</v>
      </c>
      <c r="B9" s="34">
        <v>532</v>
      </c>
      <c r="C9" s="7">
        <v>101</v>
      </c>
      <c r="D9" s="7">
        <v>32</v>
      </c>
      <c r="E9" s="7">
        <v>26</v>
      </c>
      <c r="F9" s="7">
        <v>3</v>
      </c>
      <c r="G9" s="7">
        <v>35</v>
      </c>
      <c r="H9" s="7">
        <v>3</v>
      </c>
      <c r="I9" s="7">
        <v>4</v>
      </c>
      <c r="J9" s="22">
        <v>204</v>
      </c>
      <c r="K9" s="7">
        <v>0</v>
      </c>
      <c r="L9" s="7">
        <v>0</v>
      </c>
      <c r="M9" s="7">
        <v>0</v>
      </c>
      <c r="N9" s="37">
        <f t="shared" si="0"/>
        <v>0.38345864661654133</v>
      </c>
    </row>
    <row r="10" spans="1:14" x14ac:dyDescent="0.25">
      <c r="A10" s="21" t="s">
        <v>4695</v>
      </c>
      <c r="B10" s="34">
        <v>553</v>
      </c>
      <c r="C10" s="7">
        <v>110</v>
      </c>
      <c r="D10" s="7">
        <v>24</v>
      </c>
      <c r="E10" s="7">
        <v>13</v>
      </c>
      <c r="F10" s="7">
        <v>4</v>
      </c>
      <c r="G10" s="7">
        <v>31</v>
      </c>
      <c r="H10" s="7">
        <v>0</v>
      </c>
      <c r="I10" s="7">
        <v>1</v>
      </c>
      <c r="J10" s="22">
        <v>183</v>
      </c>
      <c r="K10" s="7">
        <v>0</v>
      </c>
      <c r="L10" s="7">
        <v>0</v>
      </c>
      <c r="M10" s="7">
        <v>2</v>
      </c>
      <c r="N10" s="37">
        <f t="shared" si="0"/>
        <v>0.3345388788426763</v>
      </c>
    </row>
    <row r="11" spans="1:14" x14ac:dyDescent="0.25">
      <c r="A11" s="21" t="s">
        <v>4696</v>
      </c>
      <c r="B11" s="34">
        <v>596</v>
      </c>
      <c r="C11" s="7">
        <v>110</v>
      </c>
      <c r="D11" s="7">
        <v>18</v>
      </c>
      <c r="E11" s="7">
        <v>25</v>
      </c>
      <c r="F11" s="7">
        <v>5</v>
      </c>
      <c r="G11" s="7">
        <v>36</v>
      </c>
      <c r="H11" s="7">
        <v>2</v>
      </c>
      <c r="I11" s="7">
        <v>2</v>
      </c>
      <c r="J11" s="22">
        <v>198</v>
      </c>
      <c r="K11" s="7">
        <v>1</v>
      </c>
      <c r="L11" s="7">
        <v>0</v>
      </c>
      <c r="M11" s="7">
        <v>0</v>
      </c>
      <c r="N11" s="37">
        <f t="shared" si="0"/>
        <v>0.33221476510067116</v>
      </c>
    </row>
    <row r="12" spans="1:14" x14ac:dyDescent="0.25">
      <c r="A12" s="21" t="s">
        <v>4697</v>
      </c>
      <c r="B12" s="34">
        <v>497</v>
      </c>
      <c r="C12" s="7">
        <v>101</v>
      </c>
      <c r="D12" s="7">
        <v>19</v>
      </c>
      <c r="E12" s="7">
        <v>18</v>
      </c>
      <c r="F12" s="7">
        <v>2</v>
      </c>
      <c r="G12" s="7">
        <v>28</v>
      </c>
      <c r="H12" s="7">
        <v>0</v>
      </c>
      <c r="I12" s="7">
        <v>0</v>
      </c>
      <c r="J12" s="22">
        <v>168</v>
      </c>
      <c r="K12" s="7">
        <v>0</v>
      </c>
      <c r="L12" s="7">
        <v>0</v>
      </c>
      <c r="M12" s="7">
        <v>0</v>
      </c>
      <c r="N12" s="37">
        <f t="shared" si="0"/>
        <v>0.3380281690140845</v>
      </c>
    </row>
    <row r="13" spans="1:14" x14ac:dyDescent="0.25">
      <c r="A13" s="21" t="s">
        <v>4698</v>
      </c>
      <c r="B13" s="34">
        <v>584</v>
      </c>
      <c r="C13" s="7">
        <v>174</v>
      </c>
      <c r="D13" s="7">
        <v>17</v>
      </c>
      <c r="E13" s="7">
        <v>29</v>
      </c>
      <c r="F13" s="7">
        <v>0</v>
      </c>
      <c r="G13" s="7">
        <v>28</v>
      </c>
      <c r="H13" s="7">
        <v>1</v>
      </c>
      <c r="I13" s="7">
        <v>1</v>
      </c>
      <c r="J13" s="22">
        <v>250</v>
      </c>
      <c r="K13" s="7">
        <v>0</v>
      </c>
      <c r="L13" s="7">
        <v>0</v>
      </c>
      <c r="M13" s="7">
        <v>0</v>
      </c>
      <c r="N13" s="37">
        <f t="shared" si="0"/>
        <v>0.42808219178082191</v>
      </c>
    </row>
    <row r="14" spans="1:14" x14ac:dyDescent="0.25">
      <c r="A14" s="21" t="s">
        <v>4699</v>
      </c>
      <c r="B14" s="34">
        <v>163</v>
      </c>
      <c r="C14" s="7">
        <v>52</v>
      </c>
      <c r="D14" s="7">
        <v>4</v>
      </c>
      <c r="E14" s="7">
        <v>4</v>
      </c>
      <c r="F14" s="7">
        <v>1</v>
      </c>
      <c r="G14" s="7">
        <v>10</v>
      </c>
      <c r="H14" s="7">
        <v>0</v>
      </c>
      <c r="I14" s="7">
        <v>0</v>
      </c>
      <c r="J14" s="22">
        <v>71</v>
      </c>
      <c r="K14" s="7">
        <v>0</v>
      </c>
      <c r="L14" s="7">
        <v>0</v>
      </c>
      <c r="M14" s="7">
        <v>0</v>
      </c>
      <c r="N14" s="37">
        <f t="shared" si="0"/>
        <v>0.43558282208588955</v>
      </c>
    </row>
    <row r="15" spans="1:14" x14ac:dyDescent="0.25">
      <c r="A15" s="21" t="s">
        <v>4700</v>
      </c>
      <c r="B15" s="34">
        <v>456</v>
      </c>
      <c r="C15" s="7">
        <v>66</v>
      </c>
      <c r="D15" s="7">
        <v>9</v>
      </c>
      <c r="E15" s="7">
        <v>44</v>
      </c>
      <c r="F15" s="7">
        <v>2</v>
      </c>
      <c r="G15" s="7">
        <v>25</v>
      </c>
      <c r="H15" s="7">
        <v>0</v>
      </c>
      <c r="I15" s="7">
        <v>3</v>
      </c>
      <c r="J15" s="22">
        <v>149</v>
      </c>
      <c r="K15" s="7">
        <v>0</v>
      </c>
      <c r="L15" s="7">
        <v>0</v>
      </c>
      <c r="M15" s="7">
        <v>0</v>
      </c>
      <c r="N15" s="37">
        <f t="shared" si="0"/>
        <v>0.3267543859649123</v>
      </c>
    </row>
    <row r="16" spans="1:14" x14ac:dyDescent="0.25">
      <c r="A16" s="21" t="s">
        <v>4701</v>
      </c>
      <c r="B16" s="34">
        <v>513</v>
      </c>
      <c r="C16" s="7">
        <v>97</v>
      </c>
      <c r="D16" s="7">
        <v>13</v>
      </c>
      <c r="E16" s="7">
        <v>26</v>
      </c>
      <c r="F16" s="7">
        <v>3</v>
      </c>
      <c r="G16" s="7">
        <v>36</v>
      </c>
      <c r="H16" s="7">
        <v>1</v>
      </c>
      <c r="I16" s="7">
        <v>1</v>
      </c>
      <c r="J16" s="22">
        <v>177</v>
      </c>
      <c r="K16" s="7">
        <v>0</v>
      </c>
      <c r="L16" s="7">
        <v>0</v>
      </c>
      <c r="M16" s="7">
        <v>0</v>
      </c>
      <c r="N16" s="37">
        <f t="shared" si="0"/>
        <v>0.34502923976608185</v>
      </c>
    </row>
    <row r="17" spans="1:14" x14ac:dyDescent="0.25">
      <c r="A17" s="21" t="s">
        <v>4702</v>
      </c>
      <c r="B17" s="34">
        <v>267</v>
      </c>
      <c r="C17" s="7">
        <v>31</v>
      </c>
      <c r="D17" s="7">
        <v>11</v>
      </c>
      <c r="E17" s="7">
        <v>16</v>
      </c>
      <c r="F17" s="7">
        <v>1</v>
      </c>
      <c r="G17" s="7">
        <v>18</v>
      </c>
      <c r="H17" s="7">
        <v>0</v>
      </c>
      <c r="I17" s="7">
        <v>1</v>
      </c>
      <c r="J17" s="22">
        <v>78</v>
      </c>
      <c r="K17" s="7">
        <v>0</v>
      </c>
      <c r="L17" s="7">
        <v>0</v>
      </c>
      <c r="M17" s="7">
        <v>1</v>
      </c>
      <c r="N17" s="37">
        <f t="shared" si="0"/>
        <v>0.29588014981273408</v>
      </c>
    </row>
    <row r="18" spans="1:14" x14ac:dyDescent="0.25">
      <c r="A18" s="21" t="s">
        <v>4703</v>
      </c>
      <c r="B18" s="34">
        <v>414</v>
      </c>
      <c r="C18" s="7">
        <v>54</v>
      </c>
      <c r="D18" s="7">
        <v>6</v>
      </c>
      <c r="E18" s="7">
        <v>16</v>
      </c>
      <c r="F18" s="7">
        <v>3</v>
      </c>
      <c r="G18" s="7">
        <v>33</v>
      </c>
      <c r="H18" s="7">
        <v>1</v>
      </c>
      <c r="I18" s="7">
        <v>3</v>
      </c>
      <c r="J18" s="22">
        <v>116</v>
      </c>
      <c r="K18" s="7">
        <v>1</v>
      </c>
      <c r="L18" s="7">
        <v>1</v>
      </c>
      <c r="M18" s="7">
        <v>0</v>
      </c>
      <c r="N18" s="37">
        <f t="shared" si="0"/>
        <v>0.28260869565217389</v>
      </c>
    </row>
    <row r="19" spans="1:14" x14ac:dyDescent="0.25">
      <c r="A19" s="21" t="s">
        <v>4704</v>
      </c>
      <c r="B19" s="34">
        <v>316</v>
      </c>
      <c r="C19" s="7">
        <v>49</v>
      </c>
      <c r="D19" s="7">
        <v>6</v>
      </c>
      <c r="E19" s="7">
        <v>6</v>
      </c>
      <c r="F19" s="7">
        <v>1</v>
      </c>
      <c r="G19" s="7">
        <v>16</v>
      </c>
      <c r="H19" s="7">
        <v>1</v>
      </c>
      <c r="I19" s="7">
        <v>0</v>
      </c>
      <c r="J19" s="22">
        <v>79</v>
      </c>
      <c r="K19" s="7">
        <v>0</v>
      </c>
      <c r="L19" s="7">
        <v>0</v>
      </c>
      <c r="M19" s="7">
        <v>0</v>
      </c>
      <c r="N19" s="37">
        <f t="shared" si="0"/>
        <v>0.25</v>
      </c>
    </row>
    <row r="20" spans="1:14" x14ac:dyDescent="0.25">
      <c r="A20" s="21" t="s">
        <v>4705</v>
      </c>
      <c r="B20" s="34">
        <v>429</v>
      </c>
      <c r="C20" s="7">
        <v>79</v>
      </c>
      <c r="D20" s="7">
        <v>13</v>
      </c>
      <c r="E20" s="7">
        <v>24</v>
      </c>
      <c r="F20" s="7">
        <v>1</v>
      </c>
      <c r="G20" s="7">
        <v>27</v>
      </c>
      <c r="H20" s="7">
        <v>0</v>
      </c>
      <c r="I20" s="7">
        <v>2</v>
      </c>
      <c r="J20" s="22">
        <v>146</v>
      </c>
      <c r="K20" s="7">
        <v>0</v>
      </c>
      <c r="L20" s="7">
        <v>0</v>
      </c>
      <c r="M20" s="7">
        <v>1</v>
      </c>
      <c r="N20" s="37">
        <f t="shared" si="0"/>
        <v>0.34265734265734266</v>
      </c>
    </row>
    <row r="21" spans="1:14" x14ac:dyDescent="0.25">
      <c r="A21" s="21" t="s">
        <v>4706</v>
      </c>
      <c r="B21" s="34">
        <v>348</v>
      </c>
      <c r="C21" s="7">
        <v>50</v>
      </c>
      <c r="D21" s="7">
        <v>6</v>
      </c>
      <c r="E21" s="7">
        <v>19</v>
      </c>
      <c r="F21" s="7">
        <v>3</v>
      </c>
      <c r="G21" s="7">
        <v>12</v>
      </c>
      <c r="H21" s="7">
        <v>0</v>
      </c>
      <c r="I21" s="7">
        <v>5</v>
      </c>
      <c r="J21" s="22">
        <v>95</v>
      </c>
      <c r="K21" s="7">
        <v>1</v>
      </c>
      <c r="L21" s="7">
        <v>0</v>
      </c>
      <c r="M21" s="7">
        <v>0</v>
      </c>
      <c r="N21" s="37">
        <f t="shared" si="0"/>
        <v>0.27298850574712646</v>
      </c>
    </row>
    <row r="22" spans="1:14" x14ac:dyDescent="0.25">
      <c r="A22" s="21" t="s">
        <v>4707</v>
      </c>
      <c r="B22" s="34">
        <v>511</v>
      </c>
      <c r="C22" s="7">
        <v>84</v>
      </c>
      <c r="D22" s="7">
        <v>15</v>
      </c>
      <c r="E22" s="7">
        <v>27</v>
      </c>
      <c r="F22" s="7">
        <v>2</v>
      </c>
      <c r="G22" s="7">
        <v>29</v>
      </c>
      <c r="H22" s="7">
        <v>1</v>
      </c>
      <c r="I22" s="7">
        <v>2</v>
      </c>
      <c r="J22" s="22">
        <v>160</v>
      </c>
      <c r="K22" s="7">
        <v>0</v>
      </c>
      <c r="L22" s="7">
        <v>0</v>
      </c>
      <c r="M22" s="7">
        <v>0</v>
      </c>
      <c r="N22" s="37">
        <f t="shared" si="0"/>
        <v>0.3131115459882583</v>
      </c>
    </row>
    <row r="23" spans="1:14" x14ac:dyDescent="0.25">
      <c r="A23" s="21" t="s">
        <v>4708</v>
      </c>
      <c r="B23" s="34">
        <v>194</v>
      </c>
      <c r="C23" s="7">
        <v>35</v>
      </c>
      <c r="D23" s="7">
        <v>5</v>
      </c>
      <c r="E23" s="7">
        <v>7</v>
      </c>
      <c r="F23" s="7">
        <v>0</v>
      </c>
      <c r="G23" s="7">
        <v>9</v>
      </c>
      <c r="H23" s="7">
        <v>1</v>
      </c>
      <c r="I23" s="7">
        <v>2</v>
      </c>
      <c r="J23" s="22">
        <v>59</v>
      </c>
      <c r="K23" s="7">
        <v>0</v>
      </c>
      <c r="L23" s="7">
        <v>0</v>
      </c>
      <c r="M23" s="7">
        <v>0</v>
      </c>
      <c r="N23" s="37">
        <f t="shared" si="0"/>
        <v>0.30412371134020616</v>
      </c>
    </row>
    <row r="24" spans="1:14" x14ac:dyDescent="0.25">
      <c r="A24" s="21" t="s">
        <v>4709</v>
      </c>
      <c r="B24" s="34">
        <v>692</v>
      </c>
      <c r="C24" s="7">
        <v>166</v>
      </c>
      <c r="D24" s="7">
        <v>23</v>
      </c>
      <c r="E24" s="7">
        <v>29</v>
      </c>
      <c r="F24" s="7">
        <v>4</v>
      </c>
      <c r="G24" s="7">
        <v>47</v>
      </c>
      <c r="H24" s="7">
        <v>2</v>
      </c>
      <c r="I24" s="7">
        <v>0</v>
      </c>
      <c r="J24" s="22">
        <v>271</v>
      </c>
      <c r="K24" s="7">
        <v>0</v>
      </c>
      <c r="L24" s="7">
        <v>0</v>
      </c>
      <c r="M24" s="7">
        <v>0</v>
      </c>
      <c r="N24" s="37">
        <f t="shared" si="0"/>
        <v>0.3916184971098266</v>
      </c>
    </row>
    <row r="25" spans="1:14" x14ac:dyDescent="0.25">
      <c r="A25" s="21" t="s">
        <v>4710</v>
      </c>
      <c r="B25" s="34">
        <v>609</v>
      </c>
      <c r="C25" s="7">
        <v>117</v>
      </c>
      <c r="D25" s="7">
        <v>15</v>
      </c>
      <c r="E25" s="7">
        <v>38</v>
      </c>
      <c r="F25" s="7">
        <v>4</v>
      </c>
      <c r="G25" s="7">
        <v>30</v>
      </c>
      <c r="H25" s="7">
        <v>3</v>
      </c>
      <c r="I25" s="7">
        <v>1</v>
      </c>
      <c r="J25" s="22">
        <v>208</v>
      </c>
      <c r="K25" s="7">
        <v>0</v>
      </c>
      <c r="L25" s="7">
        <v>0</v>
      </c>
      <c r="M25" s="7">
        <v>1</v>
      </c>
      <c r="N25" s="37">
        <f t="shared" si="0"/>
        <v>0.34318555008210183</v>
      </c>
    </row>
    <row r="26" spans="1:14" x14ac:dyDescent="0.25">
      <c r="A26" s="21" t="s">
        <v>4711</v>
      </c>
      <c r="B26" s="34">
        <v>584</v>
      </c>
      <c r="C26" s="7">
        <v>74</v>
      </c>
      <c r="D26" s="7">
        <v>13</v>
      </c>
      <c r="E26" s="7">
        <v>25</v>
      </c>
      <c r="F26" s="7">
        <v>0</v>
      </c>
      <c r="G26" s="7">
        <v>22</v>
      </c>
      <c r="H26" s="7">
        <v>0</v>
      </c>
      <c r="I26" s="7">
        <v>2</v>
      </c>
      <c r="J26" s="22">
        <v>136</v>
      </c>
      <c r="K26" s="7">
        <v>0</v>
      </c>
      <c r="L26" s="7">
        <v>0</v>
      </c>
      <c r="M26" s="7">
        <v>1</v>
      </c>
      <c r="N26" s="37">
        <f t="shared" si="0"/>
        <v>0.2345890410958904</v>
      </c>
    </row>
    <row r="27" spans="1:14" x14ac:dyDescent="0.25">
      <c r="A27" s="21" t="s">
        <v>4712</v>
      </c>
      <c r="B27" s="34">
        <v>540</v>
      </c>
      <c r="C27" s="7">
        <v>111</v>
      </c>
      <c r="D27" s="7">
        <v>17</v>
      </c>
      <c r="E27" s="7">
        <v>28</v>
      </c>
      <c r="F27" s="7">
        <v>3</v>
      </c>
      <c r="G27" s="7">
        <v>31</v>
      </c>
      <c r="H27" s="7">
        <v>3</v>
      </c>
      <c r="I27" s="7">
        <v>0</v>
      </c>
      <c r="J27" s="22">
        <v>193</v>
      </c>
      <c r="K27" s="7">
        <v>1</v>
      </c>
      <c r="L27" s="7">
        <v>0</v>
      </c>
      <c r="M27" s="7">
        <v>0</v>
      </c>
      <c r="N27" s="37">
        <f t="shared" si="0"/>
        <v>0.3574074074074074</v>
      </c>
    </row>
    <row r="28" spans="1:14" x14ac:dyDescent="0.25">
      <c r="A28" s="21" t="s">
        <v>4713</v>
      </c>
      <c r="B28" s="34">
        <v>596</v>
      </c>
      <c r="C28" s="7">
        <v>106</v>
      </c>
      <c r="D28" s="7">
        <v>16</v>
      </c>
      <c r="E28" s="7">
        <v>21</v>
      </c>
      <c r="F28" s="7">
        <v>1</v>
      </c>
      <c r="G28" s="7">
        <v>30</v>
      </c>
      <c r="H28" s="7">
        <v>3</v>
      </c>
      <c r="I28" s="7">
        <v>2</v>
      </c>
      <c r="J28" s="22">
        <v>179</v>
      </c>
      <c r="K28" s="7">
        <v>0</v>
      </c>
      <c r="L28" s="7">
        <v>0</v>
      </c>
      <c r="M28" s="7">
        <v>0</v>
      </c>
      <c r="N28" s="37">
        <f t="shared" si="0"/>
        <v>0.30033557046979864</v>
      </c>
    </row>
    <row r="29" spans="1:14" x14ac:dyDescent="0.25">
      <c r="A29" s="21" t="s">
        <v>4714</v>
      </c>
      <c r="B29" s="34">
        <v>265</v>
      </c>
      <c r="C29" s="7">
        <v>48</v>
      </c>
      <c r="D29" s="7">
        <v>10</v>
      </c>
      <c r="E29" s="7">
        <v>8</v>
      </c>
      <c r="F29" s="7">
        <v>1</v>
      </c>
      <c r="G29" s="7">
        <v>12</v>
      </c>
      <c r="H29" s="7">
        <v>0</v>
      </c>
      <c r="I29" s="7">
        <v>0</v>
      </c>
      <c r="J29" s="22">
        <v>79</v>
      </c>
      <c r="K29" s="7">
        <v>0</v>
      </c>
      <c r="L29" s="7">
        <v>0</v>
      </c>
      <c r="M29" s="7">
        <v>0</v>
      </c>
      <c r="N29" s="37">
        <f t="shared" si="0"/>
        <v>0.2981132075471698</v>
      </c>
    </row>
    <row r="30" spans="1:14" x14ac:dyDescent="0.25">
      <c r="A30" s="21" t="s">
        <v>4715</v>
      </c>
      <c r="B30" s="34">
        <v>408</v>
      </c>
      <c r="C30" s="7">
        <v>53</v>
      </c>
      <c r="D30" s="7">
        <v>13</v>
      </c>
      <c r="E30" s="7">
        <v>19</v>
      </c>
      <c r="F30" s="7">
        <v>0</v>
      </c>
      <c r="G30" s="7">
        <v>19</v>
      </c>
      <c r="H30" s="7">
        <v>0</v>
      </c>
      <c r="I30" s="7">
        <v>7</v>
      </c>
      <c r="J30" s="22">
        <v>111</v>
      </c>
      <c r="K30" s="7">
        <v>0</v>
      </c>
      <c r="L30" s="7">
        <v>0</v>
      </c>
      <c r="M30" s="7">
        <v>2</v>
      </c>
      <c r="N30" s="37">
        <f t="shared" si="0"/>
        <v>0.27696078431372551</v>
      </c>
    </row>
    <row r="31" spans="1:14" x14ac:dyDescent="0.25">
      <c r="A31" s="21" t="s">
        <v>4716</v>
      </c>
      <c r="B31" s="34">
        <v>341</v>
      </c>
      <c r="C31" s="7">
        <v>42</v>
      </c>
      <c r="D31" s="7">
        <v>0</v>
      </c>
      <c r="E31" s="7">
        <v>6</v>
      </c>
      <c r="F31" s="7">
        <v>2</v>
      </c>
      <c r="G31" s="7">
        <v>19</v>
      </c>
      <c r="H31" s="7">
        <v>0</v>
      </c>
      <c r="I31" s="7">
        <v>0</v>
      </c>
      <c r="J31" s="22">
        <v>69</v>
      </c>
      <c r="K31" s="7">
        <v>0</v>
      </c>
      <c r="L31" s="7">
        <v>0</v>
      </c>
      <c r="M31" s="7">
        <v>0</v>
      </c>
      <c r="N31" s="37">
        <f t="shared" si="0"/>
        <v>0.20234604105571846</v>
      </c>
    </row>
    <row r="32" spans="1:14" x14ac:dyDescent="0.25">
      <c r="A32" s="21" t="s">
        <v>4717</v>
      </c>
      <c r="B32" s="34">
        <v>320</v>
      </c>
      <c r="C32" s="7">
        <v>80</v>
      </c>
      <c r="D32" s="7">
        <v>5</v>
      </c>
      <c r="E32" s="7">
        <v>2</v>
      </c>
      <c r="F32" s="7">
        <v>1</v>
      </c>
      <c r="G32" s="7">
        <v>22</v>
      </c>
      <c r="H32" s="7">
        <v>1</v>
      </c>
      <c r="I32" s="7">
        <v>1</v>
      </c>
      <c r="J32" s="22">
        <v>112</v>
      </c>
      <c r="K32" s="7">
        <v>0</v>
      </c>
      <c r="L32" s="7">
        <v>0</v>
      </c>
      <c r="M32" s="7">
        <v>0</v>
      </c>
      <c r="N32" s="37">
        <f t="shared" si="0"/>
        <v>0.35</v>
      </c>
    </row>
    <row r="33" spans="1:14" x14ac:dyDescent="0.25">
      <c r="A33" s="21" t="s">
        <v>4718</v>
      </c>
      <c r="B33" s="34">
        <v>542</v>
      </c>
      <c r="C33" s="7">
        <v>104</v>
      </c>
      <c r="D33" s="7">
        <v>6</v>
      </c>
      <c r="E33" s="7">
        <v>8</v>
      </c>
      <c r="F33" s="7">
        <v>0</v>
      </c>
      <c r="G33" s="7">
        <v>18</v>
      </c>
      <c r="H33" s="7">
        <v>0</v>
      </c>
      <c r="I33" s="7">
        <v>0</v>
      </c>
      <c r="J33" s="22">
        <v>136</v>
      </c>
      <c r="K33" s="7">
        <v>0</v>
      </c>
      <c r="L33" s="7">
        <v>0</v>
      </c>
      <c r="M33" s="7">
        <v>0</v>
      </c>
      <c r="N33" s="37">
        <f t="shared" si="0"/>
        <v>0.25092250922509224</v>
      </c>
    </row>
    <row r="34" spans="1:14" x14ac:dyDescent="0.25">
      <c r="A34" s="21" t="s">
        <v>4719</v>
      </c>
      <c r="B34" s="34">
        <v>111</v>
      </c>
      <c r="C34" s="7">
        <v>21</v>
      </c>
      <c r="D34" s="7">
        <v>1</v>
      </c>
      <c r="E34" s="7">
        <v>1</v>
      </c>
      <c r="F34" s="7">
        <v>0</v>
      </c>
      <c r="G34" s="7">
        <v>6</v>
      </c>
      <c r="H34" s="7">
        <v>0</v>
      </c>
      <c r="I34" s="7">
        <v>0</v>
      </c>
      <c r="J34" s="22">
        <v>29</v>
      </c>
      <c r="K34" s="7">
        <v>0</v>
      </c>
      <c r="L34" s="7">
        <v>0</v>
      </c>
      <c r="M34" s="7">
        <v>0</v>
      </c>
      <c r="N34" s="37">
        <f t="shared" si="0"/>
        <v>0.26126126126126126</v>
      </c>
    </row>
    <row r="35" spans="1:14" x14ac:dyDescent="0.25">
      <c r="A35" s="21" t="s">
        <v>4720</v>
      </c>
      <c r="B35" s="34">
        <v>453</v>
      </c>
      <c r="C35" s="7">
        <v>70</v>
      </c>
      <c r="D35" s="7">
        <v>7</v>
      </c>
      <c r="E35" s="7">
        <v>16</v>
      </c>
      <c r="F35" s="7">
        <v>1</v>
      </c>
      <c r="G35" s="7">
        <v>32</v>
      </c>
      <c r="H35" s="7">
        <v>0</v>
      </c>
      <c r="I35" s="7">
        <v>0</v>
      </c>
      <c r="J35" s="22">
        <v>126</v>
      </c>
      <c r="K35" s="7">
        <v>0</v>
      </c>
      <c r="L35" s="7">
        <v>0</v>
      </c>
      <c r="M35" s="7">
        <v>1</v>
      </c>
      <c r="N35" s="37">
        <f t="shared" si="0"/>
        <v>0.2803532008830022</v>
      </c>
    </row>
    <row r="36" spans="1:14" x14ac:dyDescent="0.25">
      <c r="A36" s="21" t="s">
        <v>4721</v>
      </c>
      <c r="B36" s="34">
        <v>353</v>
      </c>
      <c r="C36" s="7">
        <v>58</v>
      </c>
      <c r="D36" s="7">
        <v>9</v>
      </c>
      <c r="E36" s="7">
        <v>1</v>
      </c>
      <c r="F36" s="7">
        <v>3</v>
      </c>
      <c r="G36" s="7">
        <v>28</v>
      </c>
      <c r="H36" s="7">
        <v>0</v>
      </c>
      <c r="I36" s="7">
        <v>0</v>
      </c>
      <c r="J36" s="22">
        <v>99</v>
      </c>
      <c r="K36" s="7">
        <v>2</v>
      </c>
      <c r="L36" s="7">
        <v>0</v>
      </c>
      <c r="M36" s="7">
        <v>1</v>
      </c>
      <c r="N36" s="37">
        <f t="shared" si="0"/>
        <v>0.28328611898016998</v>
      </c>
    </row>
    <row r="37" spans="1:14" x14ac:dyDescent="0.25">
      <c r="A37" s="21" t="s">
        <v>4722</v>
      </c>
      <c r="B37" s="34">
        <v>539</v>
      </c>
      <c r="C37" s="7">
        <v>99</v>
      </c>
      <c r="D37" s="7">
        <v>9</v>
      </c>
      <c r="E37" s="7">
        <v>9</v>
      </c>
      <c r="F37" s="7">
        <v>2</v>
      </c>
      <c r="G37" s="7">
        <v>36</v>
      </c>
      <c r="H37" s="7">
        <v>3</v>
      </c>
      <c r="I37" s="7">
        <v>1</v>
      </c>
      <c r="J37" s="22">
        <v>159</v>
      </c>
      <c r="K37" s="7">
        <v>0</v>
      </c>
      <c r="L37" s="7">
        <v>0</v>
      </c>
      <c r="M37" s="7">
        <v>0</v>
      </c>
      <c r="N37" s="37">
        <f t="shared" si="0"/>
        <v>0.29499072356215211</v>
      </c>
    </row>
    <row r="38" spans="1:14" x14ac:dyDescent="0.25">
      <c r="A38" s="21" t="s">
        <v>4723</v>
      </c>
      <c r="B38" s="34">
        <v>486</v>
      </c>
      <c r="C38" s="7">
        <v>69</v>
      </c>
      <c r="D38" s="7">
        <v>2</v>
      </c>
      <c r="E38" s="7">
        <v>5</v>
      </c>
      <c r="F38" s="7">
        <v>1</v>
      </c>
      <c r="G38" s="7">
        <v>17</v>
      </c>
      <c r="H38" s="7">
        <v>1</v>
      </c>
      <c r="I38" s="7">
        <v>0</v>
      </c>
      <c r="J38" s="22">
        <v>95</v>
      </c>
      <c r="K38" s="7">
        <v>0</v>
      </c>
      <c r="L38" s="7">
        <v>0</v>
      </c>
      <c r="M38" s="7">
        <v>0</v>
      </c>
      <c r="N38" s="37">
        <f t="shared" si="0"/>
        <v>0.19547325102880658</v>
      </c>
    </row>
    <row r="39" spans="1:14" x14ac:dyDescent="0.25">
      <c r="A39" s="21" t="s">
        <v>4724</v>
      </c>
      <c r="B39" s="34">
        <v>445</v>
      </c>
      <c r="C39" s="7">
        <v>77</v>
      </c>
      <c r="D39" s="7">
        <v>4</v>
      </c>
      <c r="E39" s="7">
        <v>8</v>
      </c>
      <c r="F39" s="7">
        <v>0</v>
      </c>
      <c r="G39" s="7">
        <v>14</v>
      </c>
      <c r="H39" s="7">
        <v>0</v>
      </c>
      <c r="I39" s="7">
        <v>1</v>
      </c>
      <c r="J39" s="22">
        <v>104</v>
      </c>
      <c r="K39" s="7">
        <v>0</v>
      </c>
      <c r="L39" s="7">
        <v>0</v>
      </c>
      <c r="M39" s="7">
        <v>1</v>
      </c>
      <c r="N39" s="37">
        <f t="shared" si="0"/>
        <v>0.23595505617977527</v>
      </c>
    </row>
    <row r="40" spans="1:14" x14ac:dyDescent="0.25">
      <c r="A40" s="21" t="s">
        <v>4725</v>
      </c>
      <c r="B40" s="34">
        <v>672</v>
      </c>
      <c r="C40" s="7">
        <v>90</v>
      </c>
      <c r="D40" s="7">
        <v>22</v>
      </c>
      <c r="E40" s="7">
        <v>16</v>
      </c>
      <c r="F40" s="7">
        <v>7</v>
      </c>
      <c r="G40" s="7">
        <v>47</v>
      </c>
      <c r="H40" s="7">
        <v>0</v>
      </c>
      <c r="I40" s="7">
        <v>0</v>
      </c>
      <c r="J40" s="22">
        <v>182</v>
      </c>
      <c r="K40" s="7">
        <v>1</v>
      </c>
      <c r="L40" s="7">
        <v>0</v>
      </c>
      <c r="M40" s="7">
        <v>1</v>
      </c>
      <c r="N40" s="37">
        <f t="shared" si="0"/>
        <v>0.27232142857142855</v>
      </c>
    </row>
    <row r="41" spans="1:14" x14ac:dyDescent="0.25">
      <c r="A41" s="21" t="s">
        <v>4726</v>
      </c>
      <c r="B41" s="34">
        <v>570</v>
      </c>
      <c r="C41" s="7">
        <v>92</v>
      </c>
      <c r="D41" s="7">
        <v>10</v>
      </c>
      <c r="E41" s="7">
        <v>10</v>
      </c>
      <c r="F41" s="7">
        <v>3</v>
      </c>
      <c r="G41" s="7">
        <v>28</v>
      </c>
      <c r="H41" s="7">
        <v>1</v>
      </c>
      <c r="I41" s="7">
        <v>3</v>
      </c>
      <c r="J41" s="22">
        <v>147</v>
      </c>
      <c r="K41" s="7">
        <v>0</v>
      </c>
      <c r="L41" s="7">
        <v>0</v>
      </c>
      <c r="M41" s="7">
        <v>1</v>
      </c>
      <c r="N41" s="37">
        <f t="shared" si="0"/>
        <v>0.25964912280701752</v>
      </c>
    </row>
    <row r="42" spans="1:14" x14ac:dyDescent="0.25">
      <c r="A42" s="21" t="s">
        <v>4727</v>
      </c>
      <c r="B42" s="34">
        <v>524</v>
      </c>
      <c r="C42" s="7">
        <v>62</v>
      </c>
      <c r="D42" s="7">
        <v>13</v>
      </c>
      <c r="E42" s="7">
        <v>3</v>
      </c>
      <c r="F42" s="7">
        <v>2</v>
      </c>
      <c r="G42" s="7">
        <v>31</v>
      </c>
      <c r="H42" s="7">
        <v>0</v>
      </c>
      <c r="I42" s="7">
        <v>0</v>
      </c>
      <c r="J42" s="22">
        <v>111</v>
      </c>
      <c r="K42" s="7">
        <v>0</v>
      </c>
      <c r="L42" s="7">
        <v>0</v>
      </c>
      <c r="M42" s="7">
        <v>0</v>
      </c>
      <c r="N42" s="37">
        <f t="shared" si="0"/>
        <v>0.21183206106870228</v>
      </c>
    </row>
    <row r="43" spans="1:14" x14ac:dyDescent="0.25">
      <c r="A43" s="21" t="s">
        <v>4728</v>
      </c>
      <c r="B43" s="34">
        <v>526</v>
      </c>
      <c r="C43" s="7">
        <v>81</v>
      </c>
      <c r="D43" s="7">
        <v>10</v>
      </c>
      <c r="E43" s="7">
        <v>7</v>
      </c>
      <c r="F43" s="7">
        <v>1</v>
      </c>
      <c r="G43" s="7">
        <v>29</v>
      </c>
      <c r="H43" s="7">
        <v>0</v>
      </c>
      <c r="I43" s="7">
        <v>0</v>
      </c>
      <c r="J43" s="22">
        <v>128</v>
      </c>
      <c r="K43" s="7">
        <v>0</v>
      </c>
      <c r="L43" s="7">
        <v>0</v>
      </c>
      <c r="M43" s="7">
        <v>0</v>
      </c>
      <c r="N43" s="37">
        <f t="shared" si="0"/>
        <v>0.24334600760456274</v>
      </c>
    </row>
    <row r="44" spans="1:14" x14ac:dyDescent="0.25">
      <c r="A44" s="21" t="s">
        <v>4729</v>
      </c>
      <c r="B44" s="34">
        <v>498</v>
      </c>
      <c r="C44" s="7">
        <v>53</v>
      </c>
      <c r="D44" s="7">
        <v>14</v>
      </c>
      <c r="E44" s="7">
        <v>11</v>
      </c>
      <c r="F44" s="7">
        <v>2</v>
      </c>
      <c r="G44" s="7">
        <v>33</v>
      </c>
      <c r="H44" s="7">
        <v>0</v>
      </c>
      <c r="I44" s="7">
        <v>1</v>
      </c>
      <c r="J44" s="22">
        <v>114</v>
      </c>
      <c r="K44" s="7">
        <v>0</v>
      </c>
      <c r="L44" s="7">
        <v>0</v>
      </c>
      <c r="M44" s="7">
        <v>0</v>
      </c>
      <c r="N44" s="37">
        <f t="shared" si="0"/>
        <v>0.2289156626506024</v>
      </c>
    </row>
    <row r="45" spans="1:14" x14ac:dyDescent="0.25">
      <c r="A45" s="21" t="s">
        <v>4730</v>
      </c>
      <c r="B45" s="34">
        <v>541</v>
      </c>
      <c r="C45" s="7">
        <v>84</v>
      </c>
      <c r="D45" s="7">
        <v>5</v>
      </c>
      <c r="E45" s="7">
        <v>5</v>
      </c>
      <c r="F45" s="7">
        <v>1</v>
      </c>
      <c r="G45" s="7">
        <v>31</v>
      </c>
      <c r="H45" s="7">
        <v>0</v>
      </c>
      <c r="I45" s="7">
        <v>0</v>
      </c>
      <c r="J45" s="22">
        <v>126</v>
      </c>
      <c r="K45" s="7">
        <v>0</v>
      </c>
      <c r="L45" s="7">
        <v>0</v>
      </c>
      <c r="M45" s="7">
        <v>0</v>
      </c>
      <c r="N45" s="37">
        <f t="shared" si="0"/>
        <v>0.23290203327171904</v>
      </c>
    </row>
    <row r="46" spans="1:14" x14ac:dyDescent="0.25">
      <c r="A46" s="21" t="s">
        <v>4731</v>
      </c>
      <c r="B46" s="34">
        <v>463</v>
      </c>
      <c r="C46" s="7">
        <v>79</v>
      </c>
      <c r="D46" s="7">
        <v>7</v>
      </c>
      <c r="E46" s="7">
        <v>5</v>
      </c>
      <c r="F46" s="7">
        <v>0</v>
      </c>
      <c r="G46" s="7">
        <v>28</v>
      </c>
      <c r="H46" s="7">
        <v>2</v>
      </c>
      <c r="I46" s="7">
        <v>0</v>
      </c>
      <c r="J46" s="22">
        <v>121</v>
      </c>
      <c r="K46" s="7">
        <v>0</v>
      </c>
      <c r="L46" s="7">
        <v>0</v>
      </c>
      <c r="M46" s="7">
        <v>0</v>
      </c>
      <c r="N46" s="37">
        <f t="shared" si="0"/>
        <v>0.26133909287257018</v>
      </c>
    </row>
    <row r="47" spans="1:14" x14ac:dyDescent="0.25">
      <c r="A47" s="21" t="s">
        <v>4732</v>
      </c>
      <c r="B47" s="34">
        <v>553</v>
      </c>
      <c r="C47" s="7">
        <v>95</v>
      </c>
      <c r="D47" s="7">
        <v>6</v>
      </c>
      <c r="E47" s="7">
        <v>5</v>
      </c>
      <c r="F47" s="7">
        <v>1</v>
      </c>
      <c r="G47" s="7">
        <v>40</v>
      </c>
      <c r="H47" s="7">
        <v>1</v>
      </c>
      <c r="I47" s="7">
        <v>2</v>
      </c>
      <c r="J47" s="22">
        <v>150</v>
      </c>
      <c r="K47" s="7">
        <v>0</v>
      </c>
      <c r="L47" s="7">
        <v>0</v>
      </c>
      <c r="M47" s="7">
        <v>1</v>
      </c>
      <c r="N47" s="37">
        <f t="shared" si="0"/>
        <v>0.27305605786618448</v>
      </c>
    </row>
    <row r="48" spans="1:14" x14ac:dyDescent="0.25">
      <c r="A48" s="21" t="s">
        <v>4733</v>
      </c>
      <c r="B48" s="34">
        <v>486</v>
      </c>
      <c r="C48" s="7">
        <v>96</v>
      </c>
      <c r="D48" s="7">
        <v>10</v>
      </c>
      <c r="E48" s="7">
        <v>4</v>
      </c>
      <c r="F48" s="7">
        <v>2</v>
      </c>
      <c r="G48" s="7">
        <v>29</v>
      </c>
      <c r="H48" s="7">
        <v>0</v>
      </c>
      <c r="I48" s="7">
        <v>1</v>
      </c>
      <c r="J48" s="22">
        <v>142</v>
      </c>
      <c r="K48" s="7">
        <v>1</v>
      </c>
      <c r="L48" s="7">
        <v>0</v>
      </c>
      <c r="M48" s="7">
        <v>0</v>
      </c>
      <c r="N48" s="37">
        <f t="shared" si="0"/>
        <v>0.29218106995884774</v>
      </c>
    </row>
    <row r="49" spans="1:14" x14ac:dyDescent="0.25">
      <c r="A49" s="21" t="s">
        <v>4734</v>
      </c>
      <c r="B49" s="34">
        <v>363</v>
      </c>
      <c r="C49" s="7">
        <v>69</v>
      </c>
      <c r="D49" s="7">
        <v>6</v>
      </c>
      <c r="E49" s="7">
        <v>3</v>
      </c>
      <c r="F49" s="7">
        <v>1</v>
      </c>
      <c r="G49" s="7">
        <v>7</v>
      </c>
      <c r="H49" s="7">
        <v>0</v>
      </c>
      <c r="I49" s="7">
        <v>1</v>
      </c>
      <c r="J49" s="22">
        <v>87</v>
      </c>
      <c r="K49" s="7">
        <v>0</v>
      </c>
      <c r="L49" s="7">
        <v>0</v>
      </c>
      <c r="M49" s="7">
        <v>0</v>
      </c>
      <c r="N49" s="37">
        <f t="shared" si="0"/>
        <v>0.23966942148760331</v>
      </c>
    </row>
    <row r="50" spans="1:14" x14ac:dyDescent="0.25">
      <c r="A50" s="21" t="s">
        <v>4735</v>
      </c>
      <c r="B50" s="34">
        <v>565</v>
      </c>
      <c r="C50" s="7">
        <v>108</v>
      </c>
      <c r="D50" s="7">
        <v>7</v>
      </c>
      <c r="E50" s="7">
        <v>2</v>
      </c>
      <c r="F50" s="7">
        <v>4</v>
      </c>
      <c r="G50" s="7">
        <v>21</v>
      </c>
      <c r="H50" s="7">
        <v>0</v>
      </c>
      <c r="I50" s="7">
        <v>0</v>
      </c>
      <c r="J50" s="22">
        <v>142</v>
      </c>
      <c r="K50" s="7">
        <v>0</v>
      </c>
      <c r="L50" s="7">
        <v>0</v>
      </c>
      <c r="M50" s="7">
        <v>0</v>
      </c>
      <c r="N50" s="37">
        <f t="shared" si="0"/>
        <v>0.25132743362831861</v>
      </c>
    </row>
    <row r="51" spans="1:14" x14ac:dyDescent="0.25">
      <c r="A51" s="21" t="s">
        <v>4736</v>
      </c>
      <c r="B51" s="34">
        <v>467</v>
      </c>
      <c r="C51" s="7">
        <v>81</v>
      </c>
      <c r="D51" s="7">
        <v>10</v>
      </c>
      <c r="E51" s="7">
        <v>3</v>
      </c>
      <c r="F51" s="7">
        <v>2</v>
      </c>
      <c r="G51" s="7">
        <v>31</v>
      </c>
      <c r="H51" s="7">
        <v>1</v>
      </c>
      <c r="I51" s="7">
        <v>1</v>
      </c>
      <c r="J51" s="22">
        <v>129</v>
      </c>
      <c r="K51" s="7">
        <v>0</v>
      </c>
      <c r="L51" s="7">
        <v>0</v>
      </c>
      <c r="M51" s="7">
        <v>0</v>
      </c>
      <c r="N51" s="37">
        <f t="shared" si="0"/>
        <v>0.27623126338329762</v>
      </c>
    </row>
    <row r="52" spans="1:14" x14ac:dyDescent="0.25">
      <c r="A52" s="21" t="s">
        <v>4737</v>
      </c>
      <c r="B52" s="34">
        <v>451</v>
      </c>
      <c r="C52" s="7">
        <v>65</v>
      </c>
      <c r="D52" s="7">
        <v>15</v>
      </c>
      <c r="E52" s="7">
        <v>5</v>
      </c>
      <c r="F52" s="7">
        <v>1</v>
      </c>
      <c r="G52" s="7">
        <v>33</v>
      </c>
      <c r="H52" s="7">
        <v>0</v>
      </c>
      <c r="I52" s="7">
        <v>0</v>
      </c>
      <c r="J52" s="22">
        <v>119</v>
      </c>
      <c r="K52" s="7">
        <v>0</v>
      </c>
      <c r="L52" s="7">
        <v>0</v>
      </c>
      <c r="M52" s="7">
        <v>0</v>
      </c>
      <c r="N52" s="37">
        <f t="shared" si="0"/>
        <v>0.26385809312638581</v>
      </c>
    </row>
    <row r="53" spans="1:14" x14ac:dyDescent="0.25">
      <c r="A53" s="21" t="s">
        <v>4738</v>
      </c>
      <c r="B53" s="34">
        <v>601</v>
      </c>
      <c r="C53" s="7">
        <v>107</v>
      </c>
      <c r="D53" s="7">
        <v>12</v>
      </c>
      <c r="E53" s="7">
        <v>8</v>
      </c>
      <c r="F53" s="7">
        <v>4</v>
      </c>
      <c r="G53" s="7">
        <v>38</v>
      </c>
      <c r="H53" s="7">
        <v>1</v>
      </c>
      <c r="I53" s="7">
        <v>0</v>
      </c>
      <c r="J53" s="22">
        <v>170</v>
      </c>
      <c r="K53" s="7">
        <v>0</v>
      </c>
      <c r="L53" s="7">
        <v>0</v>
      </c>
      <c r="M53" s="7">
        <v>0</v>
      </c>
      <c r="N53" s="37">
        <f t="shared" si="0"/>
        <v>0.28286189683860236</v>
      </c>
    </row>
    <row r="54" spans="1:14" x14ac:dyDescent="0.25">
      <c r="A54" s="21" t="s">
        <v>4739</v>
      </c>
      <c r="B54" s="34">
        <v>499</v>
      </c>
      <c r="C54" s="7">
        <v>102</v>
      </c>
      <c r="D54" s="7">
        <v>7</v>
      </c>
      <c r="E54" s="7">
        <v>4</v>
      </c>
      <c r="F54" s="7">
        <v>3</v>
      </c>
      <c r="G54" s="7">
        <v>27</v>
      </c>
      <c r="H54" s="7">
        <v>2</v>
      </c>
      <c r="I54" s="7">
        <v>0</v>
      </c>
      <c r="J54" s="22">
        <v>145</v>
      </c>
      <c r="K54" s="7">
        <v>0</v>
      </c>
      <c r="L54" s="7">
        <v>0</v>
      </c>
      <c r="M54" s="7">
        <v>0</v>
      </c>
      <c r="N54" s="37">
        <f t="shared" si="0"/>
        <v>0.29058116232464931</v>
      </c>
    </row>
    <row r="55" spans="1:14" x14ac:dyDescent="0.25">
      <c r="A55" s="21" t="s">
        <v>4740</v>
      </c>
      <c r="B55" s="34">
        <v>450</v>
      </c>
      <c r="C55" s="7">
        <v>94</v>
      </c>
      <c r="D55" s="7">
        <v>8</v>
      </c>
      <c r="E55" s="7">
        <v>8</v>
      </c>
      <c r="F55" s="7">
        <v>0</v>
      </c>
      <c r="G55" s="7">
        <v>27</v>
      </c>
      <c r="H55" s="7">
        <v>0</v>
      </c>
      <c r="I55" s="7">
        <v>0</v>
      </c>
      <c r="J55" s="22">
        <v>137</v>
      </c>
      <c r="K55" s="7">
        <v>0</v>
      </c>
      <c r="L55" s="7">
        <v>0</v>
      </c>
      <c r="M55" s="7">
        <v>0</v>
      </c>
      <c r="N55" s="37">
        <f t="shared" si="0"/>
        <v>0.30444444444444446</v>
      </c>
    </row>
    <row r="56" spans="1:14" x14ac:dyDescent="0.25">
      <c r="A56" s="21" t="s">
        <v>4741</v>
      </c>
      <c r="B56" s="34">
        <v>511</v>
      </c>
      <c r="C56" s="7">
        <v>88</v>
      </c>
      <c r="D56" s="7">
        <v>16</v>
      </c>
      <c r="E56" s="7">
        <v>10</v>
      </c>
      <c r="F56" s="7">
        <v>3</v>
      </c>
      <c r="G56" s="7">
        <v>43</v>
      </c>
      <c r="H56" s="7">
        <v>1</v>
      </c>
      <c r="I56" s="7">
        <v>3</v>
      </c>
      <c r="J56" s="22">
        <v>164</v>
      </c>
      <c r="K56" s="7">
        <v>0</v>
      </c>
      <c r="L56" s="7">
        <v>0</v>
      </c>
      <c r="M56" s="7">
        <v>0</v>
      </c>
      <c r="N56" s="37">
        <f t="shared" si="0"/>
        <v>0.32093933463796476</v>
      </c>
    </row>
    <row r="57" spans="1:14" x14ac:dyDescent="0.25">
      <c r="A57" s="21" t="s">
        <v>4742</v>
      </c>
      <c r="B57" s="34">
        <v>366</v>
      </c>
      <c r="C57" s="7">
        <v>57</v>
      </c>
      <c r="D57" s="7">
        <v>6</v>
      </c>
      <c r="E57" s="7">
        <v>5</v>
      </c>
      <c r="F57" s="7">
        <v>0</v>
      </c>
      <c r="G57" s="7">
        <v>14</v>
      </c>
      <c r="H57" s="7">
        <v>0</v>
      </c>
      <c r="I57" s="7">
        <v>2</v>
      </c>
      <c r="J57" s="22">
        <v>84</v>
      </c>
      <c r="K57" s="7">
        <v>0</v>
      </c>
      <c r="L57" s="7">
        <v>0</v>
      </c>
      <c r="M57" s="7">
        <v>0</v>
      </c>
      <c r="N57" s="37">
        <f t="shared" si="0"/>
        <v>0.22950819672131148</v>
      </c>
    </row>
    <row r="58" spans="1:14" x14ac:dyDescent="0.25">
      <c r="A58" s="21" t="s">
        <v>4743</v>
      </c>
      <c r="B58" s="34">
        <v>530</v>
      </c>
      <c r="C58" s="7">
        <v>95</v>
      </c>
      <c r="D58" s="7">
        <v>13</v>
      </c>
      <c r="E58" s="7">
        <v>8</v>
      </c>
      <c r="F58" s="7">
        <v>1</v>
      </c>
      <c r="G58" s="7">
        <v>32</v>
      </c>
      <c r="H58" s="7">
        <v>2</v>
      </c>
      <c r="I58" s="7">
        <v>0</v>
      </c>
      <c r="J58" s="22">
        <v>151</v>
      </c>
      <c r="K58" s="7">
        <v>0</v>
      </c>
      <c r="L58" s="7">
        <v>0</v>
      </c>
      <c r="M58" s="7">
        <v>0</v>
      </c>
      <c r="N58" s="37">
        <f t="shared" si="0"/>
        <v>0.28490566037735848</v>
      </c>
    </row>
    <row r="59" spans="1:14" x14ac:dyDescent="0.25">
      <c r="A59" s="21" t="s">
        <v>4744</v>
      </c>
      <c r="B59" s="34">
        <v>481</v>
      </c>
      <c r="C59" s="7">
        <v>97</v>
      </c>
      <c r="D59" s="7">
        <v>7</v>
      </c>
      <c r="E59" s="7">
        <v>7</v>
      </c>
      <c r="F59" s="7">
        <v>0</v>
      </c>
      <c r="G59" s="7">
        <v>26</v>
      </c>
      <c r="H59" s="7">
        <v>0</v>
      </c>
      <c r="I59" s="7">
        <v>1</v>
      </c>
      <c r="J59" s="22">
        <v>138</v>
      </c>
      <c r="K59" s="7">
        <v>0</v>
      </c>
      <c r="L59" s="7">
        <v>0</v>
      </c>
      <c r="M59" s="7">
        <v>1</v>
      </c>
      <c r="N59" s="37">
        <f t="shared" si="0"/>
        <v>0.288981288981289</v>
      </c>
    </row>
    <row r="60" spans="1:14" x14ac:dyDescent="0.25">
      <c r="A60" s="21" t="s">
        <v>4745</v>
      </c>
      <c r="B60" s="34">
        <v>563</v>
      </c>
      <c r="C60" s="7">
        <v>78</v>
      </c>
      <c r="D60" s="7">
        <v>6</v>
      </c>
      <c r="E60" s="7">
        <v>11</v>
      </c>
      <c r="F60" s="7">
        <v>1</v>
      </c>
      <c r="G60" s="7">
        <v>24</v>
      </c>
      <c r="H60" s="7">
        <v>1</v>
      </c>
      <c r="I60" s="7">
        <v>0</v>
      </c>
      <c r="J60" s="22">
        <v>121</v>
      </c>
      <c r="K60" s="7">
        <v>1</v>
      </c>
      <c r="L60" s="7">
        <v>0</v>
      </c>
      <c r="M60" s="7">
        <v>1</v>
      </c>
      <c r="N60" s="37">
        <f t="shared" si="0"/>
        <v>0.21669626998223801</v>
      </c>
    </row>
    <row r="61" spans="1:14" x14ac:dyDescent="0.25">
      <c r="A61" s="21" t="s">
        <v>4746</v>
      </c>
      <c r="B61" s="34">
        <v>490</v>
      </c>
      <c r="C61" s="7">
        <v>101</v>
      </c>
      <c r="D61" s="7">
        <v>8</v>
      </c>
      <c r="E61" s="7">
        <v>22</v>
      </c>
      <c r="F61" s="7">
        <v>2</v>
      </c>
      <c r="G61" s="7">
        <v>58</v>
      </c>
      <c r="H61" s="7">
        <v>2</v>
      </c>
      <c r="I61" s="7">
        <v>2</v>
      </c>
      <c r="J61" s="22">
        <v>195</v>
      </c>
      <c r="K61" s="7">
        <v>0</v>
      </c>
      <c r="L61" s="7">
        <v>0</v>
      </c>
      <c r="M61" s="7">
        <v>0</v>
      </c>
      <c r="N61" s="37">
        <f t="shared" si="0"/>
        <v>0.39795918367346939</v>
      </c>
    </row>
    <row r="62" spans="1:14" x14ac:dyDescent="0.25">
      <c r="A62" s="21" t="s">
        <v>4747</v>
      </c>
      <c r="B62" s="34">
        <v>405</v>
      </c>
      <c r="C62" s="7">
        <v>88</v>
      </c>
      <c r="D62" s="7">
        <v>7</v>
      </c>
      <c r="E62" s="7">
        <v>2</v>
      </c>
      <c r="F62" s="7">
        <v>2</v>
      </c>
      <c r="G62" s="7">
        <v>23</v>
      </c>
      <c r="H62" s="7">
        <v>1</v>
      </c>
      <c r="I62" s="7">
        <v>0</v>
      </c>
      <c r="J62" s="22">
        <v>123</v>
      </c>
      <c r="K62" s="7">
        <v>0</v>
      </c>
      <c r="L62" s="7">
        <v>0</v>
      </c>
      <c r="M62" s="7">
        <v>0</v>
      </c>
      <c r="N62" s="37">
        <f t="shared" si="0"/>
        <v>0.3037037037037037</v>
      </c>
    </row>
    <row r="63" spans="1:14" x14ac:dyDescent="0.25">
      <c r="A63" s="21" t="s">
        <v>4748</v>
      </c>
      <c r="B63" s="34">
        <v>374</v>
      </c>
      <c r="C63" s="7">
        <v>99</v>
      </c>
      <c r="D63" s="7">
        <v>6</v>
      </c>
      <c r="E63" s="7">
        <v>6</v>
      </c>
      <c r="F63" s="7">
        <v>3</v>
      </c>
      <c r="G63" s="7">
        <v>23</v>
      </c>
      <c r="H63" s="7">
        <v>0</v>
      </c>
      <c r="I63" s="7">
        <v>3</v>
      </c>
      <c r="J63" s="22">
        <v>140</v>
      </c>
      <c r="K63" s="7">
        <v>1</v>
      </c>
      <c r="L63" s="7">
        <v>0</v>
      </c>
      <c r="M63" s="7">
        <v>0</v>
      </c>
      <c r="N63" s="37">
        <f t="shared" si="0"/>
        <v>0.37433155080213903</v>
      </c>
    </row>
    <row r="64" spans="1:14" x14ac:dyDescent="0.25">
      <c r="A64" s="21" t="s">
        <v>4749</v>
      </c>
      <c r="B64" s="34">
        <v>362</v>
      </c>
      <c r="C64" s="7">
        <v>58</v>
      </c>
      <c r="D64" s="7">
        <v>9</v>
      </c>
      <c r="E64" s="7">
        <v>2</v>
      </c>
      <c r="F64" s="7">
        <v>2</v>
      </c>
      <c r="G64" s="7">
        <v>18</v>
      </c>
      <c r="H64" s="7">
        <v>0</v>
      </c>
      <c r="I64" s="7">
        <v>3</v>
      </c>
      <c r="J64" s="22">
        <v>92</v>
      </c>
      <c r="K64" s="7">
        <v>0</v>
      </c>
      <c r="L64" s="7">
        <v>0</v>
      </c>
      <c r="M64" s="7">
        <v>0</v>
      </c>
      <c r="N64" s="37">
        <f t="shared" si="0"/>
        <v>0.2541436464088398</v>
      </c>
    </row>
    <row r="65" spans="1:14" x14ac:dyDescent="0.25">
      <c r="A65" s="21" t="s">
        <v>4750</v>
      </c>
      <c r="B65" s="34">
        <v>351</v>
      </c>
      <c r="C65" s="7">
        <v>57</v>
      </c>
      <c r="D65" s="7">
        <v>13</v>
      </c>
      <c r="E65" s="7">
        <v>4</v>
      </c>
      <c r="F65" s="7">
        <v>0</v>
      </c>
      <c r="G65" s="7">
        <v>22</v>
      </c>
      <c r="H65" s="7">
        <v>0</v>
      </c>
      <c r="I65" s="7">
        <v>0</v>
      </c>
      <c r="J65" s="22">
        <v>96</v>
      </c>
      <c r="K65" s="7">
        <v>0</v>
      </c>
      <c r="L65" s="7">
        <v>0</v>
      </c>
      <c r="M65" s="7">
        <v>2</v>
      </c>
      <c r="N65" s="37">
        <f t="shared" si="0"/>
        <v>0.27920227920227919</v>
      </c>
    </row>
    <row r="66" spans="1:14" x14ac:dyDescent="0.25">
      <c r="A66" s="21" t="s">
        <v>4751</v>
      </c>
      <c r="B66" s="34">
        <v>387</v>
      </c>
      <c r="C66" s="7">
        <v>110</v>
      </c>
      <c r="D66" s="7">
        <v>9</v>
      </c>
      <c r="E66" s="7">
        <v>4</v>
      </c>
      <c r="F66" s="7">
        <v>0</v>
      </c>
      <c r="G66" s="7">
        <v>19</v>
      </c>
      <c r="H66" s="7">
        <v>0</v>
      </c>
      <c r="I66" s="7">
        <v>0</v>
      </c>
      <c r="J66" s="22">
        <v>142</v>
      </c>
      <c r="K66" s="7">
        <v>0</v>
      </c>
      <c r="L66" s="7">
        <v>0</v>
      </c>
      <c r="M66" s="7">
        <v>2</v>
      </c>
      <c r="N66" s="37">
        <f t="shared" ref="N66:N76" si="1">(M66+L66+J66)/B66</f>
        <v>0.37209302325581395</v>
      </c>
    </row>
    <row r="67" spans="1:14" x14ac:dyDescent="0.25">
      <c r="A67" s="21" t="s">
        <v>4752</v>
      </c>
      <c r="B67" s="34">
        <v>323</v>
      </c>
      <c r="C67" s="7">
        <v>105</v>
      </c>
      <c r="D67" s="7">
        <v>13</v>
      </c>
      <c r="E67" s="7">
        <v>11</v>
      </c>
      <c r="F67" s="7">
        <v>0</v>
      </c>
      <c r="G67" s="7">
        <v>27</v>
      </c>
      <c r="H67" s="7">
        <v>2</v>
      </c>
      <c r="I67" s="7">
        <v>0</v>
      </c>
      <c r="J67" s="22">
        <v>158</v>
      </c>
      <c r="K67" s="7">
        <v>0</v>
      </c>
      <c r="L67" s="7">
        <v>0</v>
      </c>
      <c r="M67" s="7">
        <v>1</v>
      </c>
      <c r="N67" s="37">
        <f t="shared" si="1"/>
        <v>0.49226006191950467</v>
      </c>
    </row>
    <row r="68" spans="1:14" x14ac:dyDescent="0.25">
      <c r="A68" s="21" t="s">
        <v>4753</v>
      </c>
      <c r="B68" s="34">
        <v>372</v>
      </c>
      <c r="C68" s="7">
        <v>111</v>
      </c>
      <c r="D68" s="7">
        <v>11</v>
      </c>
      <c r="E68" s="7">
        <v>4</v>
      </c>
      <c r="F68" s="7">
        <v>1</v>
      </c>
      <c r="G68" s="7">
        <v>24</v>
      </c>
      <c r="H68" s="7">
        <v>0</v>
      </c>
      <c r="I68" s="7">
        <v>1</v>
      </c>
      <c r="J68" s="22">
        <v>152</v>
      </c>
      <c r="K68" s="7">
        <v>0</v>
      </c>
      <c r="L68" s="7">
        <v>0</v>
      </c>
      <c r="M68" s="7">
        <v>1</v>
      </c>
      <c r="N68" s="37">
        <f t="shared" si="1"/>
        <v>0.41129032258064518</v>
      </c>
    </row>
    <row r="69" spans="1:14" x14ac:dyDescent="0.25">
      <c r="A69" s="21" t="s">
        <v>4754</v>
      </c>
      <c r="B69" s="34">
        <v>527</v>
      </c>
      <c r="C69" s="7">
        <v>116</v>
      </c>
      <c r="D69" s="7">
        <v>21</v>
      </c>
      <c r="E69" s="7">
        <v>5</v>
      </c>
      <c r="F69" s="7">
        <v>1</v>
      </c>
      <c r="G69" s="7">
        <v>16</v>
      </c>
      <c r="H69" s="7">
        <v>0</v>
      </c>
      <c r="I69" s="7">
        <v>2</v>
      </c>
      <c r="J69" s="22">
        <v>161</v>
      </c>
      <c r="K69" s="7">
        <v>1</v>
      </c>
      <c r="L69" s="7">
        <v>0</v>
      </c>
      <c r="M69" s="7">
        <v>0</v>
      </c>
      <c r="N69" s="37">
        <f t="shared" si="1"/>
        <v>0.30550284629981023</v>
      </c>
    </row>
    <row r="70" spans="1:14" x14ac:dyDescent="0.25">
      <c r="A70" s="21" t="s">
        <v>4755</v>
      </c>
      <c r="B70" s="34">
        <v>445</v>
      </c>
      <c r="C70" s="7">
        <v>144</v>
      </c>
      <c r="D70" s="7">
        <v>14</v>
      </c>
      <c r="E70" s="7">
        <v>5</v>
      </c>
      <c r="F70" s="7">
        <v>1</v>
      </c>
      <c r="G70" s="7">
        <v>31</v>
      </c>
      <c r="H70" s="7">
        <v>1</v>
      </c>
      <c r="I70" s="7">
        <v>1</v>
      </c>
      <c r="J70" s="22">
        <v>197</v>
      </c>
      <c r="K70" s="7">
        <v>0</v>
      </c>
      <c r="L70" s="7">
        <v>0</v>
      </c>
      <c r="M70" s="7">
        <v>0</v>
      </c>
      <c r="N70" s="37">
        <f t="shared" si="1"/>
        <v>0.44269662921348313</v>
      </c>
    </row>
    <row r="71" spans="1:14" x14ac:dyDescent="0.25">
      <c r="A71" s="21" t="s">
        <v>4756</v>
      </c>
      <c r="B71" s="34">
        <v>410</v>
      </c>
      <c r="C71" s="7">
        <v>101</v>
      </c>
      <c r="D71" s="7">
        <v>18</v>
      </c>
      <c r="E71" s="7">
        <v>9</v>
      </c>
      <c r="F71" s="7">
        <v>2</v>
      </c>
      <c r="G71" s="7">
        <v>17</v>
      </c>
      <c r="H71" s="7">
        <v>0</v>
      </c>
      <c r="I71" s="7">
        <v>0</v>
      </c>
      <c r="J71" s="22">
        <v>147</v>
      </c>
      <c r="K71" s="7">
        <v>0</v>
      </c>
      <c r="L71" s="7">
        <v>0</v>
      </c>
      <c r="M71" s="7">
        <v>0</v>
      </c>
      <c r="N71" s="37">
        <f t="shared" si="1"/>
        <v>0.35853658536585364</v>
      </c>
    </row>
    <row r="72" spans="1:14" x14ac:dyDescent="0.25">
      <c r="A72" s="21" t="s">
        <v>4757</v>
      </c>
      <c r="B72" s="34">
        <v>538</v>
      </c>
      <c r="C72" s="7">
        <v>117</v>
      </c>
      <c r="D72" s="7">
        <v>18</v>
      </c>
      <c r="E72" s="7">
        <v>6</v>
      </c>
      <c r="F72" s="7">
        <v>3</v>
      </c>
      <c r="G72" s="7">
        <v>39</v>
      </c>
      <c r="H72" s="7">
        <v>2</v>
      </c>
      <c r="I72" s="7">
        <v>0</v>
      </c>
      <c r="J72" s="22">
        <v>185</v>
      </c>
      <c r="K72" s="7">
        <v>0</v>
      </c>
      <c r="L72" s="7">
        <v>0</v>
      </c>
      <c r="M72" s="7">
        <v>1</v>
      </c>
      <c r="N72" s="37">
        <f t="shared" si="1"/>
        <v>0.34572490706319703</v>
      </c>
    </row>
    <row r="73" spans="1:14" x14ac:dyDescent="0.25">
      <c r="A73" s="21" t="s">
        <v>4758</v>
      </c>
      <c r="B73" s="34">
        <v>540</v>
      </c>
      <c r="C73" s="7">
        <v>141</v>
      </c>
      <c r="D73" s="7">
        <v>10</v>
      </c>
      <c r="E73" s="7">
        <v>11</v>
      </c>
      <c r="F73" s="7">
        <v>2</v>
      </c>
      <c r="G73" s="7">
        <v>25</v>
      </c>
      <c r="H73" s="7">
        <v>2</v>
      </c>
      <c r="I73" s="7">
        <v>0</v>
      </c>
      <c r="J73" s="22">
        <v>191</v>
      </c>
      <c r="K73" s="7">
        <v>0</v>
      </c>
      <c r="L73" s="7">
        <v>0</v>
      </c>
      <c r="M73" s="7">
        <v>0</v>
      </c>
      <c r="N73" s="37">
        <f t="shared" si="1"/>
        <v>0.35370370370370369</v>
      </c>
    </row>
    <row r="74" spans="1:14" x14ac:dyDescent="0.25">
      <c r="A74" s="21" t="s">
        <v>4759</v>
      </c>
      <c r="B74" s="34">
        <v>423</v>
      </c>
      <c r="C74" s="7">
        <v>161</v>
      </c>
      <c r="D74" s="7">
        <v>14</v>
      </c>
      <c r="E74" s="7">
        <v>40</v>
      </c>
      <c r="F74" s="7">
        <v>0</v>
      </c>
      <c r="G74" s="7">
        <v>24</v>
      </c>
      <c r="H74" s="7">
        <v>12</v>
      </c>
      <c r="I74" s="7">
        <v>4</v>
      </c>
      <c r="J74" s="22">
        <v>255</v>
      </c>
      <c r="K74" s="7">
        <v>0</v>
      </c>
      <c r="L74" s="7">
        <v>2</v>
      </c>
      <c r="M74" s="7">
        <v>0</v>
      </c>
      <c r="N74" s="37">
        <f t="shared" si="1"/>
        <v>0.60756501182033096</v>
      </c>
    </row>
    <row r="75" spans="1:14" x14ac:dyDescent="0.25">
      <c r="A75" s="21" t="s">
        <v>4760</v>
      </c>
      <c r="B75" s="34">
        <v>470</v>
      </c>
      <c r="C75" s="7">
        <v>158</v>
      </c>
      <c r="D75" s="7">
        <v>11</v>
      </c>
      <c r="E75" s="7">
        <v>13</v>
      </c>
      <c r="F75" s="7">
        <v>2</v>
      </c>
      <c r="G75" s="7">
        <v>40</v>
      </c>
      <c r="H75" s="7">
        <v>2</v>
      </c>
      <c r="I75" s="7">
        <v>2</v>
      </c>
      <c r="J75" s="22">
        <v>228</v>
      </c>
      <c r="K75" s="7">
        <v>1</v>
      </c>
      <c r="L75" s="7">
        <v>0</v>
      </c>
      <c r="M75" s="7">
        <v>0</v>
      </c>
      <c r="N75" s="37">
        <f t="shared" si="1"/>
        <v>0.48510638297872338</v>
      </c>
    </row>
    <row r="76" spans="1:14" x14ac:dyDescent="0.25">
      <c r="A76" s="21" t="s">
        <v>4761</v>
      </c>
      <c r="B76" s="34">
        <v>330</v>
      </c>
      <c r="C76" s="7">
        <v>82</v>
      </c>
      <c r="D76" s="7">
        <v>10</v>
      </c>
      <c r="E76" s="7">
        <v>7</v>
      </c>
      <c r="F76" s="7">
        <v>0</v>
      </c>
      <c r="G76" s="7">
        <v>11</v>
      </c>
      <c r="H76" s="7">
        <v>4</v>
      </c>
      <c r="I76" s="7">
        <v>0</v>
      </c>
      <c r="J76" s="22">
        <v>114</v>
      </c>
      <c r="K76" s="7">
        <v>0</v>
      </c>
      <c r="L76" s="7">
        <v>0</v>
      </c>
      <c r="M76" s="7">
        <v>0</v>
      </c>
      <c r="N76" s="37">
        <f t="shared" si="1"/>
        <v>0.34545454545454546</v>
      </c>
    </row>
    <row r="77" spans="1:14" x14ac:dyDescent="0.25">
      <c r="A77" s="21" t="s">
        <v>1772</v>
      </c>
      <c r="B77" s="7">
        <v>0</v>
      </c>
      <c r="C77" s="7">
        <v>140</v>
      </c>
      <c r="D77" s="7">
        <v>4</v>
      </c>
      <c r="E77" s="7">
        <v>10</v>
      </c>
      <c r="F77" s="7">
        <v>0</v>
      </c>
      <c r="G77" s="7">
        <v>24</v>
      </c>
      <c r="H77" s="7">
        <v>0</v>
      </c>
      <c r="I77" s="7">
        <v>2</v>
      </c>
      <c r="J77" s="22">
        <v>180</v>
      </c>
      <c r="K77" s="7">
        <v>0</v>
      </c>
      <c r="L77" s="7">
        <v>0</v>
      </c>
      <c r="M77" s="7">
        <v>90</v>
      </c>
      <c r="N77" s="37" t="s">
        <v>99</v>
      </c>
    </row>
    <row r="78" spans="1:14" x14ac:dyDescent="0.25">
      <c r="A78" s="21" t="s">
        <v>4762</v>
      </c>
      <c r="B78" s="7">
        <v>0</v>
      </c>
      <c r="C78" s="7">
        <v>64</v>
      </c>
      <c r="D78" s="7">
        <v>4</v>
      </c>
      <c r="E78" s="7">
        <v>5</v>
      </c>
      <c r="F78" s="7">
        <v>6</v>
      </c>
      <c r="G78" s="7">
        <v>10</v>
      </c>
      <c r="H78" s="7">
        <v>0</v>
      </c>
      <c r="I78" s="7">
        <v>2</v>
      </c>
      <c r="J78" s="22">
        <v>91</v>
      </c>
      <c r="K78" s="7">
        <v>0</v>
      </c>
      <c r="L78" s="7">
        <v>0</v>
      </c>
      <c r="M78" s="7">
        <v>2</v>
      </c>
      <c r="N78" s="37" t="s">
        <v>99</v>
      </c>
    </row>
    <row r="79" spans="1:14" x14ac:dyDescent="0.25">
      <c r="A79" s="21" t="s">
        <v>4763</v>
      </c>
      <c r="B79" s="7">
        <v>0</v>
      </c>
      <c r="C79" s="7">
        <v>77</v>
      </c>
      <c r="D79" s="7">
        <v>5</v>
      </c>
      <c r="E79" s="7">
        <v>12</v>
      </c>
      <c r="F79" s="7">
        <v>0</v>
      </c>
      <c r="G79" s="7">
        <v>18</v>
      </c>
      <c r="H79" s="7">
        <v>2</v>
      </c>
      <c r="I79" s="7">
        <v>0</v>
      </c>
      <c r="J79" s="22">
        <v>114</v>
      </c>
      <c r="K79" s="7">
        <v>0</v>
      </c>
      <c r="L79" s="7">
        <v>1</v>
      </c>
      <c r="M79" s="7">
        <v>2</v>
      </c>
      <c r="N79" s="37" t="s">
        <v>99</v>
      </c>
    </row>
    <row r="80" spans="1:14" x14ac:dyDescent="0.25">
      <c r="A80" s="21" t="s">
        <v>4764</v>
      </c>
      <c r="B80" s="7">
        <v>0</v>
      </c>
      <c r="C80" s="7">
        <v>2721</v>
      </c>
      <c r="D80" s="7">
        <v>225</v>
      </c>
      <c r="E80" s="7">
        <v>428</v>
      </c>
      <c r="F80" s="7">
        <v>32</v>
      </c>
      <c r="G80" s="7">
        <v>463</v>
      </c>
      <c r="H80" s="7">
        <v>13</v>
      </c>
      <c r="I80" s="7">
        <v>16</v>
      </c>
      <c r="J80" s="22">
        <v>3898</v>
      </c>
      <c r="K80" s="7">
        <v>6</v>
      </c>
      <c r="L80" s="7">
        <v>0</v>
      </c>
      <c r="M80" s="7">
        <v>2</v>
      </c>
      <c r="N80" s="37" t="s">
        <v>99</v>
      </c>
    </row>
    <row r="81" spans="1:14" x14ac:dyDescent="0.25">
      <c r="A81" s="21" t="s">
        <v>4765</v>
      </c>
      <c r="B81" s="7">
        <v>0</v>
      </c>
      <c r="C81" s="7">
        <v>4246</v>
      </c>
      <c r="D81" s="7">
        <v>253</v>
      </c>
      <c r="E81" s="7">
        <v>263</v>
      </c>
      <c r="F81" s="7">
        <v>51</v>
      </c>
      <c r="G81" s="7">
        <v>765</v>
      </c>
      <c r="H81" s="7">
        <v>18</v>
      </c>
      <c r="I81" s="7">
        <v>25</v>
      </c>
      <c r="J81" s="22">
        <v>5621</v>
      </c>
      <c r="K81" s="7">
        <v>10</v>
      </c>
      <c r="L81" s="7">
        <v>0</v>
      </c>
      <c r="M81" s="7">
        <v>8</v>
      </c>
      <c r="N81" s="37" t="s">
        <v>99</v>
      </c>
    </row>
    <row r="82" spans="1:14" x14ac:dyDescent="0.25">
      <c r="A82" s="21" t="s">
        <v>102</v>
      </c>
      <c r="B82" s="7">
        <v>0</v>
      </c>
      <c r="C82" s="7">
        <v>385</v>
      </c>
      <c r="D82" s="7">
        <v>44</v>
      </c>
      <c r="E82" s="7">
        <v>27</v>
      </c>
      <c r="F82" s="7">
        <v>12</v>
      </c>
      <c r="G82" s="7">
        <v>115</v>
      </c>
      <c r="H82" s="7">
        <v>2</v>
      </c>
      <c r="I82" s="7">
        <v>2</v>
      </c>
      <c r="J82" s="22">
        <v>587</v>
      </c>
      <c r="K82" s="7">
        <v>3</v>
      </c>
      <c r="L82" s="7">
        <v>0</v>
      </c>
      <c r="M82" s="7">
        <v>0</v>
      </c>
      <c r="N82" s="37" t="s">
        <v>99</v>
      </c>
    </row>
    <row r="83" spans="1:14" x14ac:dyDescent="0.25">
      <c r="A83" s="21" t="s">
        <v>103</v>
      </c>
      <c r="B83" s="7">
        <v>0</v>
      </c>
      <c r="C83" s="7">
        <v>1309</v>
      </c>
      <c r="D83" s="7">
        <v>127</v>
      </c>
      <c r="E83" s="7">
        <v>66</v>
      </c>
      <c r="F83" s="7">
        <v>15</v>
      </c>
      <c r="G83" s="7">
        <v>205</v>
      </c>
      <c r="H83" s="7">
        <v>6</v>
      </c>
      <c r="I83" s="7">
        <v>8</v>
      </c>
      <c r="J83" s="22">
        <v>1736</v>
      </c>
      <c r="K83" s="7">
        <v>3</v>
      </c>
      <c r="L83" s="7">
        <v>2</v>
      </c>
      <c r="M83" s="7">
        <v>3</v>
      </c>
      <c r="N83" s="46" t="s">
        <v>99</v>
      </c>
    </row>
    <row r="84" spans="1:14" x14ac:dyDescent="0.25">
      <c r="A84" s="16" t="s">
        <v>104</v>
      </c>
      <c r="B84" s="7"/>
      <c r="C84" s="7">
        <f t="shared" ref="C84:M84" si="2">SUM(C2:C79)</f>
        <v>6951</v>
      </c>
      <c r="D84" s="7">
        <f t="shared" si="2"/>
        <v>811</v>
      </c>
      <c r="E84" s="7">
        <f t="shared" si="2"/>
        <v>899</v>
      </c>
      <c r="F84" s="7">
        <f t="shared" si="2"/>
        <v>128</v>
      </c>
      <c r="G84" s="7">
        <f t="shared" si="2"/>
        <v>2010</v>
      </c>
      <c r="H84" s="7">
        <f t="shared" si="2"/>
        <v>73</v>
      </c>
      <c r="I84" s="7">
        <f t="shared" si="2"/>
        <v>85</v>
      </c>
      <c r="J84" s="7">
        <f t="shared" si="2"/>
        <v>10957</v>
      </c>
      <c r="K84" s="7">
        <f t="shared" si="2"/>
        <v>13</v>
      </c>
      <c r="L84" s="7">
        <f t="shared" si="2"/>
        <v>4</v>
      </c>
      <c r="M84" s="7">
        <f t="shared" si="2"/>
        <v>119</v>
      </c>
      <c r="N84" s="37"/>
    </row>
    <row r="85" spans="1:14" x14ac:dyDescent="0.25">
      <c r="A85" s="16" t="s">
        <v>105</v>
      </c>
      <c r="B85" s="7"/>
      <c r="C85" s="7">
        <f t="shared" ref="C85:M85" si="3">SUM(C80:C83)</f>
        <v>8661</v>
      </c>
      <c r="D85" s="7">
        <f t="shared" si="3"/>
        <v>649</v>
      </c>
      <c r="E85" s="7">
        <f t="shared" si="3"/>
        <v>784</v>
      </c>
      <c r="F85" s="7">
        <f t="shared" si="3"/>
        <v>110</v>
      </c>
      <c r="G85" s="7">
        <f t="shared" si="3"/>
        <v>1548</v>
      </c>
      <c r="H85" s="7">
        <f t="shared" si="3"/>
        <v>39</v>
      </c>
      <c r="I85" s="7">
        <f t="shared" si="3"/>
        <v>51</v>
      </c>
      <c r="J85" s="7">
        <f t="shared" si="3"/>
        <v>11842</v>
      </c>
      <c r="K85" s="7">
        <f t="shared" si="3"/>
        <v>22</v>
      </c>
      <c r="L85" s="7">
        <f t="shared" si="3"/>
        <v>2</v>
      </c>
      <c r="M85" s="7">
        <f t="shared" si="3"/>
        <v>13</v>
      </c>
      <c r="N85" s="37"/>
    </row>
    <row r="86" spans="1:14" x14ac:dyDescent="0.25">
      <c r="A86" s="16" t="s">
        <v>106</v>
      </c>
      <c r="B86" s="7">
        <f>SUM(Table157[NAMES
ON LIST])</f>
        <v>34226</v>
      </c>
      <c r="C86" s="7">
        <f>SUM(C84:C85)</f>
        <v>15612</v>
      </c>
      <c r="D86" s="7">
        <f t="shared" ref="D86:M86" si="4">SUM(D84:D85)</f>
        <v>1460</v>
      </c>
      <c r="E86" s="7">
        <f t="shared" si="4"/>
        <v>1683</v>
      </c>
      <c r="F86" s="7">
        <f t="shared" si="4"/>
        <v>238</v>
      </c>
      <c r="G86" s="7">
        <f t="shared" si="4"/>
        <v>3558</v>
      </c>
      <c r="H86" s="7">
        <f t="shared" si="4"/>
        <v>112</v>
      </c>
      <c r="I86" s="7">
        <f t="shared" si="4"/>
        <v>136</v>
      </c>
      <c r="J86" s="7">
        <f t="shared" si="4"/>
        <v>22799</v>
      </c>
      <c r="K86" s="7">
        <f t="shared" si="4"/>
        <v>35</v>
      </c>
      <c r="L86" s="7">
        <f t="shared" si="4"/>
        <v>6</v>
      </c>
      <c r="M86" s="7">
        <f t="shared" si="4"/>
        <v>132</v>
      </c>
      <c r="N86" s="37">
        <f>(M86+L86+J86)/B86</f>
        <v>0.67016303395079768</v>
      </c>
    </row>
    <row r="87" spans="1:14" x14ac:dyDescent="0.25">
      <c r="A87" s="16" t="s">
        <v>107</v>
      </c>
      <c r="B87" s="7"/>
      <c r="C87" s="37">
        <f>C86/$J$86</f>
        <v>0.68476687574016404</v>
      </c>
      <c r="D87" s="37">
        <f t="shared" ref="D87:I87" si="5">D86/$J$86</f>
        <v>6.4037896398964872E-2</v>
      </c>
      <c r="E87" s="37">
        <f t="shared" si="5"/>
        <v>7.3819027150313604E-2</v>
      </c>
      <c r="F87" s="37">
        <f t="shared" si="5"/>
        <v>1.0439054344488793E-2</v>
      </c>
      <c r="G87" s="37">
        <f t="shared" si="5"/>
        <v>0.15605947629281985</v>
      </c>
      <c r="H87" s="37">
        <f t="shared" si="5"/>
        <v>4.9124961621123736E-3</v>
      </c>
      <c r="I87" s="37">
        <f t="shared" si="5"/>
        <v>5.9651739111364534E-3</v>
      </c>
      <c r="J87" s="37"/>
      <c r="K87" s="37"/>
      <c r="L87" s="37"/>
      <c r="M87" s="37"/>
      <c r="N87" s="37"/>
    </row>
    <row r="88" spans="1:14" x14ac:dyDescent="0.25"/>
    <row r="89" spans="1:14" x14ac:dyDescent="0.25"/>
    <row r="90" spans="1:14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68" fitToHeight="0" orientation="landscape" r:id="rId1"/>
  <tableParts count="1">
    <tablePart r:id="rId2"/>
  </tablePart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312B4-A487-4986-B7CB-0E483A9DB960}">
  <sheetPr codeName="Sheet58">
    <pageSetUpPr fitToPage="1"/>
  </sheetPr>
  <dimension ref="A1:N108"/>
  <sheetViews>
    <sheetView workbookViewId="0">
      <pane xSplit="1" ySplit="1" topLeftCell="B70" activePane="bottomRight" state="frozen"/>
      <selection pane="topRight" activeCell="B1" sqref="B1"/>
      <selection pane="bottomLeft" activeCell="A2" sqref="A2"/>
      <selection pane="bottomRight" activeCell="B102" sqref="B102"/>
    </sheetView>
  </sheetViews>
  <sheetFormatPr defaultColWidth="0" defaultRowHeight="15" zeroHeight="1" x14ac:dyDescent="0.25"/>
  <cols>
    <col min="1" max="1" width="35.7109375" style="30" customWidth="1"/>
    <col min="2" max="2" width="8.7109375" style="40" customWidth="1"/>
    <col min="3" max="7" width="11.7109375" style="40" customWidth="1"/>
    <col min="8" max="8" width="8.7109375" style="40" customWidth="1"/>
    <col min="9" max="11" width="3.7109375" style="40" customWidth="1"/>
    <col min="12" max="12" width="8.7109375" style="47" customWidth="1"/>
    <col min="13" max="13" width="1.7109375" style="33" customWidth="1"/>
    <col min="14" max="14" width="0" style="33" hidden="1" customWidth="1"/>
    <col min="15" max="16384" width="9.140625" style="33" hidden="1"/>
  </cols>
  <sheetData>
    <row r="1" spans="1:12" ht="50.1" customHeight="1" thickBot="1" x14ac:dyDescent="0.3">
      <c r="A1" s="1" t="s">
        <v>0</v>
      </c>
      <c r="B1" s="2" t="s">
        <v>1</v>
      </c>
      <c r="C1" s="2" t="s">
        <v>4766</v>
      </c>
      <c r="D1" s="2" t="s">
        <v>4767</v>
      </c>
      <c r="E1" s="2" t="s">
        <v>4768</v>
      </c>
      <c r="F1" s="2" t="s">
        <v>4769</v>
      </c>
      <c r="G1" s="2" t="s">
        <v>4770</v>
      </c>
      <c r="H1" s="2" t="s">
        <v>8</v>
      </c>
      <c r="I1" s="2" t="s">
        <v>9</v>
      </c>
      <c r="J1" s="2" t="s">
        <v>10</v>
      </c>
      <c r="K1" s="2" t="s">
        <v>11</v>
      </c>
      <c r="L1" s="32" t="s">
        <v>12</v>
      </c>
    </row>
    <row r="2" spans="1:12" ht="15.75" thickTop="1" x14ac:dyDescent="0.25">
      <c r="A2" s="21" t="s">
        <v>4771</v>
      </c>
      <c r="B2" s="34">
        <v>470</v>
      </c>
      <c r="C2" s="7">
        <v>96</v>
      </c>
      <c r="D2" s="7">
        <v>4</v>
      </c>
      <c r="E2" s="7">
        <v>4</v>
      </c>
      <c r="F2" s="7">
        <v>48</v>
      </c>
      <c r="G2" s="7">
        <v>13</v>
      </c>
      <c r="H2" s="22">
        <v>165</v>
      </c>
      <c r="I2" s="7">
        <v>5</v>
      </c>
      <c r="J2" s="7">
        <v>0</v>
      </c>
      <c r="K2" s="7">
        <v>0</v>
      </c>
      <c r="L2" s="37">
        <f t="shared" ref="L2:L65" si="0">(K2+J2+H2)/B2</f>
        <v>0.35106382978723405</v>
      </c>
    </row>
    <row r="3" spans="1:12" x14ac:dyDescent="0.25">
      <c r="A3" s="21" t="s">
        <v>4772</v>
      </c>
      <c r="B3" s="34">
        <v>518</v>
      </c>
      <c r="C3" s="7">
        <v>129</v>
      </c>
      <c r="D3" s="7">
        <v>3</v>
      </c>
      <c r="E3" s="7">
        <v>1</v>
      </c>
      <c r="F3" s="7">
        <v>100</v>
      </c>
      <c r="G3" s="7">
        <v>14</v>
      </c>
      <c r="H3" s="22">
        <v>247</v>
      </c>
      <c r="I3" s="7">
        <v>0</v>
      </c>
      <c r="J3" s="7">
        <v>0</v>
      </c>
      <c r="K3" s="7">
        <v>0</v>
      </c>
      <c r="L3" s="37">
        <f t="shared" si="0"/>
        <v>0.47683397683397682</v>
      </c>
    </row>
    <row r="4" spans="1:12" x14ac:dyDescent="0.25">
      <c r="A4" s="21" t="s">
        <v>4773</v>
      </c>
      <c r="B4" s="34">
        <v>467</v>
      </c>
      <c r="C4" s="7">
        <v>135</v>
      </c>
      <c r="D4" s="7">
        <v>9</v>
      </c>
      <c r="E4" s="7">
        <v>4</v>
      </c>
      <c r="F4" s="7">
        <v>53</v>
      </c>
      <c r="G4" s="7">
        <v>15</v>
      </c>
      <c r="H4" s="22">
        <v>216</v>
      </c>
      <c r="I4" s="7">
        <v>3</v>
      </c>
      <c r="J4" s="7">
        <v>0</v>
      </c>
      <c r="K4" s="7">
        <v>0</v>
      </c>
      <c r="L4" s="37">
        <f t="shared" si="0"/>
        <v>0.46252676659528907</v>
      </c>
    </row>
    <row r="5" spans="1:12" x14ac:dyDescent="0.25">
      <c r="A5" s="21" t="s">
        <v>4774</v>
      </c>
      <c r="B5" s="34">
        <v>329</v>
      </c>
      <c r="C5" s="7">
        <v>59</v>
      </c>
      <c r="D5" s="7">
        <v>2</v>
      </c>
      <c r="E5" s="7">
        <v>1</v>
      </c>
      <c r="F5" s="7">
        <v>49</v>
      </c>
      <c r="G5" s="7">
        <v>12</v>
      </c>
      <c r="H5" s="22">
        <v>123</v>
      </c>
      <c r="I5" s="7">
        <v>3</v>
      </c>
      <c r="J5" s="7">
        <v>0</v>
      </c>
      <c r="K5" s="7">
        <v>0</v>
      </c>
      <c r="L5" s="37">
        <f t="shared" si="0"/>
        <v>0.37386018237082069</v>
      </c>
    </row>
    <row r="6" spans="1:12" x14ac:dyDescent="0.25">
      <c r="A6" s="21" t="s">
        <v>4775</v>
      </c>
      <c r="B6" s="34">
        <v>433</v>
      </c>
      <c r="C6" s="7">
        <v>82</v>
      </c>
      <c r="D6" s="7">
        <v>4</v>
      </c>
      <c r="E6" s="7">
        <v>2</v>
      </c>
      <c r="F6" s="7">
        <v>68</v>
      </c>
      <c r="G6" s="7">
        <v>13</v>
      </c>
      <c r="H6" s="22">
        <v>169</v>
      </c>
      <c r="I6" s="7">
        <v>2</v>
      </c>
      <c r="J6" s="7">
        <v>0</v>
      </c>
      <c r="K6" s="7">
        <v>0</v>
      </c>
      <c r="L6" s="37">
        <f t="shared" si="0"/>
        <v>0.39030023094688221</v>
      </c>
    </row>
    <row r="7" spans="1:12" x14ac:dyDescent="0.25">
      <c r="A7" s="21" t="s">
        <v>4776</v>
      </c>
      <c r="B7" s="34">
        <v>334</v>
      </c>
      <c r="C7" s="7">
        <v>51</v>
      </c>
      <c r="D7" s="7">
        <v>6</v>
      </c>
      <c r="E7" s="7">
        <v>0</v>
      </c>
      <c r="F7" s="7">
        <v>59</v>
      </c>
      <c r="G7" s="7">
        <v>11</v>
      </c>
      <c r="H7" s="22">
        <v>127</v>
      </c>
      <c r="I7" s="7">
        <v>1</v>
      </c>
      <c r="J7" s="7">
        <v>0</v>
      </c>
      <c r="K7" s="7">
        <v>0</v>
      </c>
      <c r="L7" s="37">
        <f t="shared" si="0"/>
        <v>0.38023952095808383</v>
      </c>
    </row>
    <row r="8" spans="1:12" x14ac:dyDescent="0.25">
      <c r="A8" s="21" t="s">
        <v>4777</v>
      </c>
      <c r="B8" s="34">
        <v>392</v>
      </c>
      <c r="C8" s="7">
        <v>73</v>
      </c>
      <c r="D8" s="7">
        <v>3</v>
      </c>
      <c r="E8" s="7">
        <v>1</v>
      </c>
      <c r="F8" s="7">
        <v>82</v>
      </c>
      <c r="G8" s="7">
        <v>14</v>
      </c>
      <c r="H8" s="22">
        <v>173</v>
      </c>
      <c r="I8" s="7">
        <v>1</v>
      </c>
      <c r="J8" s="7">
        <v>0</v>
      </c>
      <c r="K8" s="7">
        <v>0</v>
      </c>
      <c r="L8" s="37">
        <f t="shared" si="0"/>
        <v>0.44132653061224492</v>
      </c>
    </row>
    <row r="9" spans="1:12" x14ac:dyDescent="0.25">
      <c r="A9" s="21" t="s">
        <v>4778</v>
      </c>
      <c r="B9" s="34">
        <v>437</v>
      </c>
      <c r="C9" s="7">
        <v>92</v>
      </c>
      <c r="D9" s="7">
        <v>3</v>
      </c>
      <c r="E9" s="7">
        <v>5</v>
      </c>
      <c r="F9" s="7">
        <v>76</v>
      </c>
      <c r="G9" s="7">
        <v>13</v>
      </c>
      <c r="H9" s="22">
        <v>189</v>
      </c>
      <c r="I9" s="7">
        <v>0</v>
      </c>
      <c r="J9" s="7">
        <v>0</v>
      </c>
      <c r="K9" s="7">
        <v>1</v>
      </c>
      <c r="L9" s="37">
        <f t="shared" si="0"/>
        <v>0.43478260869565216</v>
      </c>
    </row>
    <row r="10" spans="1:12" x14ac:dyDescent="0.25">
      <c r="A10" s="21" t="s">
        <v>4779</v>
      </c>
      <c r="B10" s="34">
        <v>380</v>
      </c>
      <c r="C10" s="7">
        <v>89</v>
      </c>
      <c r="D10" s="7">
        <v>3</v>
      </c>
      <c r="E10" s="7">
        <v>0</v>
      </c>
      <c r="F10" s="7">
        <v>73</v>
      </c>
      <c r="G10" s="7">
        <v>15</v>
      </c>
      <c r="H10" s="22">
        <v>180</v>
      </c>
      <c r="I10" s="7">
        <v>0</v>
      </c>
      <c r="J10" s="7">
        <v>1</v>
      </c>
      <c r="K10" s="7">
        <v>0</v>
      </c>
      <c r="L10" s="37">
        <f t="shared" si="0"/>
        <v>0.47631578947368419</v>
      </c>
    </row>
    <row r="11" spans="1:12" x14ac:dyDescent="0.25">
      <c r="A11" s="21" t="s">
        <v>4780</v>
      </c>
      <c r="B11" s="34">
        <v>279</v>
      </c>
      <c r="C11" s="7">
        <v>83</v>
      </c>
      <c r="D11" s="7">
        <v>3</v>
      </c>
      <c r="E11" s="7">
        <v>0</v>
      </c>
      <c r="F11" s="7">
        <v>44</v>
      </c>
      <c r="G11" s="7">
        <v>8</v>
      </c>
      <c r="H11" s="22">
        <v>138</v>
      </c>
      <c r="I11" s="7">
        <v>0</v>
      </c>
      <c r="J11" s="7">
        <v>1</v>
      </c>
      <c r="K11" s="7">
        <v>1</v>
      </c>
      <c r="L11" s="37">
        <f t="shared" si="0"/>
        <v>0.50179211469534046</v>
      </c>
    </row>
    <row r="12" spans="1:12" x14ac:dyDescent="0.25">
      <c r="A12" s="21" t="s">
        <v>4781</v>
      </c>
      <c r="B12" s="34">
        <v>446</v>
      </c>
      <c r="C12" s="7">
        <v>107</v>
      </c>
      <c r="D12" s="7">
        <v>6</v>
      </c>
      <c r="E12" s="7">
        <v>3</v>
      </c>
      <c r="F12" s="7">
        <v>90</v>
      </c>
      <c r="G12" s="7">
        <v>10</v>
      </c>
      <c r="H12" s="22">
        <v>216</v>
      </c>
      <c r="I12" s="7">
        <v>0</v>
      </c>
      <c r="J12" s="7">
        <v>0</v>
      </c>
      <c r="K12" s="7">
        <v>0</v>
      </c>
      <c r="L12" s="37">
        <f t="shared" si="0"/>
        <v>0.48430493273542602</v>
      </c>
    </row>
    <row r="13" spans="1:12" x14ac:dyDescent="0.25">
      <c r="A13" s="21" t="s">
        <v>4782</v>
      </c>
      <c r="B13" s="34">
        <v>373</v>
      </c>
      <c r="C13" s="7">
        <v>71</v>
      </c>
      <c r="D13" s="7">
        <v>3</v>
      </c>
      <c r="E13" s="7">
        <v>4</v>
      </c>
      <c r="F13" s="7">
        <v>94</v>
      </c>
      <c r="G13" s="7">
        <v>9</v>
      </c>
      <c r="H13" s="22">
        <v>181</v>
      </c>
      <c r="I13" s="7">
        <v>0</v>
      </c>
      <c r="J13" s="7">
        <v>0</v>
      </c>
      <c r="K13" s="7">
        <v>0</v>
      </c>
      <c r="L13" s="37">
        <f t="shared" si="0"/>
        <v>0.48525469168900803</v>
      </c>
    </row>
    <row r="14" spans="1:12" x14ac:dyDescent="0.25">
      <c r="A14" s="21" t="s">
        <v>4783</v>
      </c>
      <c r="B14" s="34">
        <v>385</v>
      </c>
      <c r="C14" s="7">
        <v>71</v>
      </c>
      <c r="D14" s="7">
        <v>1</v>
      </c>
      <c r="E14" s="7">
        <v>1</v>
      </c>
      <c r="F14" s="7">
        <v>77</v>
      </c>
      <c r="G14" s="7">
        <v>14</v>
      </c>
      <c r="H14" s="22">
        <v>164</v>
      </c>
      <c r="I14" s="7">
        <v>0</v>
      </c>
      <c r="J14" s="7">
        <v>0</v>
      </c>
      <c r="K14" s="7">
        <v>2</v>
      </c>
      <c r="L14" s="37">
        <f t="shared" si="0"/>
        <v>0.43116883116883115</v>
      </c>
    </row>
    <row r="15" spans="1:12" x14ac:dyDescent="0.25">
      <c r="A15" s="21" t="s">
        <v>4784</v>
      </c>
      <c r="B15" s="34">
        <v>302</v>
      </c>
      <c r="C15" s="7">
        <v>75</v>
      </c>
      <c r="D15" s="7">
        <v>0</v>
      </c>
      <c r="E15" s="7">
        <v>0</v>
      </c>
      <c r="F15" s="7">
        <v>73</v>
      </c>
      <c r="G15" s="7">
        <v>7</v>
      </c>
      <c r="H15" s="22">
        <v>155</v>
      </c>
      <c r="I15" s="7">
        <v>1</v>
      </c>
      <c r="J15" s="7">
        <v>0</v>
      </c>
      <c r="K15" s="7">
        <v>0</v>
      </c>
      <c r="L15" s="37">
        <f t="shared" si="0"/>
        <v>0.51324503311258274</v>
      </c>
    </row>
    <row r="16" spans="1:12" x14ac:dyDescent="0.25">
      <c r="A16" s="21" t="s">
        <v>4785</v>
      </c>
      <c r="B16" s="34">
        <v>371</v>
      </c>
      <c r="C16" s="7">
        <v>81</v>
      </c>
      <c r="D16" s="7">
        <v>5</v>
      </c>
      <c r="E16" s="7">
        <v>1</v>
      </c>
      <c r="F16" s="7">
        <v>31</v>
      </c>
      <c r="G16" s="7">
        <v>13</v>
      </c>
      <c r="H16" s="22">
        <v>131</v>
      </c>
      <c r="I16" s="7">
        <v>0</v>
      </c>
      <c r="J16" s="7">
        <v>0</v>
      </c>
      <c r="K16" s="7">
        <v>0</v>
      </c>
      <c r="L16" s="37">
        <f t="shared" si="0"/>
        <v>0.35309973045822102</v>
      </c>
    </row>
    <row r="17" spans="1:12" x14ac:dyDescent="0.25">
      <c r="A17" s="21" t="s">
        <v>4786</v>
      </c>
      <c r="B17" s="34">
        <v>313</v>
      </c>
      <c r="C17" s="7">
        <v>75</v>
      </c>
      <c r="D17" s="7">
        <v>1</v>
      </c>
      <c r="E17" s="7">
        <v>1</v>
      </c>
      <c r="F17" s="7">
        <v>61</v>
      </c>
      <c r="G17" s="7">
        <v>20</v>
      </c>
      <c r="H17" s="22">
        <v>158</v>
      </c>
      <c r="I17" s="7">
        <v>0</v>
      </c>
      <c r="J17" s="7">
        <v>0</v>
      </c>
      <c r="K17" s="7">
        <v>1</v>
      </c>
      <c r="L17" s="37">
        <f t="shared" si="0"/>
        <v>0.50798722044728439</v>
      </c>
    </row>
    <row r="18" spans="1:12" x14ac:dyDescent="0.25">
      <c r="A18" s="21" t="s">
        <v>4787</v>
      </c>
      <c r="B18" s="34">
        <v>323</v>
      </c>
      <c r="C18" s="7">
        <v>101</v>
      </c>
      <c r="D18" s="7">
        <v>2</v>
      </c>
      <c r="E18" s="7">
        <v>3</v>
      </c>
      <c r="F18" s="7">
        <v>45</v>
      </c>
      <c r="G18" s="7">
        <v>3</v>
      </c>
      <c r="H18" s="22">
        <v>154</v>
      </c>
      <c r="I18" s="7">
        <v>0</v>
      </c>
      <c r="J18" s="7">
        <v>0</v>
      </c>
      <c r="K18" s="7">
        <v>0</v>
      </c>
      <c r="L18" s="37">
        <f t="shared" si="0"/>
        <v>0.47678018575851394</v>
      </c>
    </row>
    <row r="19" spans="1:12" x14ac:dyDescent="0.25">
      <c r="A19" s="21" t="s">
        <v>4788</v>
      </c>
      <c r="B19" s="34">
        <v>333</v>
      </c>
      <c r="C19" s="7">
        <v>97</v>
      </c>
      <c r="D19" s="7">
        <v>2</v>
      </c>
      <c r="E19" s="7">
        <v>2</v>
      </c>
      <c r="F19" s="7">
        <v>46</v>
      </c>
      <c r="G19" s="7">
        <v>7</v>
      </c>
      <c r="H19" s="22">
        <v>154</v>
      </c>
      <c r="I19" s="7">
        <v>0</v>
      </c>
      <c r="J19" s="7">
        <v>0</v>
      </c>
      <c r="K19" s="7">
        <v>0</v>
      </c>
      <c r="L19" s="37">
        <f t="shared" si="0"/>
        <v>0.46246246246246248</v>
      </c>
    </row>
    <row r="20" spans="1:12" x14ac:dyDescent="0.25">
      <c r="A20" s="21" t="s">
        <v>4789</v>
      </c>
      <c r="B20" s="34">
        <v>270</v>
      </c>
      <c r="C20" s="7">
        <v>98</v>
      </c>
      <c r="D20" s="7">
        <v>0</v>
      </c>
      <c r="E20" s="7">
        <v>1</v>
      </c>
      <c r="F20" s="7">
        <v>59</v>
      </c>
      <c r="G20" s="7">
        <v>3</v>
      </c>
      <c r="H20" s="22">
        <v>161</v>
      </c>
      <c r="I20" s="7">
        <v>1</v>
      </c>
      <c r="J20" s="7">
        <v>0</v>
      </c>
      <c r="K20" s="7">
        <v>0</v>
      </c>
      <c r="L20" s="37">
        <f t="shared" si="0"/>
        <v>0.59629629629629632</v>
      </c>
    </row>
    <row r="21" spans="1:12" x14ac:dyDescent="0.25">
      <c r="A21" s="21" t="s">
        <v>4790</v>
      </c>
      <c r="B21" s="34">
        <v>411</v>
      </c>
      <c r="C21" s="7">
        <v>113</v>
      </c>
      <c r="D21" s="7">
        <v>4</v>
      </c>
      <c r="E21" s="7">
        <v>1</v>
      </c>
      <c r="F21" s="7">
        <v>42</v>
      </c>
      <c r="G21" s="7">
        <v>5</v>
      </c>
      <c r="H21" s="22">
        <v>165</v>
      </c>
      <c r="I21" s="7">
        <v>0</v>
      </c>
      <c r="J21" s="7">
        <v>0</v>
      </c>
      <c r="K21" s="7">
        <v>0</v>
      </c>
      <c r="L21" s="37">
        <f t="shared" si="0"/>
        <v>0.40145985401459855</v>
      </c>
    </row>
    <row r="22" spans="1:12" x14ac:dyDescent="0.25">
      <c r="A22" s="21" t="s">
        <v>4791</v>
      </c>
      <c r="B22" s="34">
        <v>355</v>
      </c>
      <c r="C22" s="7">
        <v>105</v>
      </c>
      <c r="D22" s="7">
        <v>3</v>
      </c>
      <c r="E22" s="7">
        <v>1</v>
      </c>
      <c r="F22" s="7">
        <v>64</v>
      </c>
      <c r="G22" s="7">
        <v>7</v>
      </c>
      <c r="H22" s="22">
        <v>180</v>
      </c>
      <c r="I22" s="7">
        <v>0</v>
      </c>
      <c r="J22" s="7">
        <v>0</v>
      </c>
      <c r="K22" s="7">
        <v>0</v>
      </c>
      <c r="L22" s="37">
        <f t="shared" si="0"/>
        <v>0.50704225352112675</v>
      </c>
    </row>
    <row r="23" spans="1:12" x14ac:dyDescent="0.25">
      <c r="A23" s="21" t="s">
        <v>4792</v>
      </c>
      <c r="B23" s="34">
        <v>345</v>
      </c>
      <c r="C23" s="7">
        <v>105</v>
      </c>
      <c r="D23" s="7">
        <v>5</v>
      </c>
      <c r="E23" s="7">
        <v>5</v>
      </c>
      <c r="F23" s="7">
        <v>67</v>
      </c>
      <c r="G23" s="7">
        <v>8</v>
      </c>
      <c r="H23" s="22">
        <v>190</v>
      </c>
      <c r="I23" s="7">
        <v>1</v>
      </c>
      <c r="J23" s="7">
        <v>0</v>
      </c>
      <c r="K23" s="7">
        <v>0</v>
      </c>
      <c r="L23" s="37">
        <f t="shared" si="0"/>
        <v>0.55072463768115942</v>
      </c>
    </row>
    <row r="24" spans="1:12" x14ac:dyDescent="0.25">
      <c r="A24" s="21" t="s">
        <v>4793</v>
      </c>
      <c r="B24" s="34">
        <v>221</v>
      </c>
      <c r="C24" s="7">
        <v>53</v>
      </c>
      <c r="D24" s="7">
        <v>2</v>
      </c>
      <c r="E24" s="7">
        <v>1</v>
      </c>
      <c r="F24" s="7">
        <v>39</v>
      </c>
      <c r="G24" s="7">
        <v>5</v>
      </c>
      <c r="H24" s="22">
        <v>100</v>
      </c>
      <c r="I24" s="7">
        <v>1</v>
      </c>
      <c r="J24" s="7">
        <v>0</v>
      </c>
      <c r="K24" s="7">
        <v>0</v>
      </c>
      <c r="L24" s="37">
        <f t="shared" si="0"/>
        <v>0.45248868778280543</v>
      </c>
    </row>
    <row r="25" spans="1:12" x14ac:dyDescent="0.25">
      <c r="A25" s="21" t="s">
        <v>4794</v>
      </c>
      <c r="B25" s="34">
        <v>358</v>
      </c>
      <c r="C25" s="7">
        <v>102</v>
      </c>
      <c r="D25" s="7">
        <v>2</v>
      </c>
      <c r="E25" s="7">
        <v>2</v>
      </c>
      <c r="F25" s="7">
        <v>78</v>
      </c>
      <c r="G25" s="7">
        <v>20</v>
      </c>
      <c r="H25" s="22">
        <v>204</v>
      </c>
      <c r="I25" s="7">
        <v>0</v>
      </c>
      <c r="J25" s="7">
        <v>0</v>
      </c>
      <c r="K25" s="7">
        <v>0</v>
      </c>
      <c r="L25" s="37">
        <f t="shared" si="0"/>
        <v>0.56983240223463683</v>
      </c>
    </row>
    <row r="26" spans="1:12" x14ac:dyDescent="0.25">
      <c r="A26" s="21" t="s">
        <v>4795</v>
      </c>
      <c r="B26" s="34">
        <v>251</v>
      </c>
      <c r="C26" s="7">
        <v>68</v>
      </c>
      <c r="D26" s="7">
        <v>0</v>
      </c>
      <c r="E26" s="7">
        <v>1</v>
      </c>
      <c r="F26" s="7">
        <v>45</v>
      </c>
      <c r="G26" s="7">
        <v>8</v>
      </c>
      <c r="H26" s="22">
        <v>122</v>
      </c>
      <c r="I26" s="7">
        <v>1</v>
      </c>
      <c r="J26" s="7">
        <v>0</v>
      </c>
      <c r="K26" s="7">
        <v>0</v>
      </c>
      <c r="L26" s="37">
        <f t="shared" si="0"/>
        <v>0.48605577689243029</v>
      </c>
    </row>
    <row r="27" spans="1:12" x14ac:dyDescent="0.25">
      <c r="A27" s="21" t="s">
        <v>4796</v>
      </c>
      <c r="B27" s="34">
        <v>353</v>
      </c>
      <c r="C27" s="7">
        <v>106</v>
      </c>
      <c r="D27" s="7">
        <v>1</v>
      </c>
      <c r="E27" s="7">
        <v>2</v>
      </c>
      <c r="F27" s="7">
        <v>70</v>
      </c>
      <c r="G27" s="7">
        <v>11</v>
      </c>
      <c r="H27" s="22">
        <v>190</v>
      </c>
      <c r="I27" s="7">
        <v>0</v>
      </c>
      <c r="J27" s="7">
        <v>0</v>
      </c>
      <c r="K27" s="7">
        <v>1</v>
      </c>
      <c r="L27" s="37">
        <f t="shared" si="0"/>
        <v>0.54107648725212465</v>
      </c>
    </row>
    <row r="28" spans="1:12" x14ac:dyDescent="0.25">
      <c r="A28" s="21" t="s">
        <v>4797</v>
      </c>
      <c r="B28" s="34">
        <v>425</v>
      </c>
      <c r="C28" s="7">
        <v>113</v>
      </c>
      <c r="D28" s="7">
        <v>7</v>
      </c>
      <c r="E28" s="7">
        <v>1</v>
      </c>
      <c r="F28" s="7">
        <v>61</v>
      </c>
      <c r="G28" s="7">
        <v>10</v>
      </c>
      <c r="H28" s="22">
        <v>192</v>
      </c>
      <c r="I28" s="7">
        <v>0</v>
      </c>
      <c r="J28" s="7">
        <v>0</v>
      </c>
      <c r="K28" s="7">
        <v>1</v>
      </c>
      <c r="L28" s="37">
        <f t="shared" si="0"/>
        <v>0.45411764705882351</v>
      </c>
    </row>
    <row r="29" spans="1:12" x14ac:dyDescent="0.25">
      <c r="A29" s="21" t="s">
        <v>4798</v>
      </c>
      <c r="B29" s="34">
        <v>344</v>
      </c>
      <c r="C29" s="7">
        <v>107</v>
      </c>
      <c r="D29" s="7">
        <v>6</v>
      </c>
      <c r="E29" s="7">
        <v>3</v>
      </c>
      <c r="F29" s="7">
        <v>38</v>
      </c>
      <c r="G29" s="7">
        <v>17</v>
      </c>
      <c r="H29" s="22">
        <v>171</v>
      </c>
      <c r="I29" s="7">
        <v>1</v>
      </c>
      <c r="J29" s="7">
        <v>0</v>
      </c>
      <c r="K29" s="7">
        <v>0</v>
      </c>
      <c r="L29" s="37">
        <f t="shared" si="0"/>
        <v>0.49709302325581395</v>
      </c>
    </row>
    <row r="30" spans="1:12" x14ac:dyDescent="0.25">
      <c r="A30" s="21" t="s">
        <v>4799</v>
      </c>
      <c r="B30" s="34">
        <v>306</v>
      </c>
      <c r="C30" s="7">
        <v>86</v>
      </c>
      <c r="D30" s="7">
        <v>4</v>
      </c>
      <c r="E30" s="7">
        <v>0</v>
      </c>
      <c r="F30" s="7">
        <v>29</v>
      </c>
      <c r="G30" s="7">
        <v>7</v>
      </c>
      <c r="H30" s="22">
        <v>126</v>
      </c>
      <c r="I30" s="7">
        <v>2</v>
      </c>
      <c r="J30" s="7">
        <v>0</v>
      </c>
      <c r="K30" s="7">
        <v>0</v>
      </c>
      <c r="L30" s="37">
        <f t="shared" si="0"/>
        <v>0.41176470588235292</v>
      </c>
    </row>
    <row r="31" spans="1:12" x14ac:dyDescent="0.25">
      <c r="A31" s="21" t="s">
        <v>4800</v>
      </c>
      <c r="B31" s="34">
        <v>279</v>
      </c>
      <c r="C31" s="7">
        <v>72</v>
      </c>
      <c r="D31" s="7">
        <v>1</v>
      </c>
      <c r="E31" s="7">
        <v>3</v>
      </c>
      <c r="F31" s="7">
        <v>36</v>
      </c>
      <c r="G31" s="7">
        <v>10</v>
      </c>
      <c r="H31" s="22">
        <v>122</v>
      </c>
      <c r="I31" s="7">
        <v>1</v>
      </c>
      <c r="J31" s="7">
        <v>0</v>
      </c>
      <c r="K31" s="7">
        <v>2</v>
      </c>
      <c r="L31" s="37">
        <f t="shared" si="0"/>
        <v>0.44444444444444442</v>
      </c>
    </row>
    <row r="32" spans="1:12" x14ac:dyDescent="0.25">
      <c r="A32" s="21" t="s">
        <v>4801</v>
      </c>
      <c r="B32" s="34">
        <v>364</v>
      </c>
      <c r="C32" s="7">
        <v>115</v>
      </c>
      <c r="D32" s="7">
        <v>3</v>
      </c>
      <c r="E32" s="7">
        <v>5</v>
      </c>
      <c r="F32" s="7">
        <v>65</v>
      </c>
      <c r="G32" s="7">
        <v>11</v>
      </c>
      <c r="H32" s="22">
        <v>199</v>
      </c>
      <c r="I32" s="7">
        <v>0</v>
      </c>
      <c r="J32" s="7">
        <v>0</v>
      </c>
      <c r="K32" s="7">
        <v>0</v>
      </c>
      <c r="L32" s="37">
        <f t="shared" si="0"/>
        <v>0.54670329670329665</v>
      </c>
    </row>
    <row r="33" spans="1:12" x14ac:dyDescent="0.25">
      <c r="A33" s="21" t="s">
        <v>4802</v>
      </c>
      <c r="B33" s="34">
        <v>226</v>
      </c>
      <c r="C33" s="7">
        <v>53</v>
      </c>
      <c r="D33" s="7">
        <v>3</v>
      </c>
      <c r="E33" s="7">
        <v>4</v>
      </c>
      <c r="F33" s="7">
        <v>31</v>
      </c>
      <c r="G33" s="7">
        <v>5</v>
      </c>
      <c r="H33" s="22">
        <v>96</v>
      </c>
      <c r="I33" s="7">
        <v>0</v>
      </c>
      <c r="J33" s="7">
        <v>0</v>
      </c>
      <c r="K33" s="7">
        <v>0</v>
      </c>
      <c r="L33" s="37">
        <f t="shared" si="0"/>
        <v>0.4247787610619469</v>
      </c>
    </row>
    <row r="34" spans="1:12" x14ac:dyDescent="0.25">
      <c r="A34" s="21" t="s">
        <v>4803</v>
      </c>
      <c r="B34" s="34">
        <v>371</v>
      </c>
      <c r="C34" s="7">
        <v>88</v>
      </c>
      <c r="D34" s="7">
        <v>3</v>
      </c>
      <c r="E34" s="7">
        <v>1</v>
      </c>
      <c r="F34" s="7">
        <v>42</v>
      </c>
      <c r="G34" s="7">
        <v>6</v>
      </c>
      <c r="H34" s="22">
        <v>140</v>
      </c>
      <c r="I34" s="7">
        <v>1</v>
      </c>
      <c r="J34" s="7">
        <v>0</v>
      </c>
      <c r="K34" s="7">
        <v>0</v>
      </c>
      <c r="L34" s="37">
        <f t="shared" si="0"/>
        <v>0.37735849056603776</v>
      </c>
    </row>
    <row r="35" spans="1:12" x14ac:dyDescent="0.25">
      <c r="A35" s="21" t="s">
        <v>4804</v>
      </c>
      <c r="B35" s="34">
        <v>326</v>
      </c>
      <c r="C35" s="7">
        <v>100</v>
      </c>
      <c r="D35" s="7">
        <v>1</v>
      </c>
      <c r="E35" s="7">
        <v>1</v>
      </c>
      <c r="F35" s="7">
        <v>41</v>
      </c>
      <c r="G35" s="7">
        <v>10</v>
      </c>
      <c r="H35" s="22">
        <v>153</v>
      </c>
      <c r="I35" s="7">
        <v>1</v>
      </c>
      <c r="J35" s="7">
        <v>0</v>
      </c>
      <c r="K35" s="7">
        <v>0</v>
      </c>
      <c r="L35" s="37">
        <f t="shared" si="0"/>
        <v>0.46932515337423314</v>
      </c>
    </row>
    <row r="36" spans="1:12" x14ac:dyDescent="0.25">
      <c r="A36" s="21" t="s">
        <v>4805</v>
      </c>
      <c r="B36" s="34">
        <v>379</v>
      </c>
      <c r="C36" s="7">
        <v>128</v>
      </c>
      <c r="D36" s="7">
        <v>5</v>
      </c>
      <c r="E36" s="7">
        <v>1</v>
      </c>
      <c r="F36" s="7">
        <v>56</v>
      </c>
      <c r="G36" s="7">
        <v>3</v>
      </c>
      <c r="H36" s="22">
        <v>193</v>
      </c>
      <c r="I36" s="7">
        <v>0</v>
      </c>
      <c r="J36" s="7">
        <v>0</v>
      </c>
      <c r="K36" s="7">
        <v>0</v>
      </c>
      <c r="L36" s="37">
        <f t="shared" si="0"/>
        <v>0.50923482849604218</v>
      </c>
    </row>
    <row r="37" spans="1:12" x14ac:dyDescent="0.25">
      <c r="A37" s="21" t="s">
        <v>4806</v>
      </c>
      <c r="B37" s="34">
        <v>319</v>
      </c>
      <c r="C37" s="7">
        <v>158</v>
      </c>
      <c r="D37" s="7">
        <v>4</v>
      </c>
      <c r="E37" s="7">
        <v>4</v>
      </c>
      <c r="F37" s="7">
        <v>69</v>
      </c>
      <c r="G37" s="7">
        <v>4</v>
      </c>
      <c r="H37" s="22">
        <v>239</v>
      </c>
      <c r="I37" s="7">
        <v>2</v>
      </c>
      <c r="J37" s="7">
        <v>0</v>
      </c>
      <c r="K37" s="7">
        <v>0</v>
      </c>
      <c r="L37" s="37">
        <f t="shared" si="0"/>
        <v>0.7492163009404389</v>
      </c>
    </row>
    <row r="38" spans="1:12" x14ac:dyDescent="0.25">
      <c r="A38" s="21" t="s">
        <v>4807</v>
      </c>
      <c r="B38" s="34">
        <v>311</v>
      </c>
      <c r="C38" s="7">
        <v>89</v>
      </c>
      <c r="D38" s="7">
        <v>3</v>
      </c>
      <c r="E38" s="7">
        <v>1</v>
      </c>
      <c r="F38" s="7">
        <v>55</v>
      </c>
      <c r="G38" s="7">
        <v>3</v>
      </c>
      <c r="H38" s="22">
        <v>151</v>
      </c>
      <c r="I38" s="7">
        <v>0</v>
      </c>
      <c r="J38" s="7">
        <v>2</v>
      </c>
      <c r="K38" s="7">
        <v>0</v>
      </c>
      <c r="L38" s="37">
        <f t="shared" si="0"/>
        <v>0.49196141479099681</v>
      </c>
    </row>
    <row r="39" spans="1:12" x14ac:dyDescent="0.25">
      <c r="A39" s="21" t="s">
        <v>4808</v>
      </c>
      <c r="B39" s="34">
        <v>452</v>
      </c>
      <c r="C39" s="7">
        <v>151</v>
      </c>
      <c r="D39" s="7">
        <v>1</v>
      </c>
      <c r="E39" s="7">
        <v>5</v>
      </c>
      <c r="F39" s="7">
        <v>78</v>
      </c>
      <c r="G39" s="7">
        <v>4</v>
      </c>
      <c r="H39" s="22">
        <v>239</v>
      </c>
      <c r="I39" s="7">
        <v>0</v>
      </c>
      <c r="J39" s="7">
        <v>0</v>
      </c>
      <c r="K39" s="7">
        <v>0</v>
      </c>
      <c r="L39" s="37">
        <f t="shared" si="0"/>
        <v>0.52876106194690264</v>
      </c>
    </row>
    <row r="40" spans="1:12" x14ac:dyDescent="0.25">
      <c r="A40" s="21" t="s">
        <v>4809</v>
      </c>
      <c r="B40" s="34">
        <v>264</v>
      </c>
      <c r="C40" s="7">
        <v>99</v>
      </c>
      <c r="D40" s="7">
        <v>1</v>
      </c>
      <c r="E40" s="7">
        <v>0</v>
      </c>
      <c r="F40" s="7">
        <v>31</v>
      </c>
      <c r="G40" s="7">
        <v>1</v>
      </c>
      <c r="H40" s="22">
        <v>132</v>
      </c>
      <c r="I40" s="7">
        <v>0</v>
      </c>
      <c r="J40" s="7">
        <v>0</v>
      </c>
      <c r="K40" s="7">
        <v>0</v>
      </c>
      <c r="L40" s="37">
        <f t="shared" si="0"/>
        <v>0.5</v>
      </c>
    </row>
    <row r="41" spans="1:12" x14ac:dyDescent="0.25">
      <c r="A41" s="21" t="s">
        <v>4810</v>
      </c>
      <c r="B41" s="34">
        <v>477</v>
      </c>
      <c r="C41" s="7">
        <v>71</v>
      </c>
      <c r="D41" s="7">
        <v>0</v>
      </c>
      <c r="E41" s="7">
        <v>1</v>
      </c>
      <c r="F41" s="7">
        <v>46</v>
      </c>
      <c r="G41" s="7">
        <v>6</v>
      </c>
      <c r="H41" s="22">
        <v>124</v>
      </c>
      <c r="I41" s="7">
        <v>0</v>
      </c>
      <c r="J41" s="7">
        <v>0</v>
      </c>
      <c r="K41" s="7">
        <v>1</v>
      </c>
      <c r="L41" s="37">
        <f t="shared" si="0"/>
        <v>0.26205450733752622</v>
      </c>
    </row>
    <row r="42" spans="1:12" x14ac:dyDescent="0.25">
      <c r="A42" s="21" t="s">
        <v>4811</v>
      </c>
      <c r="B42" s="34">
        <v>586</v>
      </c>
      <c r="C42" s="7">
        <v>195</v>
      </c>
      <c r="D42" s="7">
        <v>2</v>
      </c>
      <c r="E42" s="7">
        <v>5</v>
      </c>
      <c r="F42" s="7">
        <v>77</v>
      </c>
      <c r="G42" s="7">
        <v>6</v>
      </c>
      <c r="H42" s="22">
        <v>285</v>
      </c>
      <c r="I42" s="7">
        <v>0</v>
      </c>
      <c r="J42" s="7">
        <v>0</v>
      </c>
      <c r="K42" s="7">
        <v>4</v>
      </c>
      <c r="L42" s="37">
        <f t="shared" si="0"/>
        <v>0.49317406143344711</v>
      </c>
    </row>
    <row r="43" spans="1:12" x14ac:dyDescent="0.25">
      <c r="A43" s="21" t="s">
        <v>4812</v>
      </c>
      <c r="B43" s="34">
        <v>285</v>
      </c>
      <c r="C43" s="7">
        <v>93</v>
      </c>
      <c r="D43" s="7">
        <v>2</v>
      </c>
      <c r="E43" s="7">
        <v>1</v>
      </c>
      <c r="F43" s="7">
        <v>57</v>
      </c>
      <c r="G43" s="7">
        <v>11</v>
      </c>
      <c r="H43" s="22">
        <v>164</v>
      </c>
      <c r="I43" s="7">
        <v>1</v>
      </c>
      <c r="J43" s="7">
        <v>0</v>
      </c>
      <c r="K43" s="7">
        <v>0</v>
      </c>
      <c r="L43" s="37">
        <f t="shared" si="0"/>
        <v>0.57543859649122808</v>
      </c>
    </row>
    <row r="44" spans="1:12" x14ac:dyDescent="0.25">
      <c r="A44" s="21" t="s">
        <v>4813</v>
      </c>
      <c r="B44" s="34">
        <v>421</v>
      </c>
      <c r="C44" s="7">
        <v>157</v>
      </c>
      <c r="D44" s="7">
        <v>2</v>
      </c>
      <c r="E44" s="7">
        <v>2</v>
      </c>
      <c r="F44" s="7">
        <v>44</v>
      </c>
      <c r="G44" s="7">
        <v>15</v>
      </c>
      <c r="H44" s="22">
        <v>220</v>
      </c>
      <c r="I44" s="7">
        <v>0</v>
      </c>
      <c r="J44" s="7">
        <v>0</v>
      </c>
      <c r="K44" s="7">
        <v>0</v>
      </c>
      <c r="L44" s="37">
        <f t="shared" si="0"/>
        <v>0.5225653206650831</v>
      </c>
    </row>
    <row r="45" spans="1:12" x14ac:dyDescent="0.25">
      <c r="A45" s="21" t="s">
        <v>4814</v>
      </c>
      <c r="B45" s="34">
        <v>429</v>
      </c>
      <c r="C45" s="7">
        <v>149</v>
      </c>
      <c r="D45" s="7">
        <v>4</v>
      </c>
      <c r="E45" s="7">
        <v>1</v>
      </c>
      <c r="F45" s="7">
        <v>86</v>
      </c>
      <c r="G45" s="7">
        <v>11</v>
      </c>
      <c r="H45" s="22">
        <v>251</v>
      </c>
      <c r="I45" s="7">
        <v>0</v>
      </c>
      <c r="J45" s="7">
        <v>0</v>
      </c>
      <c r="K45" s="7">
        <v>1</v>
      </c>
      <c r="L45" s="37">
        <f t="shared" si="0"/>
        <v>0.58741258741258739</v>
      </c>
    </row>
    <row r="46" spans="1:12" x14ac:dyDescent="0.25">
      <c r="A46" s="21" t="s">
        <v>4815</v>
      </c>
      <c r="B46" s="34">
        <v>389</v>
      </c>
      <c r="C46" s="7">
        <v>131</v>
      </c>
      <c r="D46" s="7">
        <v>3</v>
      </c>
      <c r="E46" s="7">
        <v>1</v>
      </c>
      <c r="F46" s="7">
        <v>78</v>
      </c>
      <c r="G46" s="7">
        <v>11</v>
      </c>
      <c r="H46" s="22">
        <v>224</v>
      </c>
      <c r="I46" s="7">
        <v>0</v>
      </c>
      <c r="J46" s="7">
        <v>0</v>
      </c>
      <c r="K46" s="7">
        <v>0</v>
      </c>
      <c r="L46" s="37">
        <f t="shared" si="0"/>
        <v>0.5758354755784062</v>
      </c>
    </row>
    <row r="47" spans="1:12" x14ac:dyDescent="0.25">
      <c r="A47" s="21" t="s">
        <v>4816</v>
      </c>
      <c r="B47" s="34">
        <v>467</v>
      </c>
      <c r="C47" s="7">
        <v>160</v>
      </c>
      <c r="D47" s="7">
        <v>0</v>
      </c>
      <c r="E47" s="7">
        <v>1</v>
      </c>
      <c r="F47" s="7">
        <v>60</v>
      </c>
      <c r="G47" s="7">
        <v>11</v>
      </c>
      <c r="H47" s="22">
        <v>232</v>
      </c>
      <c r="I47" s="7">
        <v>0</v>
      </c>
      <c r="J47" s="7">
        <v>0</v>
      </c>
      <c r="K47" s="7">
        <v>2</v>
      </c>
      <c r="L47" s="37">
        <f t="shared" si="0"/>
        <v>0.50107066381156318</v>
      </c>
    </row>
    <row r="48" spans="1:12" x14ac:dyDescent="0.25">
      <c r="A48" s="21" t="s">
        <v>4817</v>
      </c>
      <c r="B48" s="34">
        <v>363</v>
      </c>
      <c r="C48" s="7">
        <v>125</v>
      </c>
      <c r="D48" s="7">
        <v>3</v>
      </c>
      <c r="E48" s="7">
        <v>3</v>
      </c>
      <c r="F48" s="7">
        <v>42</v>
      </c>
      <c r="G48" s="7">
        <v>6</v>
      </c>
      <c r="H48" s="22">
        <v>179</v>
      </c>
      <c r="I48" s="7">
        <v>0</v>
      </c>
      <c r="J48" s="7">
        <v>0</v>
      </c>
      <c r="K48" s="7">
        <v>0</v>
      </c>
      <c r="L48" s="37">
        <f t="shared" si="0"/>
        <v>0.49311294765840219</v>
      </c>
    </row>
    <row r="49" spans="1:12" x14ac:dyDescent="0.25">
      <c r="A49" s="21" t="s">
        <v>4818</v>
      </c>
      <c r="B49" s="34">
        <v>301</v>
      </c>
      <c r="C49" s="7">
        <v>98</v>
      </c>
      <c r="D49" s="7">
        <v>3</v>
      </c>
      <c r="E49" s="7">
        <v>1</v>
      </c>
      <c r="F49" s="7">
        <v>58</v>
      </c>
      <c r="G49" s="7">
        <v>10</v>
      </c>
      <c r="H49" s="22">
        <v>170</v>
      </c>
      <c r="I49" s="7">
        <v>0</v>
      </c>
      <c r="J49" s="7">
        <v>0</v>
      </c>
      <c r="K49" s="7">
        <v>0</v>
      </c>
      <c r="L49" s="37">
        <f t="shared" si="0"/>
        <v>0.56478405315614622</v>
      </c>
    </row>
    <row r="50" spans="1:12" x14ac:dyDescent="0.25">
      <c r="A50" s="21" t="s">
        <v>4819</v>
      </c>
      <c r="B50" s="34">
        <v>407</v>
      </c>
      <c r="C50" s="7">
        <v>148</v>
      </c>
      <c r="D50" s="7">
        <v>7</v>
      </c>
      <c r="E50" s="7">
        <v>0</v>
      </c>
      <c r="F50" s="7">
        <v>45</v>
      </c>
      <c r="G50" s="7">
        <v>10</v>
      </c>
      <c r="H50" s="22">
        <v>210</v>
      </c>
      <c r="I50" s="7">
        <v>1</v>
      </c>
      <c r="J50" s="7">
        <v>0</v>
      </c>
      <c r="K50" s="7">
        <v>3</v>
      </c>
      <c r="L50" s="37">
        <f t="shared" si="0"/>
        <v>0.5233415233415234</v>
      </c>
    </row>
    <row r="51" spans="1:12" x14ac:dyDescent="0.25">
      <c r="A51" s="21" t="s">
        <v>4820</v>
      </c>
      <c r="B51" s="34">
        <v>442</v>
      </c>
      <c r="C51" s="7">
        <v>137</v>
      </c>
      <c r="D51" s="7">
        <v>3</v>
      </c>
      <c r="E51" s="7">
        <v>0</v>
      </c>
      <c r="F51" s="7">
        <v>70</v>
      </c>
      <c r="G51" s="7">
        <v>10</v>
      </c>
      <c r="H51" s="22">
        <v>220</v>
      </c>
      <c r="I51" s="7">
        <v>0</v>
      </c>
      <c r="J51" s="7">
        <v>0</v>
      </c>
      <c r="K51" s="7">
        <v>0</v>
      </c>
      <c r="L51" s="37">
        <f t="shared" si="0"/>
        <v>0.49773755656108598</v>
      </c>
    </row>
    <row r="52" spans="1:12" x14ac:dyDescent="0.25">
      <c r="A52" s="21" t="s">
        <v>4821</v>
      </c>
      <c r="B52" s="34">
        <v>365</v>
      </c>
      <c r="C52" s="7">
        <v>131</v>
      </c>
      <c r="D52" s="7">
        <v>4</v>
      </c>
      <c r="E52" s="7">
        <v>0</v>
      </c>
      <c r="F52" s="7">
        <v>52</v>
      </c>
      <c r="G52" s="7">
        <v>7</v>
      </c>
      <c r="H52" s="22">
        <v>194</v>
      </c>
      <c r="I52" s="7">
        <v>0</v>
      </c>
      <c r="J52" s="7">
        <v>0</v>
      </c>
      <c r="K52" s="7">
        <v>0</v>
      </c>
      <c r="L52" s="37">
        <f t="shared" si="0"/>
        <v>0.53150684931506853</v>
      </c>
    </row>
    <row r="53" spans="1:12" x14ac:dyDescent="0.25">
      <c r="A53" s="21" t="s">
        <v>4822</v>
      </c>
      <c r="B53" s="34">
        <v>381</v>
      </c>
      <c r="C53" s="7">
        <v>141</v>
      </c>
      <c r="D53" s="7">
        <v>3</v>
      </c>
      <c r="E53" s="7">
        <v>7</v>
      </c>
      <c r="F53" s="7">
        <v>76</v>
      </c>
      <c r="G53" s="7">
        <v>12</v>
      </c>
      <c r="H53" s="22">
        <v>239</v>
      </c>
      <c r="I53" s="7">
        <v>0</v>
      </c>
      <c r="J53" s="7">
        <v>0</v>
      </c>
      <c r="K53" s="7">
        <v>0</v>
      </c>
      <c r="L53" s="37">
        <f t="shared" si="0"/>
        <v>0.62729658792650922</v>
      </c>
    </row>
    <row r="54" spans="1:12" x14ac:dyDescent="0.25">
      <c r="A54" s="21" t="s">
        <v>4823</v>
      </c>
      <c r="B54" s="34">
        <v>456</v>
      </c>
      <c r="C54" s="7">
        <v>168</v>
      </c>
      <c r="D54" s="7">
        <v>2</v>
      </c>
      <c r="E54" s="7">
        <v>2</v>
      </c>
      <c r="F54" s="7">
        <v>77</v>
      </c>
      <c r="G54" s="7">
        <v>13</v>
      </c>
      <c r="H54" s="22">
        <v>262</v>
      </c>
      <c r="I54" s="7">
        <v>1</v>
      </c>
      <c r="J54" s="7">
        <v>0</v>
      </c>
      <c r="K54" s="7">
        <v>0</v>
      </c>
      <c r="L54" s="37">
        <f t="shared" si="0"/>
        <v>0.57456140350877194</v>
      </c>
    </row>
    <row r="55" spans="1:12" x14ac:dyDescent="0.25">
      <c r="A55" s="21" t="s">
        <v>4824</v>
      </c>
      <c r="B55" s="34">
        <v>433</v>
      </c>
      <c r="C55" s="7">
        <v>175</v>
      </c>
      <c r="D55" s="7">
        <v>3</v>
      </c>
      <c r="E55" s="7">
        <v>1</v>
      </c>
      <c r="F55" s="7">
        <v>55</v>
      </c>
      <c r="G55" s="7">
        <v>6</v>
      </c>
      <c r="H55" s="22">
        <v>240</v>
      </c>
      <c r="I55" s="7">
        <v>3</v>
      </c>
      <c r="J55" s="7">
        <v>0</v>
      </c>
      <c r="K55" s="7">
        <v>0</v>
      </c>
      <c r="L55" s="37">
        <f t="shared" si="0"/>
        <v>0.55427251732101612</v>
      </c>
    </row>
    <row r="56" spans="1:12" x14ac:dyDescent="0.25">
      <c r="A56" s="21" t="s">
        <v>4825</v>
      </c>
      <c r="B56" s="34">
        <v>328</v>
      </c>
      <c r="C56" s="7">
        <v>93</v>
      </c>
      <c r="D56" s="7">
        <v>3</v>
      </c>
      <c r="E56" s="7">
        <v>2</v>
      </c>
      <c r="F56" s="7">
        <v>42</v>
      </c>
      <c r="G56" s="7">
        <v>11</v>
      </c>
      <c r="H56" s="22">
        <v>151</v>
      </c>
      <c r="I56" s="7">
        <v>1</v>
      </c>
      <c r="J56" s="7">
        <v>0</v>
      </c>
      <c r="K56" s="7">
        <v>0</v>
      </c>
      <c r="L56" s="37">
        <f t="shared" si="0"/>
        <v>0.46036585365853661</v>
      </c>
    </row>
    <row r="57" spans="1:12" x14ac:dyDescent="0.25">
      <c r="A57" s="21" t="s">
        <v>4826</v>
      </c>
      <c r="B57" s="34">
        <v>447</v>
      </c>
      <c r="C57" s="7">
        <v>147</v>
      </c>
      <c r="D57" s="7">
        <v>3</v>
      </c>
      <c r="E57" s="7">
        <v>3</v>
      </c>
      <c r="F57" s="7">
        <v>45</v>
      </c>
      <c r="G57" s="7">
        <v>13</v>
      </c>
      <c r="H57" s="22">
        <v>211</v>
      </c>
      <c r="I57" s="7">
        <v>0</v>
      </c>
      <c r="J57" s="7">
        <v>0</v>
      </c>
      <c r="K57" s="7">
        <v>0</v>
      </c>
      <c r="L57" s="37">
        <f t="shared" si="0"/>
        <v>0.47203579418344521</v>
      </c>
    </row>
    <row r="58" spans="1:12" x14ac:dyDescent="0.25">
      <c r="A58" s="21" t="s">
        <v>4827</v>
      </c>
      <c r="B58" s="34">
        <v>606</v>
      </c>
      <c r="C58" s="7">
        <v>173</v>
      </c>
      <c r="D58" s="7">
        <v>3</v>
      </c>
      <c r="E58" s="7">
        <v>3</v>
      </c>
      <c r="F58" s="7">
        <v>80</v>
      </c>
      <c r="G58" s="7">
        <v>11</v>
      </c>
      <c r="H58" s="22">
        <v>270</v>
      </c>
      <c r="I58" s="7">
        <v>0</v>
      </c>
      <c r="J58" s="7">
        <v>0</v>
      </c>
      <c r="K58" s="7">
        <v>0</v>
      </c>
      <c r="L58" s="37">
        <f t="shared" si="0"/>
        <v>0.44554455445544555</v>
      </c>
    </row>
    <row r="59" spans="1:12" x14ac:dyDescent="0.25">
      <c r="A59" s="21" t="s">
        <v>4828</v>
      </c>
      <c r="B59" s="34">
        <v>464</v>
      </c>
      <c r="C59" s="7">
        <v>175</v>
      </c>
      <c r="D59" s="7">
        <v>2</v>
      </c>
      <c r="E59" s="7">
        <v>0</v>
      </c>
      <c r="F59" s="7">
        <v>72</v>
      </c>
      <c r="G59" s="7">
        <v>4</v>
      </c>
      <c r="H59" s="22">
        <v>253</v>
      </c>
      <c r="I59" s="7">
        <v>1</v>
      </c>
      <c r="J59" s="7">
        <v>0</v>
      </c>
      <c r="K59" s="7">
        <v>0</v>
      </c>
      <c r="L59" s="37">
        <f t="shared" si="0"/>
        <v>0.54525862068965514</v>
      </c>
    </row>
    <row r="60" spans="1:12" x14ac:dyDescent="0.25">
      <c r="A60" s="21" t="s">
        <v>4829</v>
      </c>
      <c r="B60" s="34">
        <v>358</v>
      </c>
      <c r="C60" s="7">
        <v>107</v>
      </c>
      <c r="D60" s="7">
        <v>4</v>
      </c>
      <c r="E60" s="7">
        <v>4</v>
      </c>
      <c r="F60" s="7">
        <v>61</v>
      </c>
      <c r="G60" s="7">
        <v>9</v>
      </c>
      <c r="H60" s="22">
        <v>185</v>
      </c>
      <c r="I60" s="7">
        <v>0</v>
      </c>
      <c r="J60" s="7">
        <v>0</v>
      </c>
      <c r="K60" s="7">
        <v>0</v>
      </c>
      <c r="L60" s="37">
        <f t="shared" si="0"/>
        <v>0.51675977653631289</v>
      </c>
    </row>
    <row r="61" spans="1:12" x14ac:dyDescent="0.25">
      <c r="A61" s="21" t="s">
        <v>4830</v>
      </c>
      <c r="B61" s="34">
        <v>454</v>
      </c>
      <c r="C61" s="7">
        <v>179</v>
      </c>
      <c r="D61" s="7">
        <v>0</v>
      </c>
      <c r="E61" s="7">
        <v>2</v>
      </c>
      <c r="F61" s="7">
        <v>50</v>
      </c>
      <c r="G61" s="7">
        <v>12</v>
      </c>
      <c r="H61" s="22">
        <v>243</v>
      </c>
      <c r="I61" s="7">
        <v>0</v>
      </c>
      <c r="J61" s="7">
        <v>0</v>
      </c>
      <c r="K61" s="7">
        <v>1</v>
      </c>
      <c r="L61" s="37">
        <f t="shared" si="0"/>
        <v>0.5374449339207048</v>
      </c>
    </row>
    <row r="62" spans="1:12" x14ac:dyDescent="0.25">
      <c r="A62" s="21" t="s">
        <v>4831</v>
      </c>
      <c r="B62" s="34">
        <v>312</v>
      </c>
      <c r="C62" s="7">
        <v>83</v>
      </c>
      <c r="D62" s="7">
        <v>2</v>
      </c>
      <c r="E62" s="7">
        <v>1</v>
      </c>
      <c r="F62" s="7">
        <v>29</v>
      </c>
      <c r="G62" s="7">
        <v>8</v>
      </c>
      <c r="H62" s="22">
        <v>123</v>
      </c>
      <c r="I62" s="7">
        <v>0</v>
      </c>
      <c r="J62" s="7">
        <v>0</v>
      </c>
      <c r="K62" s="7">
        <v>0</v>
      </c>
      <c r="L62" s="37">
        <f t="shared" si="0"/>
        <v>0.39423076923076922</v>
      </c>
    </row>
    <row r="63" spans="1:12" x14ac:dyDescent="0.25">
      <c r="A63" s="21" t="s">
        <v>4832</v>
      </c>
      <c r="B63" s="34">
        <v>655</v>
      </c>
      <c r="C63" s="7">
        <v>215</v>
      </c>
      <c r="D63" s="7">
        <v>1</v>
      </c>
      <c r="E63" s="7">
        <v>3</v>
      </c>
      <c r="F63" s="7">
        <v>77</v>
      </c>
      <c r="G63" s="7">
        <v>12</v>
      </c>
      <c r="H63" s="22">
        <v>308</v>
      </c>
      <c r="I63" s="7">
        <v>0</v>
      </c>
      <c r="J63" s="7">
        <v>0</v>
      </c>
      <c r="K63" s="7">
        <v>0</v>
      </c>
      <c r="L63" s="37">
        <f t="shared" si="0"/>
        <v>0.47022900763358777</v>
      </c>
    </row>
    <row r="64" spans="1:12" x14ac:dyDescent="0.25">
      <c r="A64" s="21" t="s">
        <v>4833</v>
      </c>
      <c r="B64" s="34">
        <v>294</v>
      </c>
      <c r="C64" s="7">
        <v>120</v>
      </c>
      <c r="D64" s="7">
        <v>4</v>
      </c>
      <c r="E64" s="7">
        <v>0</v>
      </c>
      <c r="F64" s="7">
        <v>29</v>
      </c>
      <c r="G64" s="7">
        <v>10</v>
      </c>
      <c r="H64" s="22">
        <v>163</v>
      </c>
      <c r="I64" s="7">
        <v>0</v>
      </c>
      <c r="J64" s="7">
        <v>0</v>
      </c>
      <c r="K64" s="7">
        <v>0</v>
      </c>
      <c r="L64" s="37">
        <f t="shared" si="0"/>
        <v>0.55442176870748294</v>
      </c>
    </row>
    <row r="65" spans="1:12" x14ac:dyDescent="0.25">
      <c r="A65" s="21" t="s">
        <v>4834</v>
      </c>
      <c r="B65" s="34">
        <v>465</v>
      </c>
      <c r="C65" s="7">
        <v>176</v>
      </c>
      <c r="D65" s="7">
        <v>4</v>
      </c>
      <c r="E65" s="7">
        <v>0</v>
      </c>
      <c r="F65" s="7">
        <v>70</v>
      </c>
      <c r="G65" s="7">
        <v>16</v>
      </c>
      <c r="H65" s="22">
        <v>266</v>
      </c>
      <c r="I65" s="7">
        <v>0</v>
      </c>
      <c r="J65" s="7">
        <v>0</v>
      </c>
      <c r="K65" s="7">
        <v>0</v>
      </c>
      <c r="L65" s="37">
        <f t="shared" si="0"/>
        <v>0.57204301075268815</v>
      </c>
    </row>
    <row r="66" spans="1:12" x14ac:dyDescent="0.25">
      <c r="A66" s="21" t="s">
        <v>4835</v>
      </c>
      <c r="B66" s="34">
        <v>421</v>
      </c>
      <c r="C66" s="7">
        <v>150</v>
      </c>
      <c r="D66" s="7">
        <v>3</v>
      </c>
      <c r="E66" s="7">
        <v>5</v>
      </c>
      <c r="F66" s="7">
        <v>61</v>
      </c>
      <c r="G66" s="7">
        <v>8</v>
      </c>
      <c r="H66" s="22">
        <v>227</v>
      </c>
      <c r="I66" s="7">
        <v>4</v>
      </c>
      <c r="J66" s="7">
        <v>1</v>
      </c>
      <c r="K66" s="7">
        <v>0</v>
      </c>
      <c r="L66" s="37">
        <f t="shared" ref="L66:L91" si="1">(K66+J66+H66)/B66</f>
        <v>0.54156769596199528</v>
      </c>
    </row>
    <row r="67" spans="1:12" x14ac:dyDescent="0.25">
      <c r="A67" s="21" t="s">
        <v>4836</v>
      </c>
      <c r="B67" s="34">
        <v>552</v>
      </c>
      <c r="C67" s="7">
        <v>186</v>
      </c>
      <c r="D67" s="7">
        <v>4</v>
      </c>
      <c r="E67" s="7">
        <v>3</v>
      </c>
      <c r="F67" s="7">
        <v>64</v>
      </c>
      <c r="G67" s="7">
        <v>20</v>
      </c>
      <c r="H67" s="22">
        <v>277</v>
      </c>
      <c r="I67" s="7">
        <v>0</v>
      </c>
      <c r="J67" s="7">
        <v>0</v>
      </c>
      <c r="K67" s="7">
        <v>0</v>
      </c>
      <c r="L67" s="37">
        <f t="shared" si="1"/>
        <v>0.50181159420289856</v>
      </c>
    </row>
    <row r="68" spans="1:12" x14ac:dyDescent="0.25">
      <c r="A68" s="21" t="s">
        <v>4837</v>
      </c>
      <c r="B68" s="34">
        <v>463</v>
      </c>
      <c r="C68" s="7">
        <v>152</v>
      </c>
      <c r="D68" s="7">
        <v>1</v>
      </c>
      <c r="E68" s="7">
        <v>1</v>
      </c>
      <c r="F68" s="7">
        <v>69</v>
      </c>
      <c r="G68" s="7">
        <v>15</v>
      </c>
      <c r="H68" s="22">
        <v>238</v>
      </c>
      <c r="I68" s="7">
        <v>0</v>
      </c>
      <c r="J68" s="7">
        <v>0</v>
      </c>
      <c r="K68" s="7">
        <v>0</v>
      </c>
      <c r="L68" s="37">
        <f t="shared" si="1"/>
        <v>0.51403887688984884</v>
      </c>
    </row>
    <row r="69" spans="1:12" x14ac:dyDescent="0.25">
      <c r="A69" s="21" t="s">
        <v>4838</v>
      </c>
      <c r="B69" s="34">
        <v>281</v>
      </c>
      <c r="C69" s="7">
        <v>89</v>
      </c>
      <c r="D69" s="7">
        <v>1</v>
      </c>
      <c r="E69" s="7">
        <v>2</v>
      </c>
      <c r="F69" s="7">
        <v>44</v>
      </c>
      <c r="G69" s="7">
        <v>10</v>
      </c>
      <c r="H69" s="22">
        <v>146</v>
      </c>
      <c r="I69" s="7">
        <v>1</v>
      </c>
      <c r="J69" s="7">
        <v>0</v>
      </c>
      <c r="K69" s="7">
        <v>0</v>
      </c>
      <c r="L69" s="37">
        <f t="shared" si="1"/>
        <v>0.5195729537366548</v>
      </c>
    </row>
    <row r="70" spans="1:12" x14ac:dyDescent="0.25">
      <c r="A70" s="21" t="s">
        <v>4839</v>
      </c>
      <c r="B70" s="34">
        <v>305</v>
      </c>
      <c r="C70" s="7">
        <v>108</v>
      </c>
      <c r="D70" s="7">
        <v>5</v>
      </c>
      <c r="E70" s="7">
        <v>0</v>
      </c>
      <c r="F70" s="7">
        <v>46</v>
      </c>
      <c r="G70" s="7">
        <v>6</v>
      </c>
      <c r="H70" s="22">
        <v>165</v>
      </c>
      <c r="I70" s="7">
        <v>0</v>
      </c>
      <c r="J70" s="7">
        <v>0</v>
      </c>
      <c r="K70" s="7">
        <v>0</v>
      </c>
      <c r="L70" s="37">
        <f t="shared" si="1"/>
        <v>0.54098360655737709</v>
      </c>
    </row>
    <row r="71" spans="1:12" x14ac:dyDescent="0.25">
      <c r="A71" s="21" t="s">
        <v>4840</v>
      </c>
      <c r="B71" s="34">
        <v>619</v>
      </c>
      <c r="C71" s="7">
        <v>213</v>
      </c>
      <c r="D71" s="7">
        <v>6</v>
      </c>
      <c r="E71" s="7">
        <v>4</v>
      </c>
      <c r="F71" s="7">
        <v>67</v>
      </c>
      <c r="G71" s="7">
        <v>10</v>
      </c>
      <c r="H71" s="22">
        <v>300</v>
      </c>
      <c r="I71" s="7">
        <v>0</v>
      </c>
      <c r="J71" s="7">
        <v>0</v>
      </c>
      <c r="K71" s="7">
        <v>0</v>
      </c>
      <c r="L71" s="37">
        <f t="shared" si="1"/>
        <v>0.48465266558966075</v>
      </c>
    </row>
    <row r="72" spans="1:12" x14ac:dyDescent="0.25">
      <c r="A72" s="21" t="s">
        <v>4841</v>
      </c>
      <c r="B72" s="34">
        <v>446</v>
      </c>
      <c r="C72" s="7">
        <v>131</v>
      </c>
      <c r="D72" s="7">
        <v>3</v>
      </c>
      <c r="E72" s="7">
        <v>4</v>
      </c>
      <c r="F72" s="7">
        <v>44</v>
      </c>
      <c r="G72" s="7">
        <v>12</v>
      </c>
      <c r="H72" s="22">
        <v>194</v>
      </c>
      <c r="I72" s="7">
        <v>0</v>
      </c>
      <c r="J72" s="7">
        <v>0</v>
      </c>
      <c r="K72" s="7">
        <v>0</v>
      </c>
      <c r="L72" s="37">
        <f t="shared" si="1"/>
        <v>0.4349775784753363</v>
      </c>
    </row>
    <row r="73" spans="1:12" x14ac:dyDescent="0.25">
      <c r="A73" s="21" t="s">
        <v>4842</v>
      </c>
      <c r="B73" s="34">
        <v>444</v>
      </c>
      <c r="C73" s="7">
        <v>132</v>
      </c>
      <c r="D73" s="7">
        <v>4</v>
      </c>
      <c r="E73" s="7">
        <v>1</v>
      </c>
      <c r="F73" s="7">
        <v>72</v>
      </c>
      <c r="G73" s="7">
        <v>9</v>
      </c>
      <c r="H73" s="22">
        <v>218</v>
      </c>
      <c r="I73" s="7">
        <v>0</v>
      </c>
      <c r="J73" s="7">
        <v>1</v>
      </c>
      <c r="K73" s="7">
        <v>0</v>
      </c>
      <c r="L73" s="37">
        <f t="shared" si="1"/>
        <v>0.49324324324324326</v>
      </c>
    </row>
    <row r="74" spans="1:12" x14ac:dyDescent="0.25">
      <c r="A74" s="21" t="s">
        <v>4843</v>
      </c>
      <c r="B74" s="34">
        <v>433</v>
      </c>
      <c r="C74" s="7">
        <v>166</v>
      </c>
      <c r="D74" s="7">
        <v>4</v>
      </c>
      <c r="E74" s="7">
        <v>1</v>
      </c>
      <c r="F74" s="7">
        <v>55</v>
      </c>
      <c r="G74" s="7">
        <v>15</v>
      </c>
      <c r="H74" s="22">
        <v>241</v>
      </c>
      <c r="I74" s="7">
        <v>0</v>
      </c>
      <c r="J74" s="7">
        <v>0</v>
      </c>
      <c r="K74" s="7">
        <v>0</v>
      </c>
      <c r="L74" s="37">
        <f t="shared" si="1"/>
        <v>0.5565819861431871</v>
      </c>
    </row>
    <row r="75" spans="1:12" x14ac:dyDescent="0.25">
      <c r="A75" s="21" t="s">
        <v>4844</v>
      </c>
      <c r="B75" s="34">
        <v>369</v>
      </c>
      <c r="C75" s="7">
        <v>132</v>
      </c>
      <c r="D75" s="7">
        <v>0</v>
      </c>
      <c r="E75" s="7">
        <v>1</v>
      </c>
      <c r="F75" s="7">
        <v>39</v>
      </c>
      <c r="G75" s="7">
        <v>12</v>
      </c>
      <c r="H75" s="22">
        <v>184</v>
      </c>
      <c r="I75" s="7">
        <v>0</v>
      </c>
      <c r="J75" s="7">
        <v>0</v>
      </c>
      <c r="K75" s="7">
        <v>0</v>
      </c>
      <c r="L75" s="37">
        <f t="shared" si="1"/>
        <v>0.49864498644986449</v>
      </c>
    </row>
    <row r="76" spans="1:12" x14ac:dyDescent="0.25">
      <c r="A76" s="21" t="s">
        <v>4845</v>
      </c>
      <c r="B76" s="34">
        <v>533</v>
      </c>
      <c r="C76" s="7">
        <v>195</v>
      </c>
      <c r="D76" s="7">
        <v>2</v>
      </c>
      <c r="E76" s="7">
        <v>3</v>
      </c>
      <c r="F76" s="7">
        <v>69</v>
      </c>
      <c r="G76" s="7">
        <v>17</v>
      </c>
      <c r="H76" s="22">
        <v>286</v>
      </c>
      <c r="I76" s="7">
        <v>0</v>
      </c>
      <c r="J76" s="7">
        <v>0</v>
      </c>
      <c r="K76" s="7">
        <v>2</v>
      </c>
      <c r="L76" s="37">
        <f t="shared" si="1"/>
        <v>0.54033771106941841</v>
      </c>
    </row>
    <row r="77" spans="1:12" x14ac:dyDescent="0.25">
      <c r="A77" s="21" t="s">
        <v>4846</v>
      </c>
      <c r="B77" s="34">
        <v>485</v>
      </c>
      <c r="C77" s="7">
        <v>178</v>
      </c>
      <c r="D77" s="7">
        <v>2</v>
      </c>
      <c r="E77" s="7">
        <v>8</v>
      </c>
      <c r="F77" s="7">
        <v>51</v>
      </c>
      <c r="G77" s="7">
        <v>12</v>
      </c>
      <c r="H77" s="22">
        <v>251</v>
      </c>
      <c r="I77" s="7">
        <v>0</v>
      </c>
      <c r="J77" s="7">
        <v>0</v>
      </c>
      <c r="K77" s="7">
        <v>0</v>
      </c>
      <c r="L77" s="37">
        <f t="shared" si="1"/>
        <v>0.51752577319587634</v>
      </c>
    </row>
    <row r="78" spans="1:12" x14ac:dyDescent="0.25">
      <c r="A78" s="21" t="s">
        <v>4847</v>
      </c>
      <c r="B78" s="34">
        <v>366</v>
      </c>
      <c r="C78" s="7">
        <v>138</v>
      </c>
      <c r="D78" s="7">
        <v>3</v>
      </c>
      <c r="E78" s="7">
        <v>1</v>
      </c>
      <c r="F78" s="7">
        <v>29</v>
      </c>
      <c r="G78" s="7">
        <v>16</v>
      </c>
      <c r="H78" s="22">
        <v>187</v>
      </c>
      <c r="I78" s="7">
        <v>0</v>
      </c>
      <c r="J78" s="7">
        <v>0</v>
      </c>
      <c r="K78" s="7">
        <v>0</v>
      </c>
      <c r="L78" s="37">
        <f t="shared" si="1"/>
        <v>0.51092896174863389</v>
      </c>
    </row>
    <row r="79" spans="1:12" x14ac:dyDescent="0.25">
      <c r="A79" s="21" t="s">
        <v>4848</v>
      </c>
      <c r="B79" s="34">
        <v>397</v>
      </c>
      <c r="C79" s="7">
        <v>153</v>
      </c>
      <c r="D79" s="7">
        <v>4</v>
      </c>
      <c r="E79" s="7">
        <v>2</v>
      </c>
      <c r="F79" s="7">
        <v>45</v>
      </c>
      <c r="G79" s="7">
        <v>9</v>
      </c>
      <c r="H79" s="22">
        <v>213</v>
      </c>
      <c r="I79" s="7">
        <v>0</v>
      </c>
      <c r="J79" s="7">
        <v>0</v>
      </c>
      <c r="K79" s="7">
        <v>1</v>
      </c>
      <c r="L79" s="37">
        <f t="shared" si="1"/>
        <v>0.53904282115869018</v>
      </c>
    </row>
    <row r="80" spans="1:12" x14ac:dyDescent="0.25">
      <c r="A80" s="21" t="s">
        <v>4849</v>
      </c>
      <c r="B80" s="34">
        <v>411</v>
      </c>
      <c r="C80" s="7">
        <v>145</v>
      </c>
      <c r="D80" s="7">
        <v>4</v>
      </c>
      <c r="E80" s="7">
        <v>0</v>
      </c>
      <c r="F80" s="7">
        <v>59</v>
      </c>
      <c r="G80" s="7">
        <v>11</v>
      </c>
      <c r="H80" s="22">
        <v>219</v>
      </c>
      <c r="I80" s="7">
        <v>0</v>
      </c>
      <c r="J80" s="7">
        <v>0</v>
      </c>
      <c r="K80" s="7">
        <v>1</v>
      </c>
      <c r="L80" s="37">
        <f t="shared" si="1"/>
        <v>0.53527980535279807</v>
      </c>
    </row>
    <row r="81" spans="1:12" x14ac:dyDescent="0.25">
      <c r="A81" s="21" t="s">
        <v>4850</v>
      </c>
      <c r="B81" s="34">
        <v>392</v>
      </c>
      <c r="C81" s="7">
        <v>148</v>
      </c>
      <c r="D81" s="7">
        <v>4</v>
      </c>
      <c r="E81" s="7">
        <v>2</v>
      </c>
      <c r="F81" s="7">
        <v>43</v>
      </c>
      <c r="G81" s="7">
        <v>6</v>
      </c>
      <c r="H81" s="22">
        <v>203</v>
      </c>
      <c r="I81" s="7">
        <v>0</v>
      </c>
      <c r="J81" s="7">
        <v>0</v>
      </c>
      <c r="K81" s="7">
        <v>0</v>
      </c>
      <c r="L81" s="37">
        <f t="shared" si="1"/>
        <v>0.5178571428571429</v>
      </c>
    </row>
    <row r="82" spans="1:12" x14ac:dyDescent="0.25">
      <c r="A82" s="21" t="s">
        <v>4851</v>
      </c>
      <c r="B82" s="34">
        <v>506</v>
      </c>
      <c r="C82" s="7">
        <v>188</v>
      </c>
      <c r="D82" s="7">
        <v>2</v>
      </c>
      <c r="E82" s="7">
        <v>2</v>
      </c>
      <c r="F82" s="7">
        <v>34</v>
      </c>
      <c r="G82" s="7">
        <v>6</v>
      </c>
      <c r="H82" s="22">
        <v>232</v>
      </c>
      <c r="I82" s="7">
        <v>0</v>
      </c>
      <c r="J82" s="7">
        <v>1</v>
      </c>
      <c r="K82" s="7">
        <v>2</v>
      </c>
      <c r="L82" s="37">
        <f t="shared" si="1"/>
        <v>0.46442687747035571</v>
      </c>
    </row>
    <row r="83" spans="1:12" x14ac:dyDescent="0.25">
      <c r="A83" s="21" t="s">
        <v>4852</v>
      </c>
      <c r="B83" s="34">
        <v>436</v>
      </c>
      <c r="C83" s="7">
        <v>114</v>
      </c>
      <c r="D83" s="7">
        <v>3</v>
      </c>
      <c r="E83" s="7">
        <v>1</v>
      </c>
      <c r="F83" s="7">
        <v>38</v>
      </c>
      <c r="G83" s="7">
        <v>4</v>
      </c>
      <c r="H83" s="22">
        <v>160</v>
      </c>
      <c r="I83" s="7">
        <v>0</v>
      </c>
      <c r="J83" s="7">
        <v>0</v>
      </c>
      <c r="K83" s="7">
        <v>0</v>
      </c>
      <c r="L83" s="37">
        <f t="shared" si="1"/>
        <v>0.3669724770642202</v>
      </c>
    </row>
    <row r="84" spans="1:12" x14ac:dyDescent="0.25">
      <c r="A84" s="21" t="s">
        <v>4853</v>
      </c>
      <c r="B84" s="34">
        <v>627</v>
      </c>
      <c r="C84" s="7">
        <v>254</v>
      </c>
      <c r="D84" s="7">
        <v>6</v>
      </c>
      <c r="E84" s="7">
        <v>1</v>
      </c>
      <c r="F84" s="7">
        <v>46</v>
      </c>
      <c r="G84" s="7">
        <v>12</v>
      </c>
      <c r="H84" s="22">
        <v>319</v>
      </c>
      <c r="I84" s="7">
        <v>0</v>
      </c>
      <c r="J84" s="7">
        <v>0</v>
      </c>
      <c r="K84" s="7">
        <v>0</v>
      </c>
      <c r="L84" s="37">
        <f t="shared" si="1"/>
        <v>0.50877192982456143</v>
      </c>
    </row>
    <row r="85" spans="1:12" x14ac:dyDescent="0.25">
      <c r="A85" s="21" t="s">
        <v>4854</v>
      </c>
      <c r="B85" s="34">
        <v>416</v>
      </c>
      <c r="C85" s="7">
        <v>183</v>
      </c>
      <c r="D85" s="7">
        <v>6</v>
      </c>
      <c r="E85" s="7">
        <v>1</v>
      </c>
      <c r="F85" s="7">
        <v>41</v>
      </c>
      <c r="G85" s="7">
        <v>5</v>
      </c>
      <c r="H85" s="22">
        <v>236</v>
      </c>
      <c r="I85" s="7">
        <v>0</v>
      </c>
      <c r="J85" s="7">
        <v>0</v>
      </c>
      <c r="K85" s="7">
        <v>0</v>
      </c>
      <c r="L85" s="37">
        <f t="shared" si="1"/>
        <v>0.56730769230769229</v>
      </c>
    </row>
    <row r="86" spans="1:12" x14ac:dyDescent="0.25">
      <c r="A86" s="21" t="s">
        <v>4855</v>
      </c>
      <c r="B86" s="34">
        <v>511</v>
      </c>
      <c r="C86" s="7">
        <v>233</v>
      </c>
      <c r="D86" s="7">
        <v>9</v>
      </c>
      <c r="E86" s="7">
        <v>1</v>
      </c>
      <c r="F86" s="7">
        <v>34</v>
      </c>
      <c r="G86" s="7">
        <v>12</v>
      </c>
      <c r="H86" s="22">
        <v>289</v>
      </c>
      <c r="I86" s="7">
        <v>0</v>
      </c>
      <c r="J86" s="7">
        <v>0</v>
      </c>
      <c r="K86" s="7">
        <v>1</v>
      </c>
      <c r="L86" s="37">
        <f t="shared" si="1"/>
        <v>0.56751467710371817</v>
      </c>
    </row>
    <row r="87" spans="1:12" x14ac:dyDescent="0.25">
      <c r="A87" s="21" t="s">
        <v>4856</v>
      </c>
      <c r="B87" s="34">
        <v>480</v>
      </c>
      <c r="C87" s="7">
        <v>196</v>
      </c>
      <c r="D87" s="7">
        <v>4</v>
      </c>
      <c r="E87" s="7">
        <v>0</v>
      </c>
      <c r="F87" s="7">
        <v>46</v>
      </c>
      <c r="G87" s="7">
        <v>6</v>
      </c>
      <c r="H87" s="22">
        <v>252</v>
      </c>
      <c r="I87" s="7">
        <v>1</v>
      </c>
      <c r="J87" s="7">
        <v>0</v>
      </c>
      <c r="K87" s="7">
        <v>0</v>
      </c>
      <c r="L87" s="37">
        <f t="shared" si="1"/>
        <v>0.52500000000000002</v>
      </c>
    </row>
    <row r="88" spans="1:12" x14ac:dyDescent="0.25">
      <c r="A88" s="21" t="s">
        <v>4857</v>
      </c>
      <c r="B88" s="34">
        <v>758</v>
      </c>
      <c r="C88" s="7">
        <v>323</v>
      </c>
      <c r="D88" s="7">
        <v>6</v>
      </c>
      <c r="E88" s="7">
        <v>4</v>
      </c>
      <c r="F88" s="7">
        <v>38</v>
      </c>
      <c r="G88" s="7">
        <v>16</v>
      </c>
      <c r="H88" s="7">
        <v>387</v>
      </c>
      <c r="I88" s="7">
        <v>0</v>
      </c>
      <c r="J88" s="7">
        <v>1</v>
      </c>
      <c r="K88" s="7">
        <v>2</v>
      </c>
      <c r="L88" s="37">
        <f t="shared" si="1"/>
        <v>0.51451187335092352</v>
      </c>
    </row>
    <row r="89" spans="1:12" x14ac:dyDescent="0.25">
      <c r="A89" s="21" t="s">
        <v>4858</v>
      </c>
      <c r="B89" s="34">
        <v>666</v>
      </c>
      <c r="C89" s="7">
        <v>267</v>
      </c>
      <c r="D89" s="7">
        <v>4</v>
      </c>
      <c r="E89" s="7">
        <v>2</v>
      </c>
      <c r="F89" s="7">
        <v>42</v>
      </c>
      <c r="G89" s="7">
        <v>16</v>
      </c>
      <c r="H89" s="7">
        <v>331</v>
      </c>
      <c r="I89" s="7">
        <v>0</v>
      </c>
      <c r="J89" s="7">
        <v>0</v>
      </c>
      <c r="K89" s="7">
        <v>0</v>
      </c>
      <c r="L89" s="37">
        <f t="shared" si="1"/>
        <v>0.49699699699699701</v>
      </c>
    </row>
    <row r="90" spans="1:12" x14ac:dyDescent="0.25">
      <c r="A90" s="21" t="s">
        <v>4859</v>
      </c>
      <c r="B90" s="34">
        <v>593</v>
      </c>
      <c r="C90" s="7">
        <v>261</v>
      </c>
      <c r="D90" s="7">
        <v>6</v>
      </c>
      <c r="E90" s="7">
        <v>3</v>
      </c>
      <c r="F90" s="7">
        <v>43</v>
      </c>
      <c r="G90" s="7">
        <v>12</v>
      </c>
      <c r="H90" s="22">
        <v>325</v>
      </c>
      <c r="I90" s="7">
        <v>2</v>
      </c>
      <c r="J90" s="7">
        <v>0</v>
      </c>
      <c r="K90" s="7">
        <v>0</v>
      </c>
      <c r="L90" s="37">
        <f t="shared" si="1"/>
        <v>0.54806070826306919</v>
      </c>
    </row>
    <row r="91" spans="1:12" x14ac:dyDescent="0.25">
      <c r="A91" s="21" t="s">
        <v>4860</v>
      </c>
      <c r="B91" s="34">
        <v>287</v>
      </c>
      <c r="C91" s="7">
        <v>79</v>
      </c>
      <c r="D91" s="7">
        <v>0</v>
      </c>
      <c r="E91" s="7">
        <v>1</v>
      </c>
      <c r="F91" s="7">
        <v>7</v>
      </c>
      <c r="G91" s="7">
        <v>3</v>
      </c>
      <c r="H91" s="22">
        <v>90</v>
      </c>
      <c r="I91" s="7">
        <v>0</v>
      </c>
      <c r="J91" s="7">
        <v>0</v>
      </c>
      <c r="K91" s="7">
        <v>0</v>
      </c>
      <c r="L91" s="37">
        <f t="shared" si="1"/>
        <v>0.31358885017421601</v>
      </c>
    </row>
    <row r="92" spans="1:12" x14ac:dyDescent="0.25">
      <c r="A92" s="21" t="s">
        <v>4861</v>
      </c>
      <c r="B92" s="7">
        <v>0</v>
      </c>
      <c r="C92" s="7">
        <v>215</v>
      </c>
      <c r="D92" s="7">
        <v>2</v>
      </c>
      <c r="E92" s="7">
        <v>2</v>
      </c>
      <c r="F92" s="7">
        <v>47</v>
      </c>
      <c r="G92" s="7">
        <v>9</v>
      </c>
      <c r="H92" s="22">
        <v>275</v>
      </c>
      <c r="I92" s="7">
        <v>0</v>
      </c>
      <c r="J92" s="7">
        <v>0</v>
      </c>
      <c r="K92" s="7">
        <v>57</v>
      </c>
      <c r="L92" s="37" t="s">
        <v>99</v>
      </c>
    </row>
    <row r="93" spans="1:12" x14ac:dyDescent="0.25">
      <c r="A93" s="21" t="s">
        <v>4862</v>
      </c>
      <c r="B93" s="7">
        <v>0</v>
      </c>
      <c r="C93" s="7">
        <v>122</v>
      </c>
      <c r="D93" s="7">
        <v>3</v>
      </c>
      <c r="E93" s="7">
        <v>10</v>
      </c>
      <c r="F93" s="7">
        <v>48</v>
      </c>
      <c r="G93" s="7">
        <v>6</v>
      </c>
      <c r="H93" s="22">
        <v>189</v>
      </c>
      <c r="I93" s="7">
        <v>3</v>
      </c>
      <c r="J93" s="7">
        <v>0</v>
      </c>
      <c r="K93" s="7">
        <v>0</v>
      </c>
      <c r="L93" s="37" t="s">
        <v>99</v>
      </c>
    </row>
    <row r="94" spans="1:12" x14ac:dyDescent="0.25">
      <c r="A94" s="21" t="s">
        <v>1334</v>
      </c>
      <c r="B94" s="7">
        <v>0</v>
      </c>
      <c r="C94" s="7">
        <v>3145</v>
      </c>
      <c r="D94" s="7">
        <v>52</v>
      </c>
      <c r="E94" s="7">
        <v>21</v>
      </c>
      <c r="F94" s="7">
        <v>988</v>
      </c>
      <c r="G94" s="7">
        <v>124</v>
      </c>
      <c r="H94" s="22">
        <v>4330</v>
      </c>
      <c r="I94" s="7">
        <v>6</v>
      </c>
      <c r="J94" s="7">
        <v>1</v>
      </c>
      <c r="K94" s="7">
        <v>4</v>
      </c>
      <c r="L94" s="37" t="s">
        <v>99</v>
      </c>
    </row>
    <row r="95" spans="1:12" ht="30" x14ac:dyDescent="0.25">
      <c r="A95" s="6" t="s">
        <v>4863</v>
      </c>
      <c r="B95" s="7">
        <v>0</v>
      </c>
      <c r="C95" s="7">
        <v>298</v>
      </c>
      <c r="D95" s="7">
        <v>2</v>
      </c>
      <c r="E95" s="7">
        <v>0</v>
      </c>
      <c r="F95" s="7">
        <v>39</v>
      </c>
      <c r="G95" s="7">
        <v>10</v>
      </c>
      <c r="H95" s="22">
        <v>349</v>
      </c>
      <c r="I95" s="7">
        <v>0</v>
      </c>
      <c r="J95" s="7">
        <v>0</v>
      </c>
      <c r="K95" s="7">
        <v>1</v>
      </c>
      <c r="L95" s="37" t="s">
        <v>99</v>
      </c>
    </row>
    <row r="96" spans="1:12" x14ac:dyDescent="0.25">
      <c r="A96" s="21" t="s">
        <v>4864</v>
      </c>
      <c r="B96" s="7">
        <v>0</v>
      </c>
      <c r="C96" s="7">
        <v>275</v>
      </c>
      <c r="D96" s="7">
        <v>3</v>
      </c>
      <c r="E96" s="7">
        <v>2</v>
      </c>
      <c r="F96" s="7">
        <v>141</v>
      </c>
      <c r="G96" s="7">
        <v>27</v>
      </c>
      <c r="H96" s="22">
        <v>448</v>
      </c>
      <c r="I96" s="7">
        <v>4</v>
      </c>
      <c r="J96" s="7">
        <v>0</v>
      </c>
      <c r="K96" s="7">
        <v>0</v>
      </c>
      <c r="L96" s="37" t="s">
        <v>99</v>
      </c>
    </row>
    <row r="97" spans="1:12" x14ac:dyDescent="0.25">
      <c r="A97" s="21" t="s">
        <v>102</v>
      </c>
      <c r="B97" s="7">
        <v>0</v>
      </c>
      <c r="C97" s="7">
        <v>620</v>
      </c>
      <c r="D97" s="7">
        <v>15</v>
      </c>
      <c r="E97" s="7">
        <v>9</v>
      </c>
      <c r="F97" s="7">
        <v>140</v>
      </c>
      <c r="G97" s="7">
        <v>37</v>
      </c>
      <c r="H97" s="22">
        <v>821</v>
      </c>
      <c r="I97" s="7">
        <v>1</v>
      </c>
      <c r="J97" s="7">
        <v>1</v>
      </c>
      <c r="K97" s="7">
        <v>1</v>
      </c>
      <c r="L97" s="37" t="s">
        <v>99</v>
      </c>
    </row>
    <row r="98" spans="1:12" x14ac:dyDescent="0.25">
      <c r="A98" s="21" t="s">
        <v>103</v>
      </c>
      <c r="B98" s="7">
        <v>0</v>
      </c>
      <c r="C98" s="7">
        <v>71</v>
      </c>
      <c r="D98" s="7">
        <v>0</v>
      </c>
      <c r="E98" s="7">
        <v>1</v>
      </c>
      <c r="F98" s="7">
        <v>24</v>
      </c>
      <c r="G98" s="7">
        <v>9</v>
      </c>
      <c r="H98" s="22">
        <v>105</v>
      </c>
      <c r="I98" s="7">
        <v>1</v>
      </c>
      <c r="J98" s="7">
        <v>0</v>
      </c>
      <c r="K98" s="7">
        <v>0</v>
      </c>
      <c r="L98" s="46" t="s">
        <v>99</v>
      </c>
    </row>
    <row r="99" spans="1:12" x14ac:dyDescent="0.25">
      <c r="A99" s="16" t="s">
        <v>104</v>
      </c>
      <c r="B99" s="7"/>
      <c r="C99" s="7">
        <f>SUM(C2:C93)</f>
        <v>12074</v>
      </c>
      <c r="D99" s="7">
        <f t="shared" ref="D99:K99" si="2">SUM(D2:D93)</f>
        <v>287</v>
      </c>
      <c r="E99" s="7">
        <f t="shared" si="2"/>
        <v>186</v>
      </c>
      <c r="F99" s="7">
        <f t="shared" si="2"/>
        <v>5064</v>
      </c>
      <c r="G99" s="7">
        <f t="shared" si="2"/>
        <v>915</v>
      </c>
      <c r="H99" s="7">
        <f t="shared" si="2"/>
        <v>18526</v>
      </c>
      <c r="I99" s="7">
        <f t="shared" si="2"/>
        <v>47</v>
      </c>
      <c r="J99" s="7">
        <f t="shared" si="2"/>
        <v>8</v>
      </c>
      <c r="K99" s="7">
        <f t="shared" si="2"/>
        <v>87</v>
      </c>
      <c r="L99" s="37"/>
    </row>
    <row r="100" spans="1:12" x14ac:dyDescent="0.25">
      <c r="A100" s="16" t="s">
        <v>105</v>
      </c>
      <c r="B100" s="7"/>
      <c r="C100" s="7">
        <f>SUM(C94:C98)</f>
        <v>4409</v>
      </c>
      <c r="D100" s="7">
        <f t="shared" ref="D100:K100" si="3">SUM(D94:D98)</f>
        <v>72</v>
      </c>
      <c r="E100" s="7">
        <f t="shared" si="3"/>
        <v>33</v>
      </c>
      <c r="F100" s="7">
        <f t="shared" si="3"/>
        <v>1332</v>
      </c>
      <c r="G100" s="7">
        <f t="shared" si="3"/>
        <v>207</v>
      </c>
      <c r="H100" s="7">
        <f t="shared" si="3"/>
        <v>6053</v>
      </c>
      <c r="I100" s="7">
        <f t="shared" si="3"/>
        <v>12</v>
      </c>
      <c r="J100" s="7">
        <f t="shared" si="3"/>
        <v>2</v>
      </c>
      <c r="K100" s="7">
        <f t="shared" si="3"/>
        <v>6</v>
      </c>
      <c r="L100" s="37"/>
    </row>
    <row r="101" spans="1:12" x14ac:dyDescent="0.25">
      <c r="A101" s="16" t="s">
        <v>106</v>
      </c>
      <c r="B101" s="7">
        <f>SUM(B2:B98)</f>
        <v>36597</v>
      </c>
      <c r="C101" s="7">
        <f>SUM(C99:C100)</f>
        <v>16483</v>
      </c>
      <c r="D101" s="7">
        <f t="shared" ref="D101:K101" si="4">SUM(D99:D100)</f>
        <v>359</v>
      </c>
      <c r="E101" s="7">
        <f t="shared" si="4"/>
        <v>219</v>
      </c>
      <c r="F101" s="7">
        <f t="shared" si="4"/>
        <v>6396</v>
      </c>
      <c r="G101" s="7">
        <f t="shared" si="4"/>
        <v>1122</v>
      </c>
      <c r="H101" s="7">
        <f t="shared" si="4"/>
        <v>24579</v>
      </c>
      <c r="I101" s="7">
        <f t="shared" si="4"/>
        <v>59</v>
      </c>
      <c r="J101" s="7">
        <f t="shared" si="4"/>
        <v>10</v>
      </c>
      <c r="K101" s="7">
        <f t="shared" si="4"/>
        <v>93</v>
      </c>
      <c r="L101" s="37">
        <f>(K101+J101+H101)/B101</f>
        <v>0.6744268655900757</v>
      </c>
    </row>
    <row r="102" spans="1:12" x14ac:dyDescent="0.25">
      <c r="A102" s="16" t="s">
        <v>107</v>
      </c>
      <c r="B102" s="7"/>
      <c r="C102" s="37">
        <f>C101/$H$101</f>
        <v>0.67061312502542825</v>
      </c>
      <c r="D102" s="37">
        <f t="shared" ref="D102:G102" si="5">D101/$H$101</f>
        <v>1.4605964441189634E-2</v>
      </c>
      <c r="E102" s="37">
        <f t="shared" si="5"/>
        <v>8.9100451605028681E-3</v>
      </c>
      <c r="F102" s="37">
        <f t="shared" si="5"/>
        <v>0.26022214085194678</v>
      </c>
      <c r="G102" s="37">
        <f t="shared" si="5"/>
        <v>4.56487245209325E-2</v>
      </c>
      <c r="H102" s="7"/>
      <c r="I102" s="7"/>
      <c r="J102" s="7"/>
      <c r="K102" s="7"/>
      <c r="L102" s="37"/>
    </row>
    <row r="103" spans="1:12" x14ac:dyDescent="0.25"/>
    <row r="104" spans="1:12" x14ac:dyDescent="0.25"/>
    <row r="105" spans="1:12" x14ac:dyDescent="0.25"/>
    <row r="106" spans="1:12" x14ac:dyDescent="0.25"/>
    <row r="107" spans="1:12" x14ac:dyDescent="0.25"/>
    <row r="108" spans="1:12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78" fitToHeight="0" orientation="landscape" r:id="rId1"/>
  <tableParts count="1">
    <tablePart r:id="rId2"/>
  </tablePart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15245-117C-408E-A5E7-5B021B8C1E89}">
  <sheetPr codeName="Sheet59">
    <pageSetUpPr fitToPage="1"/>
  </sheetPr>
  <dimension ref="A1:Q110"/>
  <sheetViews>
    <sheetView workbookViewId="0">
      <pane xSplit="1" ySplit="1" topLeftCell="B87" activePane="bottomRight" state="frozen"/>
      <selection pane="topRight" activeCell="B1" sqref="B1"/>
      <selection pane="bottomLeft" activeCell="A2" sqref="A2"/>
      <selection pane="bottomRight" activeCell="B106" sqref="B106"/>
    </sheetView>
  </sheetViews>
  <sheetFormatPr defaultColWidth="0" defaultRowHeight="15" customHeight="1" zeroHeight="1" x14ac:dyDescent="0.25"/>
  <cols>
    <col min="1" max="1" width="35.7109375" style="33" customWidth="1"/>
    <col min="2" max="2" width="8.7109375" style="40" customWidth="1"/>
    <col min="3" max="10" width="11.7109375" style="40" customWidth="1"/>
    <col min="11" max="11" width="8.7109375" style="40" customWidth="1"/>
    <col min="12" max="14" width="3.7109375" style="40" customWidth="1"/>
    <col min="15" max="15" width="8.7109375" style="47" customWidth="1"/>
    <col min="16" max="16" width="1.7109375" style="33" customWidth="1"/>
    <col min="17" max="17" width="0" style="33" hidden="1" customWidth="1"/>
    <col min="18" max="16384" width="9.140625" style="33" hidden="1"/>
  </cols>
  <sheetData>
    <row r="1" spans="1:15" ht="60" customHeight="1" thickBot="1" x14ac:dyDescent="0.3">
      <c r="A1" s="1" t="s">
        <v>0</v>
      </c>
      <c r="B1" s="3" t="s">
        <v>1</v>
      </c>
      <c r="C1" s="3" t="s">
        <v>4865</v>
      </c>
      <c r="D1" s="3" t="s">
        <v>4866</v>
      </c>
      <c r="E1" s="3" t="s">
        <v>4867</v>
      </c>
      <c r="F1" s="3" t="s">
        <v>4868</v>
      </c>
      <c r="G1" s="3" t="s">
        <v>4869</v>
      </c>
      <c r="H1" s="3" t="s">
        <v>4870</v>
      </c>
      <c r="I1" s="3" t="s">
        <v>4871</v>
      </c>
      <c r="J1" s="3" t="s">
        <v>4872</v>
      </c>
      <c r="K1" s="3" t="s">
        <v>8</v>
      </c>
      <c r="L1" s="3" t="s">
        <v>9</v>
      </c>
      <c r="M1" s="3" t="s">
        <v>10</v>
      </c>
      <c r="N1" s="3" t="s">
        <v>11</v>
      </c>
      <c r="O1" s="3" t="s">
        <v>12</v>
      </c>
    </row>
    <row r="2" spans="1:15" ht="15.75" thickTop="1" x14ac:dyDescent="0.25">
      <c r="A2" s="21" t="s">
        <v>4873</v>
      </c>
      <c r="B2" s="34">
        <v>305</v>
      </c>
      <c r="C2" s="7">
        <v>1</v>
      </c>
      <c r="D2" s="7">
        <v>2</v>
      </c>
      <c r="E2" s="7">
        <v>2</v>
      </c>
      <c r="F2" s="7">
        <v>2</v>
      </c>
      <c r="G2" s="7">
        <v>0</v>
      </c>
      <c r="H2" s="7">
        <v>33</v>
      </c>
      <c r="I2" s="7">
        <v>121</v>
      </c>
      <c r="J2" s="7">
        <v>10</v>
      </c>
      <c r="K2" s="22">
        <v>171</v>
      </c>
      <c r="L2" s="7">
        <v>2</v>
      </c>
      <c r="M2" s="7">
        <v>3</v>
      </c>
      <c r="N2" s="7">
        <v>0</v>
      </c>
      <c r="O2" s="37">
        <f t="shared" ref="O2:O65" si="0">(N2+M2+K2)/B2</f>
        <v>0.57049180327868854</v>
      </c>
    </row>
    <row r="3" spans="1:15" x14ac:dyDescent="0.25">
      <c r="A3" s="21" t="s">
        <v>4874</v>
      </c>
      <c r="B3" s="34">
        <v>331</v>
      </c>
      <c r="C3" s="7">
        <v>4</v>
      </c>
      <c r="D3" s="7">
        <v>4</v>
      </c>
      <c r="E3" s="7">
        <v>1</v>
      </c>
      <c r="F3" s="7">
        <v>1</v>
      </c>
      <c r="G3" s="7">
        <v>0</v>
      </c>
      <c r="H3" s="7">
        <v>14</v>
      </c>
      <c r="I3" s="7">
        <v>183</v>
      </c>
      <c r="J3" s="7">
        <v>12</v>
      </c>
      <c r="K3" s="22">
        <v>219</v>
      </c>
      <c r="L3" s="7">
        <v>0</v>
      </c>
      <c r="M3" s="7">
        <v>0</v>
      </c>
      <c r="N3" s="7">
        <v>1</v>
      </c>
      <c r="O3" s="37">
        <f t="shared" si="0"/>
        <v>0.66465256797583083</v>
      </c>
    </row>
    <row r="4" spans="1:15" x14ac:dyDescent="0.25">
      <c r="A4" s="21" t="s">
        <v>4875</v>
      </c>
      <c r="B4" s="34">
        <v>277</v>
      </c>
      <c r="C4" s="7">
        <v>1</v>
      </c>
      <c r="D4" s="7">
        <v>4</v>
      </c>
      <c r="E4" s="7">
        <v>3</v>
      </c>
      <c r="F4" s="7">
        <v>3</v>
      </c>
      <c r="G4" s="7">
        <v>3</v>
      </c>
      <c r="H4" s="7">
        <v>28</v>
      </c>
      <c r="I4" s="7">
        <v>137</v>
      </c>
      <c r="J4" s="7">
        <v>12</v>
      </c>
      <c r="K4" s="22">
        <v>191</v>
      </c>
      <c r="L4" s="7">
        <v>2</v>
      </c>
      <c r="M4" s="7">
        <v>0</v>
      </c>
      <c r="N4" s="7">
        <v>0</v>
      </c>
      <c r="O4" s="37">
        <f t="shared" si="0"/>
        <v>0.68953068592057765</v>
      </c>
    </row>
    <row r="5" spans="1:15" x14ac:dyDescent="0.25">
      <c r="A5" s="21" t="s">
        <v>4876</v>
      </c>
      <c r="B5" s="34">
        <v>172</v>
      </c>
      <c r="C5" s="7">
        <v>0</v>
      </c>
      <c r="D5" s="7">
        <v>2</v>
      </c>
      <c r="E5" s="7">
        <v>6</v>
      </c>
      <c r="F5" s="7">
        <v>1</v>
      </c>
      <c r="G5" s="7">
        <v>1</v>
      </c>
      <c r="H5" s="7">
        <v>23</v>
      </c>
      <c r="I5" s="7">
        <v>65</v>
      </c>
      <c r="J5" s="7">
        <v>14</v>
      </c>
      <c r="K5" s="22">
        <v>112</v>
      </c>
      <c r="L5" s="7">
        <v>0</v>
      </c>
      <c r="M5" s="7">
        <v>0</v>
      </c>
      <c r="N5" s="7">
        <v>0</v>
      </c>
      <c r="O5" s="37">
        <f t="shared" si="0"/>
        <v>0.65116279069767447</v>
      </c>
    </row>
    <row r="6" spans="1:15" x14ac:dyDescent="0.25">
      <c r="A6" s="21" t="s">
        <v>4877</v>
      </c>
      <c r="B6" s="34">
        <v>150</v>
      </c>
      <c r="C6" s="7">
        <v>0</v>
      </c>
      <c r="D6" s="7">
        <v>1</v>
      </c>
      <c r="E6" s="7">
        <v>5</v>
      </c>
      <c r="F6" s="7">
        <v>2</v>
      </c>
      <c r="G6" s="7">
        <v>0</v>
      </c>
      <c r="H6" s="7">
        <v>17</v>
      </c>
      <c r="I6" s="7">
        <v>77</v>
      </c>
      <c r="J6" s="7">
        <v>5</v>
      </c>
      <c r="K6" s="22">
        <v>107</v>
      </c>
      <c r="L6" s="7">
        <v>0</v>
      </c>
      <c r="M6" s="7">
        <v>0</v>
      </c>
      <c r="N6" s="7">
        <v>0</v>
      </c>
      <c r="O6" s="37">
        <f t="shared" si="0"/>
        <v>0.71333333333333337</v>
      </c>
    </row>
    <row r="7" spans="1:15" x14ac:dyDescent="0.25">
      <c r="A7" s="21" t="s">
        <v>4878</v>
      </c>
      <c r="B7" s="34">
        <v>372</v>
      </c>
      <c r="C7" s="7">
        <v>0</v>
      </c>
      <c r="D7" s="7">
        <v>7</v>
      </c>
      <c r="E7" s="7">
        <v>5</v>
      </c>
      <c r="F7" s="7">
        <v>5</v>
      </c>
      <c r="G7" s="7">
        <v>1</v>
      </c>
      <c r="H7" s="7">
        <v>49</v>
      </c>
      <c r="I7" s="7">
        <v>136</v>
      </c>
      <c r="J7" s="7">
        <v>13</v>
      </c>
      <c r="K7" s="22">
        <v>216</v>
      </c>
      <c r="L7" s="7">
        <v>0</v>
      </c>
      <c r="M7" s="7">
        <v>1</v>
      </c>
      <c r="N7" s="7">
        <v>0</v>
      </c>
      <c r="O7" s="37">
        <f t="shared" si="0"/>
        <v>0.58333333333333337</v>
      </c>
    </row>
    <row r="8" spans="1:15" x14ac:dyDescent="0.25">
      <c r="A8" s="21" t="s">
        <v>4879</v>
      </c>
      <c r="B8" s="34">
        <v>334</v>
      </c>
      <c r="C8" s="7">
        <v>0</v>
      </c>
      <c r="D8" s="7">
        <v>6</v>
      </c>
      <c r="E8" s="7">
        <v>3</v>
      </c>
      <c r="F8" s="7">
        <v>6</v>
      </c>
      <c r="G8" s="7">
        <v>0</v>
      </c>
      <c r="H8" s="7">
        <v>21</v>
      </c>
      <c r="I8" s="7">
        <v>133</v>
      </c>
      <c r="J8" s="7">
        <v>7</v>
      </c>
      <c r="K8" s="22">
        <v>176</v>
      </c>
      <c r="L8" s="7">
        <v>0</v>
      </c>
      <c r="M8" s="7">
        <v>0</v>
      </c>
      <c r="N8" s="7">
        <v>0</v>
      </c>
      <c r="O8" s="37">
        <f t="shared" si="0"/>
        <v>0.52694610778443118</v>
      </c>
    </row>
    <row r="9" spans="1:15" x14ac:dyDescent="0.25">
      <c r="A9" s="21" t="s">
        <v>4880</v>
      </c>
      <c r="B9" s="34">
        <v>454</v>
      </c>
      <c r="C9" s="7">
        <v>4</v>
      </c>
      <c r="D9" s="7">
        <v>5</v>
      </c>
      <c r="E9" s="7">
        <v>1</v>
      </c>
      <c r="F9" s="7">
        <v>4</v>
      </c>
      <c r="G9" s="7">
        <v>2</v>
      </c>
      <c r="H9" s="7">
        <v>16</v>
      </c>
      <c r="I9" s="7">
        <v>177</v>
      </c>
      <c r="J9" s="7">
        <v>8</v>
      </c>
      <c r="K9" s="22">
        <v>217</v>
      </c>
      <c r="L9" s="7">
        <v>0</v>
      </c>
      <c r="M9" s="7">
        <v>0</v>
      </c>
      <c r="N9" s="7">
        <v>0</v>
      </c>
      <c r="O9" s="37">
        <f t="shared" si="0"/>
        <v>0.47797356828193832</v>
      </c>
    </row>
    <row r="10" spans="1:15" x14ac:dyDescent="0.25">
      <c r="A10" s="21" t="s">
        <v>4881</v>
      </c>
      <c r="B10" s="34">
        <v>417</v>
      </c>
      <c r="C10" s="7">
        <v>1</v>
      </c>
      <c r="D10" s="7">
        <v>8</v>
      </c>
      <c r="E10" s="7">
        <v>3</v>
      </c>
      <c r="F10" s="7">
        <v>1</v>
      </c>
      <c r="G10" s="7">
        <v>1</v>
      </c>
      <c r="H10" s="7">
        <v>27</v>
      </c>
      <c r="I10" s="7">
        <v>144</v>
      </c>
      <c r="J10" s="7">
        <v>12</v>
      </c>
      <c r="K10" s="22">
        <v>197</v>
      </c>
      <c r="L10" s="7">
        <v>0</v>
      </c>
      <c r="M10" s="7">
        <v>0</v>
      </c>
      <c r="N10" s="7">
        <v>0</v>
      </c>
      <c r="O10" s="37">
        <f t="shared" si="0"/>
        <v>0.47242206235011991</v>
      </c>
    </row>
    <row r="11" spans="1:15" x14ac:dyDescent="0.25">
      <c r="A11" s="21" t="s">
        <v>4882</v>
      </c>
      <c r="B11" s="34">
        <v>413</v>
      </c>
      <c r="C11" s="7">
        <v>3</v>
      </c>
      <c r="D11" s="7">
        <v>8</v>
      </c>
      <c r="E11" s="7">
        <v>2</v>
      </c>
      <c r="F11" s="7">
        <v>3</v>
      </c>
      <c r="G11" s="7">
        <v>3</v>
      </c>
      <c r="H11" s="7">
        <v>27</v>
      </c>
      <c r="I11" s="7">
        <v>177</v>
      </c>
      <c r="J11" s="7">
        <v>15</v>
      </c>
      <c r="K11" s="22">
        <v>238</v>
      </c>
      <c r="L11" s="7">
        <v>1</v>
      </c>
      <c r="M11" s="7">
        <v>0</v>
      </c>
      <c r="N11" s="7">
        <v>0</v>
      </c>
      <c r="O11" s="37">
        <f t="shared" si="0"/>
        <v>0.57627118644067798</v>
      </c>
    </row>
    <row r="12" spans="1:15" x14ac:dyDescent="0.25">
      <c r="A12" s="21" t="s">
        <v>4883</v>
      </c>
      <c r="B12" s="34">
        <v>284</v>
      </c>
      <c r="C12" s="7">
        <v>2</v>
      </c>
      <c r="D12" s="7">
        <v>13</v>
      </c>
      <c r="E12" s="7">
        <v>3</v>
      </c>
      <c r="F12" s="7">
        <v>4</v>
      </c>
      <c r="G12" s="7">
        <v>0</v>
      </c>
      <c r="H12" s="7">
        <v>18</v>
      </c>
      <c r="I12" s="7">
        <v>116</v>
      </c>
      <c r="J12" s="7">
        <v>10</v>
      </c>
      <c r="K12" s="22">
        <v>166</v>
      </c>
      <c r="L12" s="7">
        <v>0</v>
      </c>
      <c r="M12" s="7">
        <v>0</v>
      </c>
      <c r="N12" s="7">
        <v>0</v>
      </c>
      <c r="O12" s="37">
        <f t="shared" si="0"/>
        <v>0.58450704225352113</v>
      </c>
    </row>
    <row r="13" spans="1:15" x14ac:dyDescent="0.25">
      <c r="A13" s="21" t="s">
        <v>4884</v>
      </c>
      <c r="B13" s="34">
        <v>182</v>
      </c>
      <c r="C13" s="7">
        <v>0</v>
      </c>
      <c r="D13" s="7">
        <v>0</v>
      </c>
      <c r="E13" s="7">
        <v>2</v>
      </c>
      <c r="F13" s="7">
        <v>2</v>
      </c>
      <c r="G13" s="7">
        <v>1</v>
      </c>
      <c r="H13" s="7">
        <v>6</v>
      </c>
      <c r="I13" s="7">
        <v>92</v>
      </c>
      <c r="J13" s="7">
        <v>2</v>
      </c>
      <c r="K13" s="22">
        <v>105</v>
      </c>
      <c r="L13" s="7">
        <v>0</v>
      </c>
      <c r="M13" s="7">
        <v>0</v>
      </c>
      <c r="N13" s="7">
        <v>0</v>
      </c>
      <c r="O13" s="37">
        <f t="shared" si="0"/>
        <v>0.57692307692307687</v>
      </c>
    </row>
    <row r="14" spans="1:15" x14ac:dyDescent="0.25">
      <c r="A14" s="21" t="s">
        <v>4885</v>
      </c>
      <c r="B14" s="34">
        <v>246</v>
      </c>
      <c r="C14" s="7">
        <v>0</v>
      </c>
      <c r="D14" s="7">
        <v>5</v>
      </c>
      <c r="E14" s="7">
        <v>1</v>
      </c>
      <c r="F14" s="7">
        <v>0</v>
      </c>
      <c r="G14" s="7">
        <v>0</v>
      </c>
      <c r="H14" s="7">
        <v>12</v>
      </c>
      <c r="I14" s="7">
        <v>100</v>
      </c>
      <c r="J14" s="7">
        <v>5</v>
      </c>
      <c r="K14" s="22">
        <v>123</v>
      </c>
      <c r="L14" s="7">
        <v>0</v>
      </c>
      <c r="M14" s="7">
        <v>0</v>
      </c>
      <c r="N14" s="7">
        <v>0</v>
      </c>
      <c r="O14" s="37">
        <f t="shared" si="0"/>
        <v>0.5</v>
      </c>
    </row>
    <row r="15" spans="1:15" x14ac:dyDescent="0.25">
      <c r="A15" s="21" t="s">
        <v>4886</v>
      </c>
      <c r="B15" s="34">
        <v>601</v>
      </c>
      <c r="C15" s="7">
        <v>0</v>
      </c>
      <c r="D15" s="7">
        <v>7</v>
      </c>
      <c r="E15" s="7">
        <v>4</v>
      </c>
      <c r="F15" s="7">
        <v>4</v>
      </c>
      <c r="G15" s="7">
        <v>0</v>
      </c>
      <c r="H15" s="7">
        <v>28</v>
      </c>
      <c r="I15" s="7">
        <v>238</v>
      </c>
      <c r="J15" s="7">
        <v>11</v>
      </c>
      <c r="K15" s="22">
        <v>292</v>
      </c>
      <c r="L15" s="7">
        <v>1</v>
      </c>
      <c r="M15" s="7">
        <v>0</v>
      </c>
      <c r="N15" s="7">
        <v>2</v>
      </c>
      <c r="O15" s="37">
        <f t="shared" si="0"/>
        <v>0.48918469217970051</v>
      </c>
    </row>
    <row r="16" spans="1:15" x14ac:dyDescent="0.25">
      <c r="A16" s="21" t="s">
        <v>4887</v>
      </c>
      <c r="B16" s="34">
        <v>615</v>
      </c>
      <c r="C16" s="7">
        <v>0</v>
      </c>
      <c r="D16" s="7">
        <v>9</v>
      </c>
      <c r="E16" s="7">
        <v>4</v>
      </c>
      <c r="F16" s="7">
        <v>4</v>
      </c>
      <c r="G16" s="7">
        <v>0</v>
      </c>
      <c r="H16" s="7">
        <v>13</v>
      </c>
      <c r="I16" s="7">
        <v>265</v>
      </c>
      <c r="J16" s="7">
        <v>7</v>
      </c>
      <c r="K16" s="22">
        <v>302</v>
      </c>
      <c r="L16" s="7">
        <v>2</v>
      </c>
      <c r="M16" s="7">
        <v>0</v>
      </c>
      <c r="N16" s="7">
        <v>0</v>
      </c>
      <c r="O16" s="37">
        <f t="shared" si="0"/>
        <v>0.49105691056910566</v>
      </c>
    </row>
    <row r="17" spans="1:15" x14ac:dyDescent="0.25">
      <c r="A17" s="21" t="s">
        <v>4888</v>
      </c>
      <c r="B17" s="34">
        <v>126</v>
      </c>
      <c r="C17" s="7">
        <v>0</v>
      </c>
      <c r="D17" s="7">
        <v>3</v>
      </c>
      <c r="E17" s="7">
        <v>0</v>
      </c>
      <c r="F17" s="7">
        <v>0</v>
      </c>
      <c r="G17" s="7">
        <v>0</v>
      </c>
      <c r="H17" s="7">
        <v>12</v>
      </c>
      <c r="I17" s="7">
        <v>58</v>
      </c>
      <c r="J17" s="7">
        <v>1</v>
      </c>
      <c r="K17" s="22">
        <v>74</v>
      </c>
      <c r="L17" s="7">
        <v>0</v>
      </c>
      <c r="M17" s="7">
        <v>0</v>
      </c>
      <c r="N17" s="7">
        <v>0</v>
      </c>
      <c r="O17" s="37">
        <f t="shared" si="0"/>
        <v>0.58730158730158732</v>
      </c>
    </row>
    <row r="18" spans="1:15" x14ac:dyDescent="0.25">
      <c r="A18" s="21" t="s">
        <v>4889</v>
      </c>
      <c r="B18" s="34">
        <v>264</v>
      </c>
      <c r="C18" s="7">
        <v>0</v>
      </c>
      <c r="D18" s="7">
        <v>7</v>
      </c>
      <c r="E18" s="7">
        <v>1</v>
      </c>
      <c r="F18" s="7">
        <v>0</v>
      </c>
      <c r="G18" s="7">
        <v>1</v>
      </c>
      <c r="H18" s="7">
        <v>9</v>
      </c>
      <c r="I18" s="7">
        <v>84</v>
      </c>
      <c r="J18" s="7">
        <v>2</v>
      </c>
      <c r="K18" s="22">
        <v>104</v>
      </c>
      <c r="L18" s="7">
        <v>0</v>
      </c>
      <c r="M18" s="7">
        <v>0</v>
      </c>
      <c r="N18" s="7">
        <v>0</v>
      </c>
      <c r="O18" s="37">
        <f t="shared" si="0"/>
        <v>0.39393939393939392</v>
      </c>
    </row>
    <row r="19" spans="1:15" x14ac:dyDescent="0.25">
      <c r="A19" s="21" t="s">
        <v>4890</v>
      </c>
      <c r="B19" s="34">
        <v>486</v>
      </c>
      <c r="C19" s="7">
        <v>2</v>
      </c>
      <c r="D19" s="7">
        <v>5</v>
      </c>
      <c r="E19" s="7">
        <v>2</v>
      </c>
      <c r="F19" s="7">
        <v>1</v>
      </c>
      <c r="G19" s="7">
        <v>0</v>
      </c>
      <c r="H19" s="7">
        <v>9</v>
      </c>
      <c r="I19" s="7">
        <v>155</v>
      </c>
      <c r="J19" s="7">
        <v>3</v>
      </c>
      <c r="K19" s="22">
        <v>177</v>
      </c>
      <c r="L19" s="7">
        <v>1</v>
      </c>
      <c r="M19" s="7">
        <v>0</v>
      </c>
      <c r="N19" s="7">
        <v>0</v>
      </c>
      <c r="O19" s="37">
        <f t="shared" si="0"/>
        <v>0.36419753086419754</v>
      </c>
    </row>
    <row r="20" spans="1:15" x14ac:dyDescent="0.25">
      <c r="A20" s="21" t="s">
        <v>4891</v>
      </c>
      <c r="B20" s="34">
        <v>449</v>
      </c>
      <c r="C20" s="7">
        <v>1</v>
      </c>
      <c r="D20" s="7">
        <v>11</v>
      </c>
      <c r="E20" s="7">
        <v>5</v>
      </c>
      <c r="F20" s="7">
        <v>0</v>
      </c>
      <c r="G20" s="7">
        <v>0</v>
      </c>
      <c r="H20" s="7">
        <v>7</v>
      </c>
      <c r="I20" s="7">
        <v>100</v>
      </c>
      <c r="J20" s="7">
        <v>2</v>
      </c>
      <c r="K20" s="22">
        <v>126</v>
      </c>
      <c r="L20" s="7">
        <v>3</v>
      </c>
      <c r="M20" s="7">
        <v>0</v>
      </c>
      <c r="N20" s="7">
        <v>1</v>
      </c>
      <c r="O20" s="37">
        <f t="shared" si="0"/>
        <v>0.2828507795100223</v>
      </c>
    </row>
    <row r="21" spans="1:15" x14ac:dyDescent="0.25">
      <c r="A21" s="21" t="s">
        <v>4892</v>
      </c>
      <c r="B21" s="34">
        <v>58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1</v>
      </c>
      <c r="I21" s="7">
        <v>20</v>
      </c>
      <c r="J21" s="7">
        <v>0</v>
      </c>
      <c r="K21" s="22">
        <v>21</v>
      </c>
      <c r="L21" s="7">
        <v>0</v>
      </c>
      <c r="M21" s="7">
        <v>0</v>
      </c>
      <c r="N21" s="7">
        <v>0</v>
      </c>
      <c r="O21" s="37">
        <f t="shared" si="0"/>
        <v>0.36206896551724138</v>
      </c>
    </row>
    <row r="22" spans="1:15" x14ac:dyDescent="0.25">
      <c r="A22" s="21" t="s">
        <v>4893</v>
      </c>
      <c r="B22" s="34">
        <v>469</v>
      </c>
      <c r="C22" s="7">
        <v>1</v>
      </c>
      <c r="D22" s="7">
        <v>5</v>
      </c>
      <c r="E22" s="7">
        <v>3</v>
      </c>
      <c r="F22" s="7">
        <v>3</v>
      </c>
      <c r="G22" s="7">
        <v>0</v>
      </c>
      <c r="H22" s="7">
        <v>20</v>
      </c>
      <c r="I22" s="7">
        <v>121</v>
      </c>
      <c r="J22" s="7">
        <v>24</v>
      </c>
      <c r="K22" s="22">
        <v>177</v>
      </c>
      <c r="L22" s="7">
        <v>0</v>
      </c>
      <c r="M22" s="7">
        <v>0</v>
      </c>
      <c r="N22" s="7">
        <v>0</v>
      </c>
      <c r="O22" s="37">
        <f t="shared" si="0"/>
        <v>0.37739872068230279</v>
      </c>
    </row>
    <row r="23" spans="1:15" x14ac:dyDescent="0.25">
      <c r="A23" s="21" t="s">
        <v>4894</v>
      </c>
      <c r="B23" s="34">
        <v>397</v>
      </c>
      <c r="C23" s="7">
        <v>3</v>
      </c>
      <c r="D23" s="7">
        <v>3</v>
      </c>
      <c r="E23" s="7">
        <v>3</v>
      </c>
      <c r="F23" s="7">
        <v>0</v>
      </c>
      <c r="G23" s="7">
        <v>0</v>
      </c>
      <c r="H23" s="7">
        <v>17</v>
      </c>
      <c r="I23" s="7">
        <v>106</v>
      </c>
      <c r="J23" s="7">
        <v>10</v>
      </c>
      <c r="K23" s="22">
        <v>142</v>
      </c>
      <c r="L23" s="7">
        <v>1</v>
      </c>
      <c r="M23" s="7">
        <v>0</v>
      </c>
      <c r="N23" s="7">
        <v>0</v>
      </c>
      <c r="O23" s="37">
        <f t="shared" si="0"/>
        <v>0.35768261964735515</v>
      </c>
    </row>
    <row r="24" spans="1:15" x14ac:dyDescent="0.25">
      <c r="A24" s="21" t="s">
        <v>4895</v>
      </c>
      <c r="B24" s="34">
        <v>391</v>
      </c>
      <c r="C24" s="7">
        <v>1</v>
      </c>
      <c r="D24" s="7">
        <v>1</v>
      </c>
      <c r="E24" s="7">
        <v>0</v>
      </c>
      <c r="F24" s="7">
        <v>0</v>
      </c>
      <c r="G24" s="7">
        <v>0</v>
      </c>
      <c r="H24" s="7">
        <v>7</v>
      </c>
      <c r="I24" s="7">
        <v>81</v>
      </c>
      <c r="J24" s="7">
        <v>11</v>
      </c>
      <c r="K24" s="22">
        <v>101</v>
      </c>
      <c r="L24" s="7">
        <v>0</v>
      </c>
      <c r="M24" s="7">
        <v>0</v>
      </c>
      <c r="N24" s="7">
        <v>0</v>
      </c>
      <c r="O24" s="37">
        <f t="shared" si="0"/>
        <v>0.25831202046035806</v>
      </c>
    </row>
    <row r="25" spans="1:15" x14ac:dyDescent="0.25">
      <c r="A25" s="21" t="s">
        <v>4896</v>
      </c>
      <c r="B25" s="34">
        <v>375</v>
      </c>
      <c r="C25" s="7">
        <v>1</v>
      </c>
      <c r="D25" s="7">
        <v>2</v>
      </c>
      <c r="E25" s="7">
        <v>1</v>
      </c>
      <c r="F25" s="7">
        <v>2</v>
      </c>
      <c r="G25" s="7">
        <v>0</v>
      </c>
      <c r="H25" s="7">
        <v>8</v>
      </c>
      <c r="I25" s="7">
        <v>104</v>
      </c>
      <c r="J25" s="7">
        <v>5</v>
      </c>
      <c r="K25" s="22">
        <v>123</v>
      </c>
      <c r="L25" s="7">
        <v>1</v>
      </c>
      <c r="M25" s="7">
        <v>0</v>
      </c>
      <c r="N25" s="7">
        <v>0</v>
      </c>
      <c r="O25" s="37">
        <f t="shared" si="0"/>
        <v>0.32800000000000001</v>
      </c>
    </row>
    <row r="26" spans="1:15" x14ac:dyDescent="0.25">
      <c r="A26" s="21" t="s">
        <v>4897</v>
      </c>
      <c r="B26" s="34">
        <v>300</v>
      </c>
      <c r="C26" s="7">
        <v>1</v>
      </c>
      <c r="D26" s="7">
        <v>2</v>
      </c>
      <c r="E26" s="7">
        <v>0</v>
      </c>
      <c r="F26" s="7">
        <v>0</v>
      </c>
      <c r="G26" s="7">
        <v>0</v>
      </c>
      <c r="H26" s="7">
        <v>9</v>
      </c>
      <c r="I26" s="7">
        <v>70</v>
      </c>
      <c r="J26" s="7">
        <v>2</v>
      </c>
      <c r="K26" s="22">
        <v>84</v>
      </c>
      <c r="L26" s="7">
        <v>0</v>
      </c>
      <c r="M26" s="7">
        <v>0</v>
      </c>
      <c r="N26" s="7">
        <v>0</v>
      </c>
      <c r="O26" s="37">
        <f t="shared" si="0"/>
        <v>0.28000000000000003</v>
      </c>
    </row>
    <row r="27" spans="1:15" x14ac:dyDescent="0.25">
      <c r="A27" s="21" t="s">
        <v>4898</v>
      </c>
      <c r="B27" s="34">
        <v>167</v>
      </c>
      <c r="C27" s="7">
        <v>0</v>
      </c>
      <c r="D27" s="7">
        <v>1</v>
      </c>
      <c r="E27" s="7">
        <v>0</v>
      </c>
      <c r="F27" s="7">
        <v>2</v>
      </c>
      <c r="G27" s="7">
        <v>0</v>
      </c>
      <c r="H27" s="7">
        <v>2</v>
      </c>
      <c r="I27" s="7">
        <v>46</v>
      </c>
      <c r="J27" s="7">
        <v>1</v>
      </c>
      <c r="K27" s="22">
        <v>52</v>
      </c>
      <c r="L27" s="7">
        <v>0</v>
      </c>
      <c r="M27" s="7">
        <v>0</v>
      </c>
      <c r="N27" s="7">
        <v>0</v>
      </c>
      <c r="O27" s="37">
        <f t="shared" si="0"/>
        <v>0.31137724550898205</v>
      </c>
    </row>
    <row r="28" spans="1:15" x14ac:dyDescent="0.25">
      <c r="A28" s="21" t="s">
        <v>4899</v>
      </c>
      <c r="B28" s="34">
        <v>328</v>
      </c>
      <c r="C28" s="7">
        <v>0</v>
      </c>
      <c r="D28" s="7">
        <v>6</v>
      </c>
      <c r="E28" s="7">
        <v>0</v>
      </c>
      <c r="F28" s="7">
        <v>0</v>
      </c>
      <c r="G28" s="7">
        <v>1</v>
      </c>
      <c r="H28" s="7">
        <v>7</v>
      </c>
      <c r="I28" s="7">
        <v>80</v>
      </c>
      <c r="J28" s="7">
        <v>7</v>
      </c>
      <c r="K28" s="22">
        <v>101</v>
      </c>
      <c r="L28" s="7">
        <v>0</v>
      </c>
      <c r="M28" s="7">
        <v>0</v>
      </c>
      <c r="N28" s="7">
        <v>1</v>
      </c>
      <c r="O28" s="37">
        <f t="shared" si="0"/>
        <v>0.31097560975609756</v>
      </c>
    </row>
    <row r="29" spans="1:15" x14ac:dyDescent="0.25">
      <c r="A29" s="21" t="s">
        <v>4900</v>
      </c>
      <c r="B29" s="34">
        <v>264</v>
      </c>
      <c r="C29" s="7">
        <v>0</v>
      </c>
      <c r="D29" s="7">
        <v>8</v>
      </c>
      <c r="E29" s="7">
        <v>1</v>
      </c>
      <c r="F29" s="7">
        <v>1</v>
      </c>
      <c r="G29" s="7">
        <v>1</v>
      </c>
      <c r="H29" s="7">
        <v>5</v>
      </c>
      <c r="I29" s="7">
        <v>54</v>
      </c>
      <c r="J29" s="7">
        <v>3</v>
      </c>
      <c r="K29" s="22">
        <v>73</v>
      </c>
      <c r="L29" s="7">
        <v>0</v>
      </c>
      <c r="M29" s="7">
        <v>0</v>
      </c>
      <c r="N29" s="7">
        <v>0</v>
      </c>
      <c r="O29" s="37">
        <f t="shared" si="0"/>
        <v>0.27651515151515149</v>
      </c>
    </row>
    <row r="30" spans="1:15" x14ac:dyDescent="0.25">
      <c r="A30" s="21" t="s">
        <v>4901</v>
      </c>
      <c r="B30" s="34">
        <v>310</v>
      </c>
      <c r="C30" s="7">
        <v>2</v>
      </c>
      <c r="D30" s="7">
        <v>2</v>
      </c>
      <c r="E30" s="7">
        <v>0</v>
      </c>
      <c r="F30" s="7">
        <v>1</v>
      </c>
      <c r="G30" s="7">
        <v>0</v>
      </c>
      <c r="H30" s="7">
        <v>5</v>
      </c>
      <c r="I30" s="7">
        <v>63</v>
      </c>
      <c r="J30" s="7">
        <v>2</v>
      </c>
      <c r="K30" s="22">
        <v>75</v>
      </c>
      <c r="L30" s="7">
        <v>0</v>
      </c>
      <c r="M30" s="7">
        <v>0</v>
      </c>
      <c r="N30" s="7">
        <v>0</v>
      </c>
      <c r="O30" s="37">
        <f t="shared" si="0"/>
        <v>0.24193548387096775</v>
      </c>
    </row>
    <row r="31" spans="1:15" x14ac:dyDescent="0.25">
      <c r="A31" s="21" t="s">
        <v>4902</v>
      </c>
      <c r="B31" s="34">
        <v>455</v>
      </c>
      <c r="C31" s="7">
        <v>1</v>
      </c>
      <c r="D31" s="7">
        <v>8</v>
      </c>
      <c r="E31" s="7">
        <v>1</v>
      </c>
      <c r="F31" s="7">
        <v>1</v>
      </c>
      <c r="G31" s="7">
        <v>3</v>
      </c>
      <c r="H31" s="7">
        <v>10</v>
      </c>
      <c r="I31" s="7">
        <v>131</v>
      </c>
      <c r="J31" s="7">
        <v>10</v>
      </c>
      <c r="K31" s="22">
        <v>165</v>
      </c>
      <c r="L31" s="7">
        <v>1</v>
      </c>
      <c r="M31" s="7">
        <v>0</v>
      </c>
      <c r="N31" s="7">
        <v>1</v>
      </c>
      <c r="O31" s="37">
        <f t="shared" si="0"/>
        <v>0.36483516483516482</v>
      </c>
    </row>
    <row r="32" spans="1:15" x14ac:dyDescent="0.25">
      <c r="A32" s="21" t="s">
        <v>4903</v>
      </c>
      <c r="B32" s="34">
        <v>417</v>
      </c>
      <c r="C32" s="7">
        <v>0</v>
      </c>
      <c r="D32" s="7">
        <v>11</v>
      </c>
      <c r="E32" s="7">
        <v>0</v>
      </c>
      <c r="F32" s="7">
        <v>1</v>
      </c>
      <c r="G32" s="7">
        <v>1</v>
      </c>
      <c r="H32" s="7">
        <v>16</v>
      </c>
      <c r="I32" s="7">
        <v>122</v>
      </c>
      <c r="J32" s="7">
        <v>4</v>
      </c>
      <c r="K32" s="22">
        <v>155</v>
      </c>
      <c r="L32" s="7">
        <v>0</v>
      </c>
      <c r="M32" s="7">
        <v>0</v>
      </c>
      <c r="N32" s="7">
        <v>0</v>
      </c>
      <c r="O32" s="37">
        <f t="shared" si="0"/>
        <v>0.37170263788968827</v>
      </c>
    </row>
    <row r="33" spans="1:15" x14ac:dyDescent="0.25">
      <c r="A33" s="21" t="s">
        <v>4904</v>
      </c>
      <c r="B33" s="34">
        <v>339</v>
      </c>
      <c r="C33" s="7">
        <v>2</v>
      </c>
      <c r="D33" s="7">
        <v>2</v>
      </c>
      <c r="E33" s="7">
        <v>3</v>
      </c>
      <c r="F33" s="7">
        <v>2</v>
      </c>
      <c r="G33" s="7">
        <v>1</v>
      </c>
      <c r="H33" s="7">
        <v>9</v>
      </c>
      <c r="I33" s="7">
        <v>73</v>
      </c>
      <c r="J33" s="7">
        <v>7</v>
      </c>
      <c r="K33" s="22">
        <v>99</v>
      </c>
      <c r="L33" s="7">
        <v>0</v>
      </c>
      <c r="M33" s="7">
        <v>0</v>
      </c>
      <c r="N33" s="7">
        <v>2</v>
      </c>
      <c r="O33" s="37">
        <f t="shared" si="0"/>
        <v>0.29793510324483774</v>
      </c>
    </row>
    <row r="34" spans="1:15" x14ac:dyDescent="0.25">
      <c r="A34" s="21" t="s">
        <v>4905</v>
      </c>
      <c r="B34" s="34">
        <v>379</v>
      </c>
      <c r="C34" s="7">
        <v>0</v>
      </c>
      <c r="D34" s="7">
        <v>3</v>
      </c>
      <c r="E34" s="7">
        <v>3</v>
      </c>
      <c r="F34" s="7">
        <v>2</v>
      </c>
      <c r="G34" s="7">
        <v>1</v>
      </c>
      <c r="H34" s="7">
        <v>13</v>
      </c>
      <c r="I34" s="7">
        <v>110</v>
      </c>
      <c r="J34" s="7">
        <v>7</v>
      </c>
      <c r="K34" s="22">
        <v>139</v>
      </c>
      <c r="L34" s="7">
        <v>1</v>
      </c>
      <c r="M34" s="7">
        <v>0</v>
      </c>
      <c r="N34" s="7">
        <v>1</v>
      </c>
      <c r="O34" s="37">
        <f t="shared" si="0"/>
        <v>0.36939313984168864</v>
      </c>
    </row>
    <row r="35" spans="1:15" x14ac:dyDescent="0.25">
      <c r="A35" s="21" t="s">
        <v>4906</v>
      </c>
      <c r="B35" s="34">
        <v>318</v>
      </c>
      <c r="C35" s="7">
        <v>0</v>
      </c>
      <c r="D35" s="7">
        <v>3</v>
      </c>
      <c r="E35" s="7">
        <v>1</v>
      </c>
      <c r="F35" s="7">
        <v>0</v>
      </c>
      <c r="G35" s="7">
        <v>0</v>
      </c>
      <c r="H35" s="7">
        <v>12</v>
      </c>
      <c r="I35" s="7">
        <v>100</v>
      </c>
      <c r="J35" s="7">
        <v>3</v>
      </c>
      <c r="K35" s="22">
        <v>119</v>
      </c>
      <c r="L35" s="7">
        <v>0</v>
      </c>
      <c r="M35" s="7">
        <v>0</v>
      </c>
      <c r="N35" s="7">
        <v>0</v>
      </c>
      <c r="O35" s="37">
        <f t="shared" si="0"/>
        <v>0.37421383647798739</v>
      </c>
    </row>
    <row r="36" spans="1:15" x14ac:dyDescent="0.25">
      <c r="A36" s="21" t="s">
        <v>4907</v>
      </c>
      <c r="B36" s="34">
        <v>308</v>
      </c>
      <c r="C36" s="7">
        <v>0</v>
      </c>
      <c r="D36" s="7">
        <v>1</v>
      </c>
      <c r="E36" s="7">
        <v>0</v>
      </c>
      <c r="F36" s="7">
        <v>1</v>
      </c>
      <c r="G36" s="7">
        <v>2</v>
      </c>
      <c r="H36" s="7">
        <v>3</v>
      </c>
      <c r="I36" s="7">
        <v>68</v>
      </c>
      <c r="J36" s="7">
        <v>4</v>
      </c>
      <c r="K36" s="22">
        <v>79</v>
      </c>
      <c r="L36" s="7">
        <v>0</v>
      </c>
      <c r="M36" s="7">
        <v>0</v>
      </c>
      <c r="N36" s="7">
        <v>0</v>
      </c>
      <c r="O36" s="37">
        <f t="shared" si="0"/>
        <v>0.2564935064935065</v>
      </c>
    </row>
    <row r="37" spans="1:15" x14ac:dyDescent="0.25">
      <c r="A37" s="21" t="s">
        <v>4908</v>
      </c>
      <c r="B37" s="34">
        <v>648</v>
      </c>
      <c r="C37" s="7">
        <v>2</v>
      </c>
      <c r="D37" s="7">
        <v>2</v>
      </c>
      <c r="E37" s="7">
        <v>3</v>
      </c>
      <c r="F37" s="7">
        <v>0</v>
      </c>
      <c r="G37" s="7">
        <v>0</v>
      </c>
      <c r="H37" s="7">
        <v>18</v>
      </c>
      <c r="I37" s="7">
        <v>168</v>
      </c>
      <c r="J37" s="7">
        <v>9</v>
      </c>
      <c r="K37" s="22">
        <v>202</v>
      </c>
      <c r="L37" s="7">
        <v>2</v>
      </c>
      <c r="M37" s="7">
        <v>0</v>
      </c>
      <c r="N37" s="7">
        <v>0</v>
      </c>
      <c r="O37" s="37">
        <f t="shared" si="0"/>
        <v>0.31172839506172839</v>
      </c>
    </row>
    <row r="38" spans="1:15" x14ac:dyDescent="0.25">
      <c r="A38" s="21" t="s">
        <v>4909</v>
      </c>
      <c r="B38" s="34">
        <v>226</v>
      </c>
      <c r="C38" s="7">
        <v>0</v>
      </c>
      <c r="D38" s="7">
        <v>2</v>
      </c>
      <c r="E38" s="7">
        <v>0</v>
      </c>
      <c r="F38" s="7">
        <v>0</v>
      </c>
      <c r="G38" s="7">
        <v>1</v>
      </c>
      <c r="H38" s="7">
        <v>4</v>
      </c>
      <c r="I38" s="7">
        <v>112</v>
      </c>
      <c r="J38" s="7">
        <v>1</v>
      </c>
      <c r="K38" s="22">
        <v>120</v>
      </c>
      <c r="L38" s="7">
        <v>0</v>
      </c>
      <c r="M38" s="7">
        <v>0</v>
      </c>
      <c r="N38" s="7">
        <v>1</v>
      </c>
      <c r="O38" s="37">
        <f t="shared" si="0"/>
        <v>0.53539823008849563</v>
      </c>
    </row>
    <row r="39" spans="1:15" x14ac:dyDescent="0.25">
      <c r="A39" s="21" t="s">
        <v>4910</v>
      </c>
      <c r="B39" s="34">
        <v>617</v>
      </c>
      <c r="C39" s="7">
        <v>4</v>
      </c>
      <c r="D39" s="7">
        <v>2</v>
      </c>
      <c r="E39" s="7">
        <v>2</v>
      </c>
      <c r="F39" s="7">
        <v>7</v>
      </c>
      <c r="G39" s="7">
        <v>2</v>
      </c>
      <c r="H39" s="7">
        <v>25</v>
      </c>
      <c r="I39" s="7">
        <v>208</v>
      </c>
      <c r="J39" s="7">
        <v>10</v>
      </c>
      <c r="K39" s="22">
        <v>260</v>
      </c>
      <c r="L39" s="7">
        <v>1</v>
      </c>
      <c r="M39" s="7">
        <v>0</v>
      </c>
      <c r="N39" s="7">
        <v>0</v>
      </c>
      <c r="O39" s="37">
        <f t="shared" si="0"/>
        <v>0.42139384116693679</v>
      </c>
    </row>
    <row r="40" spans="1:15" x14ac:dyDescent="0.25">
      <c r="A40" s="21" t="s">
        <v>4911</v>
      </c>
      <c r="B40" s="34">
        <v>307</v>
      </c>
      <c r="C40" s="7">
        <v>3</v>
      </c>
      <c r="D40" s="7">
        <v>6</v>
      </c>
      <c r="E40" s="7">
        <v>3</v>
      </c>
      <c r="F40" s="7">
        <v>3</v>
      </c>
      <c r="G40" s="7">
        <v>0</v>
      </c>
      <c r="H40" s="7">
        <v>15</v>
      </c>
      <c r="I40" s="7">
        <v>132</v>
      </c>
      <c r="J40" s="7">
        <v>13</v>
      </c>
      <c r="K40" s="22">
        <v>175</v>
      </c>
      <c r="L40" s="7">
        <v>1</v>
      </c>
      <c r="M40" s="7">
        <v>0</v>
      </c>
      <c r="N40" s="7">
        <v>0</v>
      </c>
      <c r="O40" s="37">
        <f t="shared" si="0"/>
        <v>0.57003257328990231</v>
      </c>
    </row>
    <row r="41" spans="1:15" x14ac:dyDescent="0.25">
      <c r="A41" s="21" t="s">
        <v>4912</v>
      </c>
      <c r="B41" s="34">
        <v>460</v>
      </c>
      <c r="C41" s="7">
        <v>3</v>
      </c>
      <c r="D41" s="7">
        <v>8</v>
      </c>
      <c r="E41" s="7">
        <v>3</v>
      </c>
      <c r="F41" s="7">
        <v>5</v>
      </c>
      <c r="G41" s="7">
        <v>1</v>
      </c>
      <c r="H41" s="7">
        <v>29</v>
      </c>
      <c r="I41" s="7">
        <v>235</v>
      </c>
      <c r="J41" s="7">
        <v>14</v>
      </c>
      <c r="K41" s="22">
        <v>298</v>
      </c>
      <c r="L41" s="7">
        <v>0</v>
      </c>
      <c r="M41" s="7">
        <v>0</v>
      </c>
      <c r="N41" s="7">
        <v>0</v>
      </c>
      <c r="O41" s="37">
        <f t="shared" si="0"/>
        <v>0.64782608695652177</v>
      </c>
    </row>
    <row r="42" spans="1:15" x14ac:dyDescent="0.25">
      <c r="A42" s="21" t="s">
        <v>4913</v>
      </c>
      <c r="B42" s="34">
        <v>229</v>
      </c>
      <c r="C42" s="7">
        <v>1</v>
      </c>
      <c r="D42" s="7">
        <v>1</v>
      </c>
      <c r="E42" s="7">
        <v>0</v>
      </c>
      <c r="F42" s="7">
        <v>2</v>
      </c>
      <c r="G42" s="7">
        <v>1</v>
      </c>
      <c r="H42" s="7">
        <v>19</v>
      </c>
      <c r="I42" s="7">
        <v>105</v>
      </c>
      <c r="J42" s="7">
        <v>9</v>
      </c>
      <c r="K42" s="22">
        <v>138</v>
      </c>
      <c r="L42" s="7">
        <v>0</v>
      </c>
      <c r="M42" s="7">
        <v>0</v>
      </c>
      <c r="N42" s="7">
        <v>0</v>
      </c>
      <c r="O42" s="37">
        <f t="shared" si="0"/>
        <v>0.6026200873362445</v>
      </c>
    </row>
    <row r="43" spans="1:15" x14ac:dyDescent="0.25">
      <c r="A43" s="21" t="s">
        <v>4914</v>
      </c>
      <c r="B43" s="34">
        <v>236</v>
      </c>
      <c r="C43" s="7">
        <v>2</v>
      </c>
      <c r="D43" s="7">
        <v>2</v>
      </c>
      <c r="E43" s="7">
        <v>3</v>
      </c>
      <c r="F43" s="7">
        <v>0</v>
      </c>
      <c r="G43" s="7">
        <v>1</v>
      </c>
      <c r="H43" s="7">
        <v>18</v>
      </c>
      <c r="I43" s="7">
        <v>120</v>
      </c>
      <c r="J43" s="7">
        <v>5</v>
      </c>
      <c r="K43" s="22">
        <v>151</v>
      </c>
      <c r="L43" s="7">
        <v>0</v>
      </c>
      <c r="M43" s="7">
        <v>0</v>
      </c>
      <c r="N43" s="7">
        <v>0</v>
      </c>
      <c r="O43" s="37">
        <f t="shared" si="0"/>
        <v>0.63983050847457623</v>
      </c>
    </row>
    <row r="44" spans="1:15" x14ac:dyDescent="0.25">
      <c r="A44" s="21" t="s">
        <v>4915</v>
      </c>
      <c r="B44" s="34">
        <v>425</v>
      </c>
      <c r="C44" s="7">
        <v>2</v>
      </c>
      <c r="D44" s="7">
        <v>13</v>
      </c>
      <c r="E44" s="7">
        <v>5</v>
      </c>
      <c r="F44" s="7">
        <v>4</v>
      </c>
      <c r="G44" s="7">
        <v>0</v>
      </c>
      <c r="H44" s="7">
        <v>37</v>
      </c>
      <c r="I44" s="7">
        <v>167</v>
      </c>
      <c r="J44" s="7">
        <v>16</v>
      </c>
      <c r="K44" s="22">
        <v>244</v>
      </c>
      <c r="L44" s="7">
        <v>0</v>
      </c>
      <c r="M44" s="7">
        <v>0</v>
      </c>
      <c r="N44" s="7">
        <v>0</v>
      </c>
      <c r="O44" s="37">
        <f t="shared" si="0"/>
        <v>0.57411764705882351</v>
      </c>
    </row>
    <row r="45" spans="1:15" x14ac:dyDescent="0.25">
      <c r="A45" s="21" t="s">
        <v>4916</v>
      </c>
      <c r="B45" s="34">
        <v>170</v>
      </c>
      <c r="C45" s="7">
        <v>0</v>
      </c>
      <c r="D45" s="7">
        <v>0</v>
      </c>
      <c r="E45" s="7">
        <v>1</v>
      </c>
      <c r="F45" s="7">
        <v>0</v>
      </c>
      <c r="G45" s="7">
        <v>0</v>
      </c>
      <c r="H45" s="7">
        <v>12</v>
      </c>
      <c r="I45" s="7">
        <v>66</v>
      </c>
      <c r="J45" s="7">
        <v>7</v>
      </c>
      <c r="K45" s="22">
        <v>86</v>
      </c>
      <c r="L45" s="7">
        <v>0</v>
      </c>
      <c r="M45" s="7">
        <v>0</v>
      </c>
      <c r="N45" s="7">
        <v>0</v>
      </c>
      <c r="O45" s="37">
        <f t="shared" si="0"/>
        <v>0.50588235294117645</v>
      </c>
    </row>
    <row r="46" spans="1:15" x14ac:dyDescent="0.25">
      <c r="A46" s="21" t="s">
        <v>4917</v>
      </c>
      <c r="B46" s="34">
        <v>381</v>
      </c>
      <c r="C46" s="7">
        <v>3</v>
      </c>
      <c r="D46" s="7">
        <v>5</v>
      </c>
      <c r="E46" s="7">
        <v>8</v>
      </c>
      <c r="F46" s="7">
        <v>0</v>
      </c>
      <c r="G46" s="7">
        <v>0</v>
      </c>
      <c r="H46" s="7">
        <v>41</v>
      </c>
      <c r="I46" s="7">
        <v>140</v>
      </c>
      <c r="J46" s="7">
        <v>19</v>
      </c>
      <c r="K46" s="22">
        <v>216</v>
      </c>
      <c r="L46" s="7">
        <v>0</v>
      </c>
      <c r="M46" s="7">
        <v>0</v>
      </c>
      <c r="N46" s="7">
        <v>0</v>
      </c>
      <c r="O46" s="37">
        <f t="shared" si="0"/>
        <v>0.56692913385826771</v>
      </c>
    </row>
    <row r="47" spans="1:15" x14ac:dyDescent="0.25">
      <c r="A47" s="21" t="s">
        <v>4918</v>
      </c>
      <c r="B47" s="34">
        <v>297</v>
      </c>
      <c r="C47" s="7">
        <v>2</v>
      </c>
      <c r="D47" s="7">
        <v>7</v>
      </c>
      <c r="E47" s="7">
        <v>2</v>
      </c>
      <c r="F47" s="7">
        <v>4</v>
      </c>
      <c r="G47" s="7">
        <v>0</v>
      </c>
      <c r="H47" s="7">
        <v>33</v>
      </c>
      <c r="I47" s="7">
        <v>104</v>
      </c>
      <c r="J47" s="7">
        <v>14</v>
      </c>
      <c r="K47" s="22">
        <v>166</v>
      </c>
      <c r="L47" s="7">
        <v>0</v>
      </c>
      <c r="M47" s="7">
        <v>0</v>
      </c>
      <c r="N47" s="7">
        <v>0</v>
      </c>
      <c r="O47" s="37">
        <f t="shared" si="0"/>
        <v>0.55892255892255893</v>
      </c>
    </row>
    <row r="48" spans="1:15" x14ac:dyDescent="0.25">
      <c r="A48" s="21" t="s">
        <v>4919</v>
      </c>
      <c r="B48" s="34">
        <v>301</v>
      </c>
      <c r="C48" s="7">
        <v>3</v>
      </c>
      <c r="D48" s="7">
        <v>5</v>
      </c>
      <c r="E48" s="7">
        <v>2</v>
      </c>
      <c r="F48" s="7">
        <v>3</v>
      </c>
      <c r="G48" s="7">
        <v>0</v>
      </c>
      <c r="H48" s="7">
        <v>39</v>
      </c>
      <c r="I48" s="7">
        <v>95</v>
      </c>
      <c r="J48" s="7">
        <v>24</v>
      </c>
      <c r="K48" s="22">
        <v>171</v>
      </c>
      <c r="L48" s="7">
        <v>0</v>
      </c>
      <c r="M48" s="7">
        <v>0</v>
      </c>
      <c r="N48" s="7">
        <v>0</v>
      </c>
      <c r="O48" s="37">
        <f t="shared" si="0"/>
        <v>0.56810631229235875</v>
      </c>
    </row>
    <row r="49" spans="1:15" x14ac:dyDescent="0.25">
      <c r="A49" s="21" t="s">
        <v>4920</v>
      </c>
      <c r="B49" s="34">
        <v>158</v>
      </c>
      <c r="C49" s="7">
        <v>0</v>
      </c>
      <c r="D49" s="7">
        <v>0</v>
      </c>
      <c r="E49" s="7">
        <v>1</v>
      </c>
      <c r="F49" s="7">
        <v>0</v>
      </c>
      <c r="G49" s="7">
        <v>1</v>
      </c>
      <c r="H49" s="7">
        <v>13</v>
      </c>
      <c r="I49" s="7">
        <v>59</v>
      </c>
      <c r="J49" s="7">
        <v>5</v>
      </c>
      <c r="K49" s="22">
        <v>79</v>
      </c>
      <c r="L49" s="7">
        <v>0</v>
      </c>
      <c r="M49" s="7">
        <v>0</v>
      </c>
      <c r="N49" s="7">
        <v>0</v>
      </c>
      <c r="O49" s="37">
        <f t="shared" si="0"/>
        <v>0.5</v>
      </c>
    </row>
    <row r="50" spans="1:15" x14ac:dyDescent="0.25">
      <c r="A50" s="21" t="s">
        <v>4921</v>
      </c>
      <c r="B50" s="34">
        <v>208</v>
      </c>
      <c r="C50" s="7">
        <v>0</v>
      </c>
      <c r="D50" s="7">
        <v>2</v>
      </c>
      <c r="E50" s="7">
        <v>0</v>
      </c>
      <c r="F50" s="7">
        <v>1</v>
      </c>
      <c r="G50" s="7">
        <v>0</v>
      </c>
      <c r="H50" s="7">
        <v>12</v>
      </c>
      <c r="I50" s="7">
        <v>66</v>
      </c>
      <c r="J50" s="7">
        <v>1</v>
      </c>
      <c r="K50" s="22">
        <v>82</v>
      </c>
      <c r="L50" s="7">
        <v>0</v>
      </c>
      <c r="M50" s="7">
        <v>0</v>
      </c>
      <c r="N50" s="7">
        <v>0</v>
      </c>
      <c r="O50" s="37">
        <f t="shared" si="0"/>
        <v>0.39423076923076922</v>
      </c>
    </row>
    <row r="51" spans="1:15" x14ac:dyDescent="0.25">
      <c r="A51" s="21" t="s">
        <v>4922</v>
      </c>
      <c r="B51" s="34">
        <v>476</v>
      </c>
      <c r="C51" s="7">
        <v>4</v>
      </c>
      <c r="D51" s="7">
        <v>2</v>
      </c>
      <c r="E51" s="7">
        <v>4</v>
      </c>
      <c r="F51" s="7">
        <v>2</v>
      </c>
      <c r="G51" s="7">
        <v>0</v>
      </c>
      <c r="H51" s="7">
        <v>54</v>
      </c>
      <c r="I51" s="7">
        <v>98</v>
      </c>
      <c r="J51" s="7">
        <v>21</v>
      </c>
      <c r="K51" s="22">
        <v>185</v>
      </c>
      <c r="L51" s="7">
        <v>1</v>
      </c>
      <c r="M51" s="7">
        <v>0</v>
      </c>
      <c r="N51" s="7">
        <v>0</v>
      </c>
      <c r="O51" s="37">
        <f t="shared" si="0"/>
        <v>0.38865546218487396</v>
      </c>
    </row>
    <row r="52" spans="1:15" x14ac:dyDescent="0.25">
      <c r="A52" s="21" t="s">
        <v>4923</v>
      </c>
      <c r="B52" s="34">
        <v>423</v>
      </c>
      <c r="C52" s="7">
        <v>2</v>
      </c>
      <c r="D52" s="7">
        <v>5</v>
      </c>
      <c r="E52" s="7">
        <v>3</v>
      </c>
      <c r="F52" s="7">
        <v>2</v>
      </c>
      <c r="G52" s="7">
        <v>1</v>
      </c>
      <c r="H52" s="7">
        <v>49</v>
      </c>
      <c r="I52" s="7">
        <v>113</v>
      </c>
      <c r="J52" s="7">
        <v>18</v>
      </c>
      <c r="K52" s="22">
        <v>193</v>
      </c>
      <c r="L52" s="7">
        <v>0</v>
      </c>
      <c r="M52" s="7">
        <v>0</v>
      </c>
      <c r="N52" s="7">
        <v>0</v>
      </c>
      <c r="O52" s="37">
        <f t="shared" si="0"/>
        <v>0.45626477541371158</v>
      </c>
    </row>
    <row r="53" spans="1:15" x14ac:dyDescent="0.25">
      <c r="A53" s="21" t="s">
        <v>4924</v>
      </c>
      <c r="B53" s="34">
        <v>460</v>
      </c>
      <c r="C53" s="7">
        <v>2</v>
      </c>
      <c r="D53" s="7">
        <v>3</v>
      </c>
      <c r="E53" s="7">
        <v>2</v>
      </c>
      <c r="F53" s="7">
        <v>0</v>
      </c>
      <c r="G53" s="7">
        <v>2</v>
      </c>
      <c r="H53" s="7">
        <v>44</v>
      </c>
      <c r="I53" s="7">
        <v>115</v>
      </c>
      <c r="J53" s="7">
        <v>12</v>
      </c>
      <c r="K53" s="22">
        <v>180</v>
      </c>
      <c r="L53" s="7">
        <v>2</v>
      </c>
      <c r="M53" s="7">
        <v>0</v>
      </c>
      <c r="N53" s="7">
        <v>0</v>
      </c>
      <c r="O53" s="37">
        <f t="shared" si="0"/>
        <v>0.39130434782608697</v>
      </c>
    </row>
    <row r="54" spans="1:15" x14ac:dyDescent="0.25">
      <c r="A54" s="21" t="s">
        <v>4925</v>
      </c>
      <c r="B54" s="34">
        <v>444</v>
      </c>
      <c r="C54" s="7">
        <v>3</v>
      </c>
      <c r="D54" s="7">
        <v>2</v>
      </c>
      <c r="E54" s="7">
        <v>1</v>
      </c>
      <c r="F54" s="7">
        <v>0</v>
      </c>
      <c r="G54" s="7">
        <v>1</v>
      </c>
      <c r="H54" s="7">
        <v>45</v>
      </c>
      <c r="I54" s="7">
        <v>81</v>
      </c>
      <c r="J54" s="7">
        <v>14</v>
      </c>
      <c r="K54" s="22">
        <v>147</v>
      </c>
      <c r="L54" s="7">
        <v>0</v>
      </c>
      <c r="M54" s="7">
        <v>0</v>
      </c>
      <c r="N54" s="7">
        <v>0</v>
      </c>
      <c r="O54" s="37">
        <f t="shared" si="0"/>
        <v>0.33108108108108109</v>
      </c>
    </row>
    <row r="55" spans="1:15" x14ac:dyDescent="0.25">
      <c r="A55" s="21" t="s">
        <v>4926</v>
      </c>
      <c r="B55" s="34">
        <v>248</v>
      </c>
      <c r="C55" s="7">
        <v>1</v>
      </c>
      <c r="D55" s="7">
        <v>4</v>
      </c>
      <c r="E55" s="7">
        <v>2</v>
      </c>
      <c r="F55" s="7">
        <v>1</v>
      </c>
      <c r="G55" s="7">
        <v>0</v>
      </c>
      <c r="H55" s="7">
        <v>34</v>
      </c>
      <c r="I55" s="7">
        <v>49</v>
      </c>
      <c r="J55" s="7">
        <v>19</v>
      </c>
      <c r="K55" s="22">
        <v>110</v>
      </c>
      <c r="L55" s="7">
        <v>0</v>
      </c>
      <c r="M55" s="7">
        <v>0</v>
      </c>
      <c r="N55" s="7">
        <v>0</v>
      </c>
      <c r="O55" s="37">
        <f t="shared" si="0"/>
        <v>0.44354838709677419</v>
      </c>
    </row>
    <row r="56" spans="1:15" x14ac:dyDescent="0.25">
      <c r="A56" s="21" t="s">
        <v>4927</v>
      </c>
      <c r="B56" s="34">
        <v>296</v>
      </c>
      <c r="C56" s="7">
        <v>3</v>
      </c>
      <c r="D56" s="7">
        <v>5</v>
      </c>
      <c r="E56" s="7">
        <v>2</v>
      </c>
      <c r="F56" s="7">
        <v>1</v>
      </c>
      <c r="G56" s="7">
        <v>0</v>
      </c>
      <c r="H56" s="7">
        <v>39</v>
      </c>
      <c r="I56" s="7">
        <v>62</v>
      </c>
      <c r="J56" s="7">
        <v>15</v>
      </c>
      <c r="K56" s="22">
        <v>127</v>
      </c>
      <c r="L56" s="7">
        <v>0</v>
      </c>
      <c r="M56" s="7">
        <v>0</v>
      </c>
      <c r="N56" s="7">
        <v>0</v>
      </c>
      <c r="O56" s="37">
        <f t="shared" si="0"/>
        <v>0.42905405405405406</v>
      </c>
    </row>
    <row r="57" spans="1:15" x14ac:dyDescent="0.25">
      <c r="A57" s="21" t="s">
        <v>4928</v>
      </c>
      <c r="B57" s="34">
        <v>401</v>
      </c>
      <c r="C57" s="7">
        <v>3</v>
      </c>
      <c r="D57" s="7">
        <v>5</v>
      </c>
      <c r="E57" s="7">
        <v>6</v>
      </c>
      <c r="F57" s="7">
        <v>1</v>
      </c>
      <c r="G57" s="7">
        <v>4</v>
      </c>
      <c r="H57" s="7">
        <v>52</v>
      </c>
      <c r="I57" s="7">
        <v>92</v>
      </c>
      <c r="J57" s="7">
        <v>16</v>
      </c>
      <c r="K57" s="22">
        <v>179</v>
      </c>
      <c r="L57" s="7">
        <v>1</v>
      </c>
      <c r="M57" s="7">
        <v>0</v>
      </c>
      <c r="N57" s="7">
        <v>0</v>
      </c>
      <c r="O57" s="37">
        <f t="shared" si="0"/>
        <v>0.44638403990024939</v>
      </c>
    </row>
    <row r="58" spans="1:15" x14ac:dyDescent="0.25">
      <c r="A58" s="21" t="s">
        <v>4929</v>
      </c>
      <c r="B58" s="34">
        <v>407</v>
      </c>
      <c r="C58" s="7">
        <v>2</v>
      </c>
      <c r="D58" s="7">
        <v>3</v>
      </c>
      <c r="E58" s="7">
        <v>5</v>
      </c>
      <c r="F58" s="7">
        <v>2</v>
      </c>
      <c r="G58" s="7">
        <v>1</v>
      </c>
      <c r="H58" s="7">
        <v>57</v>
      </c>
      <c r="I58" s="7">
        <v>100</v>
      </c>
      <c r="J58" s="7">
        <v>7</v>
      </c>
      <c r="K58" s="22">
        <v>177</v>
      </c>
      <c r="L58" s="7">
        <v>0</v>
      </c>
      <c r="M58" s="7">
        <v>1</v>
      </c>
      <c r="N58" s="7">
        <v>2</v>
      </c>
      <c r="O58" s="37">
        <f t="shared" si="0"/>
        <v>0.44226044226044225</v>
      </c>
    </row>
    <row r="59" spans="1:15" x14ac:dyDescent="0.25">
      <c r="A59" s="21" t="s">
        <v>4930</v>
      </c>
      <c r="B59" s="34">
        <v>442</v>
      </c>
      <c r="C59" s="7">
        <v>2</v>
      </c>
      <c r="D59" s="7">
        <v>3</v>
      </c>
      <c r="E59" s="7">
        <v>5</v>
      </c>
      <c r="F59" s="7">
        <v>2</v>
      </c>
      <c r="G59" s="7">
        <v>2</v>
      </c>
      <c r="H59" s="7">
        <v>63</v>
      </c>
      <c r="I59" s="7">
        <v>101</v>
      </c>
      <c r="J59" s="7">
        <v>16</v>
      </c>
      <c r="K59" s="22">
        <v>194</v>
      </c>
      <c r="L59" s="7">
        <v>0</v>
      </c>
      <c r="M59" s="7">
        <v>0</v>
      </c>
      <c r="N59" s="7">
        <v>0</v>
      </c>
      <c r="O59" s="37">
        <f t="shared" si="0"/>
        <v>0.43891402714932126</v>
      </c>
    </row>
    <row r="60" spans="1:15" x14ac:dyDescent="0.25">
      <c r="A60" s="21" t="s">
        <v>4931</v>
      </c>
      <c r="B60" s="34">
        <v>243</v>
      </c>
      <c r="C60" s="7">
        <v>0</v>
      </c>
      <c r="D60" s="7">
        <v>3</v>
      </c>
      <c r="E60" s="7">
        <v>4</v>
      </c>
      <c r="F60" s="7">
        <v>3</v>
      </c>
      <c r="G60" s="7">
        <v>0</v>
      </c>
      <c r="H60" s="7">
        <v>37</v>
      </c>
      <c r="I60" s="7">
        <v>50</v>
      </c>
      <c r="J60" s="7">
        <v>19</v>
      </c>
      <c r="K60" s="22">
        <v>116</v>
      </c>
      <c r="L60" s="7">
        <v>2</v>
      </c>
      <c r="M60" s="7">
        <v>0</v>
      </c>
      <c r="N60" s="7">
        <v>0</v>
      </c>
      <c r="O60" s="37">
        <f t="shared" si="0"/>
        <v>0.47736625514403291</v>
      </c>
    </row>
    <row r="61" spans="1:15" x14ac:dyDescent="0.25">
      <c r="A61" s="21" t="s">
        <v>4932</v>
      </c>
      <c r="B61" s="34">
        <v>491</v>
      </c>
      <c r="C61" s="7">
        <v>7</v>
      </c>
      <c r="D61" s="7">
        <v>6</v>
      </c>
      <c r="E61" s="7">
        <v>7</v>
      </c>
      <c r="F61" s="7">
        <v>3</v>
      </c>
      <c r="G61" s="7">
        <v>3</v>
      </c>
      <c r="H61" s="7">
        <v>51</v>
      </c>
      <c r="I61" s="7">
        <v>112</v>
      </c>
      <c r="J61" s="7">
        <v>22</v>
      </c>
      <c r="K61" s="22">
        <v>211</v>
      </c>
      <c r="L61" s="7">
        <v>0</v>
      </c>
      <c r="M61" s="7">
        <v>0</v>
      </c>
      <c r="N61" s="7">
        <v>0</v>
      </c>
      <c r="O61" s="37">
        <f t="shared" si="0"/>
        <v>0.42973523421588594</v>
      </c>
    </row>
    <row r="62" spans="1:15" x14ac:dyDescent="0.25">
      <c r="A62" s="21" t="s">
        <v>4933</v>
      </c>
      <c r="B62" s="7">
        <v>195</v>
      </c>
      <c r="C62" s="7">
        <v>1</v>
      </c>
      <c r="D62" s="7">
        <v>2</v>
      </c>
      <c r="E62" s="7">
        <v>2</v>
      </c>
      <c r="F62" s="7">
        <v>2</v>
      </c>
      <c r="G62" s="7">
        <v>0</v>
      </c>
      <c r="H62" s="7">
        <v>21</v>
      </c>
      <c r="I62" s="7">
        <v>54</v>
      </c>
      <c r="J62" s="7">
        <v>9</v>
      </c>
      <c r="K62" s="22">
        <v>91</v>
      </c>
      <c r="L62" s="7">
        <v>0</v>
      </c>
      <c r="M62" s="7">
        <v>0</v>
      </c>
      <c r="N62" s="7">
        <v>0</v>
      </c>
      <c r="O62" s="37">
        <f t="shared" si="0"/>
        <v>0.46666666666666667</v>
      </c>
    </row>
    <row r="63" spans="1:15" x14ac:dyDescent="0.25">
      <c r="A63" s="21" t="s">
        <v>4934</v>
      </c>
      <c r="B63" s="7">
        <v>399</v>
      </c>
      <c r="C63" s="7">
        <v>3</v>
      </c>
      <c r="D63" s="7">
        <v>2</v>
      </c>
      <c r="E63" s="7">
        <v>4</v>
      </c>
      <c r="F63" s="7">
        <v>2</v>
      </c>
      <c r="G63" s="7">
        <v>1</v>
      </c>
      <c r="H63" s="7">
        <v>78</v>
      </c>
      <c r="I63" s="7">
        <v>80</v>
      </c>
      <c r="J63" s="7">
        <v>14</v>
      </c>
      <c r="K63" s="22">
        <v>184</v>
      </c>
      <c r="L63" s="7">
        <v>0</v>
      </c>
      <c r="M63" s="7">
        <v>0</v>
      </c>
      <c r="N63" s="7">
        <v>0</v>
      </c>
      <c r="O63" s="37">
        <f t="shared" si="0"/>
        <v>0.46115288220551376</v>
      </c>
    </row>
    <row r="64" spans="1:15" x14ac:dyDescent="0.25">
      <c r="A64" s="21" t="s">
        <v>4935</v>
      </c>
      <c r="B64" s="34">
        <v>607</v>
      </c>
      <c r="C64" s="7">
        <v>6</v>
      </c>
      <c r="D64" s="7">
        <v>5</v>
      </c>
      <c r="E64" s="7">
        <v>2</v>
      </c>
      <c r="F64" s="7">
        <v>3</v>
      </c>
      <c r="G64" s="7">
        <v>2</v>
      </c>
      <c r="H64" s="7">
        <v>69</v>
      </c>
      <c r="I64" s="7">
        <v>215</v>
      </c>
      <c r="J64" s="7">
        <v>29</v>
      </c>
      <c r="K64" s="22">
        <v>331</v>
      </c>
      <c r="L64" s="7">
        <v>3</v>
      </c>
      <c r="M64" s="7">
        <v>0</v>
      </c>
      <c r="N64" s="7">
        <v>0</v>
      </c>
      <c r="O64" s="37">
        <f t="shared" si="0"/>
        <v>0.54530477759472817</v>
      </c>
    </row>
    <row r="65" spans="1:15" x14ac:dyDescent="0.25">
      <c r="A65" s="21" t="s">
        <v>4936</v>
      </c>
      <c r="B65" s="34">
        <v>569</v>
      </c>
      <c r="C65" s="7">
        <v>5</v>
      </c>
      <c r="D65" s="7">
        <v>7</v>
      </c>
      <c r="E65" s="7">
        <v>6</v>
      </c>
      <c r="F65" s="7">
        <v>5</v>
      </c>
      <c r="G65" s="7">
        <v>1</v>
      </c>
      <c r="H65" s="7">
        <v>99</v>
      </c>
      <c r="I65" s="7">
        <v>180</v>
      </c>
      <c r="J65" s="7">
        <v>26</v>
      </c>
      <c r="K65" s="22">
        <v>329</v>
      </c>
      <c r="L65" s="7">
        <v>2</v>
      </c>
      <c r="M65" s="7">
        <v>0</v>
      </c>
      <c r="N65" s="7">
        <v>0</v>
      </c>
      <c r="O65" s="37">
        <f t="shared" si="0"/>
        <v>0.57820738137082606</v>
      </c>
    </row>
    <row r="66" spans="1:15" x14ac:dyDescent="0.25">
      <c r="A66" s="21" t="s">
        <v>4937</v>
      </c>
      <c r="B66" s="34">
        <v>269</v>
      </c>
      <c r="C66" s="7">
        <v>1</v>
      </c>
      <c r="D66" s="7">
        <v>4</v>
      </c>
      <c r="E66" s="7">
        <v>0</v>
      </c>
      <c r="F66" s="7">
        <v>1</v>
      </c>
      <c r="G66" s="7">
        <v>1</v>
      </c>
      <c r="H66" s="7">
        <v>44</v>
      </c>
      <c r="I66" s="7">
        <v>85</v>
      </c>
      <c r="J66" s="7">
        <v>19</v>
      </c>
      <c r="K66" s="22">
        <v>155</v>
      </c>
      <c r="L66" s="7">
        <v>0</v>
      </c>
      <c r="M66" s="7">
        <v>0</v>
      </c>
      <c r="N66" s="7">
        <v>1</v>
      </c>
      <c r="O66" s="37">
        <f t="shared" ref="O66:O93" si="1">(N66+M66+K66)/B66</f>
        <v>0.5799256505576208</v>
      </c>
    </row>
    <row r="67" spans="1:15" x14ac:dyDescent="0.25">
      <c r="A67" s="21" t="s">
        <v>4938</v>
      </c>
      <c r="B67" s="34">
        <v>311</v>
      </c>
      <c r="C67" s="7">
        <v>3</v>
      </c>
      <c r="D67" s="7">
        <v>6</v>
      </c>
      <c r="E67" s="7">
        <v>3</v>
      </c>
      <c r="F67" s="7">
        <v>1</v>
      </c>
      <c r="G67" s="7">
        <v>1</v>
      </c>
      <c r="H67" s="7">
        <v>47</v>
      </c>
      <c r="I67" s="7">
        <v>79</v>
      </c>
      <c r="J67" s="7">
        <v>17</v>
      </c>
      <c r="K67" s="22">
        <v>157</v>
      </c>
      <c r="L67" s="7">
        <v>0</v>
      </c>
      <c r="M67" s="7">
        <v>0</v>
      </c>
      <c r="N67" s="7">
        <v>0</v>
      </c>
      <c r="O67" s="37">
        <f t="shared" si="1"/>
        <v>0.50482315112540188</v>
      </c>
    </row>
    <row r="68" spans="1:15" x14ac:dyDescent="0.25">
      <c r="A68" s="21" t="s">
        <v>4939</v>
      </c>
      <c r="B68" s="34">
        <v>414</v>
      </c>
      <c r="C68" s="7">
        <v>1</v>
      </c>
      <c r="D68" s="7">
        <v>4</v>
      </c>
      <c r="E68" s="7">
        <v>3</v>
      </c>
      <c r="F68" s="7">
        <v>3</v>
      </c>
      <c r="G68" s="7">
        <v>0</v>
      </c>
      <c r="H68" s="7">
        <v>53</v>
      </c>
      <c r="I68" s="7">
        <v>165</v>
      </c>
      <c r="J68" s="7">
        <v>32</v>
      </c>
      <c r="K68" s="22">
        <v>261</v>
      </c>
      <c r="L68" s="7">
        <v>1</v>
      </c>
      <c r="M68" s="7">
        <v>0</v>
      </c>
      <c r="N68" s="7">
        <v>0</v>
      </c>
      <c r="O68" s="37">
        <f t="shared" si="1"/>
        <v>0.63043478260869568</v>
      </c>
    </row>
    <row r="69" spans="1:15" x14ac:dyDescent="0.25">
      <c r="A69" s="21" t="s">
        <v>4940</v>
      </c>
      <c r="B69" s="34">
        <v>547</v>
      </c>
      <c r="C69" s="7">
        <v>2</v>
      </c>
      <c r="D69" s="7">
        <v>5</v>
      </c>
      <c r="E69" s="7">
        <v>4</v>
      </c>
      <c r="F69" s="7">
        <v>4</v>
      </c>
      <c r="G69" s="7">
        <v>4</v>
      </c>
      <c r="H69" s="7">
        <v>65</v>
      </c>
      <c r="I69" s="7">
        <v>223</v>
      </c>
      <c r="J69" s="7">
        <v>30</v>
      </c>
      <c r="K69" s="22">
        <v>337</v>
      </c>
      <c r="L69" s="7">
        <v>2</v>
      </c>
      <c r="M69" s="7">
        <v>0</v>
      </c>
      <c r="N69" s="7">
        <v>0</v>
      </c>
      <c r="O69" s="37">
        <f t="shared" si="1"/>
        <v>0.61608775137111516</v>
      </c>
    </row>
    <row r="70" spans="1:15" x14ac:dyDescent="0.25">
      <c r="A70" s="21" t="s">
        <v>4941</v>
      </c>
      <c r="B70" s="34">
        <v>261</v>
      </c>
      <c r="C70" s="7">
        <v>1</v>
      </c>
      <c r="D70" s="7">
        <v>1</v>
      </c>
      <c r="E70" s="7">
        <v>3</v>
      </c>
      <c r="F70" s="7">
        <v>0</v>
      </c>
      <c r="G70" s="7">
        <v>1</v>
      </c>
      <c r="H70" s="7">
        <v>24</v>
      </c>
      <c r="I70" s="7">
        <v>102</v>
      </c>
      <c r="J70" s="7">
        <v>13</v>
      </c>
      <c r="K70" s="22">
        <v>145</v>
      </c>
      <c r="L70" s="7">
        <v>0</v>
      </c>
      <c r="M70" s="7">
        <v>0</v>
      </c>
      <c r="N70" s="7">
        <v>0</v>
      </c>
      <c r="O70" s="37">
        <f t="shared" si="1"/>
        <v>0.55555555555555558</v>
      </c>
    </row>
    <row r="71" spans="1:15" x14ac:dyDescent="0.25">
      <c r="A71" s="21" t="s">
        <v>4942</v>
      </c>
      <c r="B71" s="34">
        <v>489</v>
      </c>
      <c r="C71" s="7">
        <v>4</v>
      </c>
      <c r="D71" s="7">
        <v>5</v>
      </c>
      <c r="E71" s="7">
        <v>4</v>
      </c>
      <c r="F71" s="7">
        <v>1</v>
      </c>
      <c r="G71" s="7">
        <v>0</v>
      </c>
      <c r="H71" s="7">
        <v>46</v>
      </c>
      <c r="I71" s="7">
        <v>175</v>
      </c>
      <c r="J71" s="7">
        <v>44</v>
      </c>
      <c r="K71" s="22">
        <v>279</v>
      </c>
      <c r="L71" s="7">
        <v>2</v>
      </c>
      <c r="M71" s="7">
        <v>1</v>
      </c>
      <c r="N71" s="7">
        <v>0</v>
      </c>
      <c r="O71" s="37">
        <f t="shared" si="1"/>
        <v>0.57259713701431492</v>
      </c>
    </row>
    <row r="72" spans="1:15" x14ac:dyDescent="0.25">
      <c r="A72" s="21" t="s">
        <v>4943</v>
      </c>
      <c r="B72" s="34">
        <v>503</v>
      </c>
      <c r="C72" s="7">
        <v>3</v>
      </c>
      <c r="D72" s="7">
        <v>9</v>
      </c>
      <c r="E72" s="7">
        <v>4</v>
      </c>
      <c r="F72" s="7">
        <v>7</v>
      </c>
      <c r="G72" s="7">
        <v>1</v>
      </c>
      <c r="H72" s="7">
        <v>62</v>
      </c>
      <c r="I72" s="7">
        <v>159</v>
      </c>
      <c r="J72" s="7">
        <v>25</v>
      </c>
      <c r="K72" s="22">
        <v>270</v>
      </c>
      <c r="L72" s="7">
        <v>0</v>
      </c>
      <c r="M72" s="7">
        <v>0</v>
      </c>
      <c r="N72" s="7">
        <v>1</v>
      </c>
      <c r="O72" s="37">
        <f t="shared" si="1"/>
        <v>0.53876739562624254</v>
      </c>
    </row>
    <row r="73" spans="1:15" x14ac:dyDescent="0.25">
      <c r="A73" s="21" t="s">
        <v>4944</v>
      </c>
      <c r="B73" s="34">
        <v>140</v>
      </c>
      <c r="C73" s="7">
        <v>0</v>
      </c>
      <c r="D73" s="7">
        <v>0</v>
      </c>
      <c r="E73" s="7">
        <v>0</v>
      </c>
      <c r="F73" s="7">
        <v>1</v>
      </c>
      <c r="G73" s="7">
        <v>0</v>
      </c>
      <c r="H73" s="7">
        <v>5</v>
      </c>
      <c r="I73" s="7">
        <v>35</v>
      </c>
      <c r="J73" s="7">
        <v>3</v>
      </c>
      <c r="K73" s="22">
        <v>44</v>
      </c>
      <c r="L73" s="7">
        <v>0</v>
      </c>
      <c r="M73" s="7">
        <v>0</v>
      </c>
      <c r="N73" s="7">
        <v>0</v>
      </c>
      <c r="O73" s="37">
        <f t="shared" si="1"/>
        <v>0.31428571428571428</v>
      </c>
    </row>
    <row r="74" spans="1:15" x14ac:dyDescent="0.25">
      <c r="A74" s="21" t="s">
        <v>4945</v>
      </c>
      <c r="B74" s="34">
        <v>351</v>
      </c>
      <c r="C74" s="7">
        <v>2</v>
      </c>
      <c r="D74" s="7">
        <v>5</v>
      </c>
      <c r="E74" s="7">
        <v>3</v>
      </c>
      <c r="F74" s="7">
        <v>1</v>
      </c>
      <c r="G74" s="7">
        <v>2</v>
      </c>
      <c r="H74" s="7">
        <v>18</v>
      </c>
      <c r="I74" s="7">
        <v>115</v>
      </c>
      <c r="J74" s="7">
        <v>8</v>
      </c>
      <c r="K74" s="22">
        <v>154</v>
      </c>
      <c r="L74" s="7">
        <v>0</v>
      </c>
      <c r="M74" s="7">
        <v>0</v>
      </c>
      <c r="N74" s="7">
        <v>0</v>
      </c>
      <c r="O74" s="37">
        <f t="shared" si="1"/>
        <v>0.43874643874643876</v>
      </c>
    </row>
    <row r="75" spans="1:15" x14ac:dyDescent="0.25">
      <c r="A75" s="21" t="s">
        <v>4946</v>
      </c>
      <c r="B75" s="34">
        <v>424</v>
      </c>
      <c r="C75" s="7">
        <v>0</v>
      </c>
      <c r="D75" s="7">
        <v>6</v>
      </c>
      <c r="E75" s="7">
        <v>1</v>
      </c>
      <c r="F75" s="7">
        <v>0</v>
      </c>
      <c r="G75" s="7">
        <v>0</v>
      </c>
      <c r="H75" s="7">
        <v>16</v>
      </c>
      <c r="I75" s="7">
        <v>97</v>
      </c>
      <c r="J75" s="7">
        <v>7</v>
      </c>
      <c r="K75" s="22">
        <v>127</v>
      </c>
      <c r="L75" s="7">
        <v>0</v>
      </c>
      <c r="M75" s="7">
        <v>0</v>
      </c>
      <c r="N75" s="7">
        <v>0</v>
      </c>
      <c r="O75" s="37">
        <f t="shared" si="1"/>
        <v>0.29952830188679247</v>
      </c>
    </row>
    <row r="76" spans="1:15" x14ac:dyDescent="0.25">
      <c r="A76" s="21" t="s">
        <v>4947</v>
      </c>
      <c r="B76" s="34">
        <v>334</v>
      </c>
      <c r="C76" s="7">
        <v>0</v>
      </c>
      <c r="D76" s="7">
        <v>6</v>
      </c>
      <c r="E76" s="7">
        <v>1</v>
      </c>
      <c r="F76" s="7">
        <v>0</v>
      </c>
      <c r="G76" s="7">
        <v>1</v>
      </c>
      <c r="H76" s="7">
        <v>12</v>
      </c>
      <c r="I76" s="7">
        <v>91</v>
      </c>
      <c r="J76" s="7">
        <v>3</v>
      </c>
      <c r="K76" s="22">
        <v>114</v>
      </c>
      <c r="L76" s="7">
        <v>0</v>
      </c>
      <c r="M76" s="7">
        <v>0</v>
      </c>
      <c r="N76" s="7">
        <v>0</v>
      </c>
      <c r="O76" s="37">
        <f t="shared" si="1"/>
        <v>0.3413173652694611</v>
      </c>
    </row>
    <row r="77" spans="1:15" x14ac:dyDescent="0.25">
      <c r="A77" s="21" t="s">
        <v>4948</v>
      </c>
      <c r="B77" s="34">
        <v>854</v>
      </c>
      <c r="C77" s="7">
        <v>1</v>
      </c>
      <c r="D77" s="7">
        <v>17</v>
      </c>
      <c r="E77" s="7">
        <v>1</v>
      </c>
      <c r="F77" s="7">
        <v>0</v>
      </c>
      <c r="G77" s="7">
        <v>0</v>
      </c>
      <c r="H77" s="7">
        <v>30</v>
      </c>
      <c r="I77" s="7">
        <v>240</v>
      </c>
      <c r="J77" s="7">
        <v>15</v>
      </c>
      <c r="K77" s="22">
        <v>304</v>
      </c>
      <c r="L77" s="7">
        <v>0</v>
      </c>
      <c r="M77" s="7">
        <v>0</v>
      </c>
      <c r="N77" s="7">
        <v>0</v>
      </c>
      <c r="O77" s="37">
        <f t="shared" si="1"/>
        <v>0.35597189695550352</v>
      </c>
    </row>
    <row r="78" spans="1:15" x14ac:dyDescent="0.25">
      <c r="A78" s="21" t="s">
        <v>4949</v>
      </c>
      <c r="B78" s="7">
        <v>391</v>
      </c>
      <c r="C78" s="7">
        <v>1</v>
      </c>
      <c r="D78" s="7">
        <v>3</v>
      </c>
      <c r="E78" s="7">
        <v>4</v>
      </c>
      <c r="F78" s="7">
        <v>0</v>
      </c>
      <c r="G78" s="7">
        <v>2</v>
      </c>
      <c r="H78" s="7">
        <v>27</v>
      </c>
      <c r="I78" s="7">
        <v>97</v>
      </c>
      <c r="J78" s="7">
        <v>13</v>
      </c>
      <c r="K78" s="22">
        <v>147</v>
      </c>
      <c r="L78" s="7">
        <v>2</v>
      </c>
      <c r="M78" s="7">
        <v>0</v>
      </c>
      <c r="N78" s="7">
        <v>0</v>
      </c>
      <c r="O78" s="37">
        <f t="shared" si="1"/>
        <v>0.37595907928388744</v>
      </c>
    </row>
    <row r="79" spans="1:15" x14ac:dyDescent="0.25">
      <c r="A79" s="21" t="s">
        <v>4950</v>
      </c>
      <c r="B79" s="34">
        <v>172</v>
      </c>
      <c r="C79" s="7">
        <v>0</v>
      </c>
      <c r="D79" s="7">
        <v>0</v>
      </c>
      <c r="E79" s="7">
        <v>0</v>
      </c>
      <c r="F79" s="7">
        <v>0</v>
      </c>
      <c r="G79" s="7">
        <v>1</v>
      </c>
      <c r="H79" s="7">
        <v>12</v>
      </c>
      <c r="I79" s="7">
        <v>54</v>
      </c>
      <c r="J79" s="7">
        <v>4</v>
      </c>
      <c r="K79" s="22">
        <v>71</v>
      </c>
      <c r="L79" s="7">
        <v>0</v>
      </c>
      <c r="M79" s="7">
        <v>0</v>
      </c>
      <c r="N79" s="7">
        <v>0</v>
      </c>
      <c r="O79" s="37">
        <f t="shared" si="1"/>
        <v>0.41279069767441862</v>
      </c>
    </row>
    <row r="80" spans="1:15" x14ac:dyDescent="0.25">
      <c r="A80" s="21" t="s">
        <v>4951</v>
      </c>
      <c r="B80" s="34">
        <v>484</v>
      </c>
      <c r="C80" s="7">
        <v>1</v>
      </c>
      <c r="D80" s="7">
        <v>1</v>
      </c>
      <c r="E80" s="7">
        <v>5</v>
      </c>
      <c r="F80" s="7">
        <v>0</v>
      </c>
      <c r="G80" s="7">
        <v>0</v>
      </c>
      <c r="H80" s="7">
        <v>48</v>
      </c>
      <c r="I80" s="7">
        <v>113</v>
      </c>
      <c r="J80" s="7">
        <v>20</v>
      </c>
      <c r="K80" s="22">
        <v>188</v>
      </c>
      <c r="L80" s="7">
        <v>0</v>
      </c>
      <c r="M80" s="7">
        <v>0</v>
      </c>
      <c r="N80" s="7">
        <v>0</v>
      </c>
      <c r="O80" s="37">
        <f t="shared" si="1"/>
        <v>0.38842975206611569</v>
      </c>
    </row>
    <row r="81" spans="1:15" x14ac:dyDescent="0.25">
      <c r="A81" s="21" t="s">
        <v>4952</v>
      </c>
      <c r="B81" s="34">
        <v>551</v>
      </c>
      <c r="C81" s="7">
        <v>3</v>
      </c>
      <c r="D81" s="7">
        <v>5</v>
      </c>
      <c r="E81" s="7">
        <v>0</v>
      </c>
      <c r="F81" s="7">
        <v>1</v>
      </c>
      <c r="G81" s="7">
        <v>2</v>
      </c>
      <c r="H81" s="7">
        <v>109</v>
      </c>
      <c r="I81" s="7">
        <v>149</v>
      </c>
      <c r="J81" s="7">
        <v>28</v>
      </c>
      <c r="K81" s="22">
        <v>297</v>
      </c>
      <c r="L81" s="7">
        <v>2</v>
      </c>
      <c r="M81" s="7">
        <v>0</v>
      </c>
      <c r="N81" s="7">
        <v>2</v>
      </c>
      <c r="O81" s="37">
        <f t="shared" si="1"/>
        <v>0.54264972776769504</v>
      </c>
    </row>
    <row r="82" spans="1:15" x14ac:dyDescent="0.25">
      <c r="A82" s="21" t="s">
        <v>4953</v>
      </c>
      <c r="B82" s="34">
        <v>343</v>
      </c>
      <c r="C82" s="7">
        <v>2</v>
      </c>
      <c r="D82" s="7">
        <v>3</v>
      </c>
      <c r="E82" s="7">
        <v>1</v>
      </c>
      <c r="F82" s="7">
        <v>1</v>
      </c>
      <c r="G82" s="7">
        <v>2</v>
      </c>
      <c r="H82" s="7">
        <v>37</v>
      </c>
      <c r="I82" s="7">
        <v>94</v>
      </c>
      <c r="J82" s="7">
        <v>19</v>
      </c>
      <c r="K82" s="22">
        <v>159</v>
      </c>
      <c r="L82" s="7">
        <v>0</v>
      </c>
      <c r="M82" s="7">
        <v>0</v>
      </c>
      <c r="N82" s="7">
        <v>1</v>
      </c>
      <c r="O82" s="37">
        <f t="shared" si="1"/>
        <v>0.46647230320699706</v>
      </c>
    </row>
    <row r="83" spans="1:15" x14ac:dyDescent="0.25">
      <c r="A83" s="21" t="s">
        <v>4954</v>
      </c>
      <c r="B83" s="34">
        <v>384</v>
      </c>
      <c r="C83" s="7">
        <v>1</v>
      </c>
      <c r="D83" s="7">
        <v>1</v>
      </c>
      <c r="E83" s="7">
        <v>1</v>
      </c>
      <c r="F83" s="7">
        <v>1</v>
      </c>
      <c r="G83" s="7">
        <v>1</v>
      </c>
      <c r="H83" s="7">
        <v>54</v>
      </c>
      <c r="I83" s="7">
        <v>135</v>
      </c>
      <c r="J83" s="7">
        <v>15</v>
      </c>
      <c r="K83" s="22">
        <v>209</v>
      </c>
      <c r="L83" s="7">
        <v>0</v>
      </c>
      <c r="M83" s="7">
        <v>1</v>
      </c>
      <c r="N83" s="7">
        <v>0</v>
      </c>
      <c r="O83" s="37">
        <f t="shared" si="1"/>
        <v>0.546875</v>
      </c>
    </row>
    <row r="84" spans="1:15" x14ac:dyDescent="0.25">
      <c r="A84" s="21" t="s">
        <v>4955</v>
      </c>
      <c r="B84" s="34">
        <v>341</v>
      </c>
      <c r="C84" s="7">
        <v>2</v>
      </c>
      <c r="D84" s="7">
        <v>4</v>
      </c>
      <c r="E84" s="7">
        <v>1</v>
      </c>
      <c r="F84" s="7">
        <v>1</v>
      </c>
      <c r="G84" s="7">
        <v>2</v>
      </c>
      <c r="H84" s="7">
        <v>48</v>
      </c>
      <c r="I84" s="7">
        <v>135</v>
      </c>
      <c r="J84" s="7">
        <v>21</v>
      </c>
      <c r="K84" s="22">
        <v>214</v>
      </c>
      <c r="L84" s="7">
        <v>1</v>
      </c>
      <c r="M84" s="7">
        <v>0</v>
      </c>
      <c r="N84" s="7">
        <v>1</v>
      </c>
      <c r="O84" s="37">
        <f t="shared" si="1"/>
        <v>0.63049853372434017</v>
      </c>
    </row>
    <row r="85" spans="1:15" x14ac:dyDescent="0.25">
      <c r="A85" s="21" t="s">
        <v>4956</v>
      </c>
      <c r="B85" s="34">
        <v>414</v>
      </c>
      <c r="C85" s="7">
        <v>3</v>
      </c>
      <c r="D85" s="7">
        <v>4</v>
      </c>
      <c r="E85" s="7">
        <v>5</v>
      </c>
      <c r="F85" s="7">
        <v>1</v>
      </c>
      <c r="G85" s="7">
        <v>1</v>
      </c>
      <c r="H85" s="7">
        <v>55</v>
      </c>
      <c r="I85" s="7">
        <v>141</v>
      </c>
      <c r="J85" s="7">
        <v>24</v>
      </c>
      <c r="K85" s="22">
        <v>234</v>
      </c>
      <c r="L85" s="7">
        <v>0</v>
      </c>
      <c r="M85" s="7">
        <v>0</v>
      </c>
      <c r="N85" s="7">
        <v>0</v>
      </c>
      <c r="O85" s="37">
        <f t="shared" si="1"/>
        <v>0.56521739130434778</v>
      </c>
    </row>
    <row r="86" spans="1:15" x14ac:dyDescent="0.25">
      <c r="A86" s="21" t="s">
        <v>4957</v>
      </c>
      <c r="B86" s="34">
        <v>514</v>
      </c>
      <c r="C86" s="7">
        <v>1</v>
      </c>
      <c r="D86" s="7">
        <v>4</v>
      </c>
      <c r="E86" s="7">
        <v>2</v>
      </c>
      <c r="F86" s="7">
        <v>3</v>
      </c>
      <c r="G86" s="7">
        <v>0</v>
      </c>
      <c r="H86" s="7">
        <v>37</v>
      </c>
      <c r="I86" s="7">
        <v>135</v>
      </c>
      <c r="J86" s="7">
        <v>12</v>
      </c>
      <c r="K86" s="22">
        <v>194</v>
      </c>
      <c r="L86" s="7">
        <v>0</v>
      </c>
      <c r="M86" s="7">
        <v>0</v>
      </c>
      <c r="N86" s="7">
        <v>0</v>
      </c>
      <c r="O86" s="37">
        <f t="shared" si="1"/>
        <v>0.37743190661478598</v>
      </c>
    </row>
    <row r="87" spans="1:15" x14ac:dyDescent="0.25">
      <c r="A87" s="21" t="s">
        <v>4958</v>
      </c>
      <c r="B87" s="34">
        <v>325</v>
      </c>
      <c r="C87" s="7">
        <v>3</v>
      </c>
      <c r="D87" s="7">
        <v>5</v>
      </c>
      <c r="E87" s="7">
        <v>1</v>
      </c>
      <c r="F87" s="7">
        <v>3</v>
      </c>
      <c r="G87" s="7">
        <v>1</v>
      </c>
      <c r="H87" s="7">
        <v>38</v>
      </c>
      <c r="I87" s="7">
        <v>122</v>
      </c>
      <c r="J87" s="7">
        <v>13</v>
      </c>
      <c r="K87" s="22">
        <v>186</v>
      </c>
      <c r="L87" s="7">
        <v>0</v>
      </c>
      <c r="M87" s="7">
        <v>0</v>
      </c>
      <c r="N87" s="7">
        <v>1</v>
      </c>
      <c r="O87" s="37">
        <f t="shared" si="1"/>
        <v>0.57538461538461538</v>
      </c>
    </row>
    <row r="88" spans="1:15" x14ac:dyDescent="0.25">
      <c r="A88" s="21" t="s">
        <v>4959</v>
      </c>
      <c r="B88" s="34">
        <v>750</v>
      </c>
      <c r="C88" s="7">
        <v>4</v>
      </c>
      <c r="D88" s="7">
        <v>12</v>
      </c>
      <c r="E88" s="7">
        <v>3</v>
      </c>
      <c r="F88" s="7">
        <v>0</v>
      </c>
      <c r="G88" s="7">
        <v>0</v>
      </c>
      <c r="H88" s="7">
        <v>137</v>
      </c>
      <c r="I88" s="7">
        <v>278</v>
      </c>
      <c r="J88" s="7">
        <v>41</v>
      </c>
      <c r="K88" s="7">
        <v>475</v>
      </c>
      <c r="L88" s="7">
        <v>2</v>
      </c>
      <c r="M88" s="7">
        <v>0</v>
      </c>
      <c r="N88" s="7">
        <v>0</v>
      </c>
      <c r="O88" s="37">
        <f t="shared" si="1"/>
        <v>0.6333333333333333</v>
      </c>
    </row>
    <row r="89" spans="1:15" x14ac:dyDescent="0.25">
      <c r="A89" s="21" t="s">
        <v>4960</v>
      </c>
      <c r="B89" s="34">
        <v>513</v>
      </c>
      <c r="C89" s="7">
        <v>5</v>
      </c>
      <c r="D89" s="7">
        <v>4</v>
      </c>
      <c r="E89" s="7">
        <v>6</v>
      </c>
      <c r="F89" s="7">
        <v>1</v>
      </c>
      <c r="G89" s="7">
        <v>0</v>
      </c>
      <c r="H89" s="7">
        <v>79</v>
      </c>
      <c r="I89" s="7">
        <v>193</v>
      </c>
      <c r="J89" s="7">
        <v>31</v>
      </c>
      <c r="K89" s="22">
        <v>319</v>
      </c>
      <c r="L89" s="7">
        <v>0</v>
      </c>
      <c r="M89" s="7">
        <v>0</v>
      </c>
      <c r="N89" s="7">
        <v>1</v>
      </c>
      <c r="O89" s="37">
        <f t="shared" si="1"/>
        <v>0.62378167641325533</v>
      </c>
    </row>
    <row r="90" spans="1:15" x14ac:dyDescent="0.25">
      <c r="A90" s="21" t="s">
        <v>4961</v>
      </c>
      <c r="B90" s="34">
        <v>821</v>
      </c>
      <c r="C90" s="7">
        <v>7</v>
      </c>
      <c r="D90" s="7">
        <v>3</v>
      </c>
      <c r="E90" s="7">
        <v>4</v>
      </c>
      <c r="F90" s="7">
        <v>3</v>
      </c>
      <c r="G90" s="7">
        <v>1</v>
      </c>
      <c r="H90" s="7">
        <v>133</v>
      </c>
      <c r="I90" s="7">
        <v>15</v>
      </c>
      <c r="J90" s="7">
        <v>14</v>
      </c>
      <c r="K90" s="7">
        <v>180</v>
      </c>
      <c r="L90" s="7">
        <v>1</v>
      </c>
      <c r="M90" s="7">
        <v>0</v>
      </c>
      <c r="N90" s="7">
        <v>0</v>
      </c>
      <c r="O90" s="37">
        <f t="shared" si="1"/>
        <v>0.21924482338611451</v>
      </c>
    </row>
    <row r="91" spans="1:15" x14ac:dyDescent="0.25">
      <c r="A91" s="21" t="s">
        <v>4962</v>
      </c>
      <c r="B91" s="34">
        <v>282</v>
      </c>
      <c r="C91" s="7">
        <v>1</v>
      </c>
      <c r="D91" s="7">
        <v>3</v>
      </c>
      <c r="E91" s="7">
        <v>1</v>
      </c>
      <c r="F91" s="7">
        <v>0</v>
      </c>
      <c r="G91" s="7">
        <v>1</v>
      </c>
      <c r="H91" s="7">
        <v>37</v>
      </c>
      <c r="I91" s="7">
        <v>89</v>
      </c>
      <c r="J91" s="7">
        <v>10</v>
      </c>
      <c r="K91" s="22">
        <v>142</v>
      </c>
      <c r="L91" s="7">
        <v>0</v>
      </c>
      <c r="M91" s="7">
        <v>0</v>
      </c>
      <c r="N91" s="7">
        <v>3</v>
      </c>
      <c r="O91" s="37">
        <f t="shared" si="1"/>
        <v>0.51418439716312059</v>
      </c>
    </row>
    <row r="92" spans="1:15" x14ac:dyDescent="0.25">
      <c r="A92" s="21" t="s">
        <v>4963</v>
      </c>
      <c r="B92" s="34">
        <v>614</v>
      </c>
      <c r="C92" s="7">
        <v>3</v>
      </c>
      <c r="D92" s="7">
        <v>3</v>
      </c>
      <c r="E92" s="7">
        <v>0</v>
      </c>
      <c r="F92" s="7">
        <v>5</v>
      </c>
      <c r="G92" s="7">
        <v>2</v>
      </c>
      <c r="H92" s="7">
        <v>64</v>
      </c>
      <c r="I92" s="7">
        <v>179</v>
      </c>
      <c r="J92" s="7">
        <v>19</v>
      </c>
      <c r="K92" s="22">
        <v>275</v>
      </c>
      <c r="L92" s="7">
        <v>2</v>
      </c>
      <c r="M92" s="7">
        <v>0</v>
      </c>
      <c r="N92" s="7">
        <v>0</v>
      </c>
      <c r="O92" s="37">
        <f t="shared" si="1"/>
        <v>0.44788273615635177</v>
      </c>
    </row>
    <row r="93" spans="1:15" x14ac:dyDescent="0.25">
      <c r="A93" s="21" t="s">
        <v>4964</v>
      </c>
      <c r="B93" s="34">
        <v>241</v>
      </c>
      <c r="C93" s="7">
        <v>0</v>
      </c>
      <c r="D93" s="7">
        <v>2</v>
      </c>
      <c r="E93" s="7">
        <v>0</v>
      </c>
      <c r="F93" s="7">
        <v>1</v>
      </c>
      <c r="G93" s="7">
        <v>0</v>
      </c>
      <c r="H93" s="7">
        <v>29</v>
      </c>
      <c r="I93" s="7">
        <v>89</v>
      </c>
      <c r="J93" s="7">
        <v>4</v>
      </c>
      <c r="K93" s="22">
        <v>125</v>
      </c>
      <c r="L93" s="7">
        <v>1</v>
      </c>
      <c r="M93" s="7">
        <v>0</v>
      </c>
      <c r="N93" s="7">
        <v>1</v>
      </c>
      <c r="O93" s="37">
        <f t="shared" si="1"/>
        <v>0.52282157676348551</v>
      </c>
    </row>
    <row r="94" spans="1:15" x14ac:dyDescent="0.25">
      <c r="A94" s="21" t="s">
        <v>4431</v>
      </c>
      <c r="B94" s="7">
        <v>0</v>
      </c>
      <c r="C94" s="7">
        <v>1</v>
      </c>
      <c r="D94" s="7">
        <v>2</v>
      </c>
      <c r="E94" s="7">
        <v>1</v>
      </c>
      <c r="F94" s="7">
        <v>1</v>
      </c>
      <c r="G94" s="7">
        <v>1</v>
      </c>
      <c r="H94" s="7">
        <v>35</v>
      </c>
      <c r="I94" s="7">
        <v>178</v>
      </c>
      <c r="J94" s="7">
        <v>5</v>
      </c>
      <c r="K94" s="22">
        <v>224</v>
      </c>
      <c r="L94" s="7">
        <v>0</v>
      </c>
      <c r="M94" s="7">
        <v>0</v>
      </c>
      <c r="N94" s="7">
        <v>82</v>
      </c>
      <c r="O94" s="37" t="s">
        <v>99</v>
      </c>
    </row>
    <row r="95" spans="1:15" x14ac:dyDescent="0.25">
      <c r="A95" s="21" t="s">
        <v>4965</v>
      </c>
      <c r="B95" s="7">
        <v>0</v>
      </c>
      <c r="C95" s="7">
        <v>2</v>
      </c>
      <c r="D95" s="7">
        <v>7</v>
      </c>
      <c r="E95" s="7">
        <v>2</v>
      </c>
      <c r="F95" s="7">
        <v>0</v>
      </c>
      <c r="G95" s="7">
        <v>4</v>
      </c>
      <c r="H95" s="7">
        <v>10</v>
      </c>
      <c r="I95" s="7">
        <v>58</v>
      </c>
      <c r="J95" s="7">
        <v>0</v>
      </c>
      <c r="K95" s="22">
        <v>83</v>
      </c>
      <c r="L95" s="7">
        <v>1</v>
      </c>
      <c r="M95" s="7">
        <v>0</v>
      </c>
      <c r="N95" s="7">
        <v>0</v>
      </c>
      <c r="O95" s="37" t="s">
        <v>99</v>
      </c>
    </row>
    <row r="96" spans="1:15" x14ac:dyDescent="0.25">
      <c r="A96" s="21" t="s">
        <v>4966</v>
      </c>
      <c r="B96" s="7">
        <v>0</v>
      </c>
      <c r="C96" s="7">
        <v>2</v>
      </c>
      <c r="D96" s="7">
        <v>0</v>
      </c>
      <c r="E96" s="7">
        <v>0</v>
      </c>
      <c r="F96" s="7">
        <v>0</v>
      </c>
      <c r="G96" s="7">
        <v>8</v>
      </c>
      <c r="H96" s="7">
        <v>9</v>
      </c>
      <c r="I96" s="7">
        <v>25</v>
      </c>
      <c r="J96" s="7">
        <v>0</v>
      </c>
      <c r="K96" s="22">
        <v>44</v>
      </c>
      <c r="L96" s="7">
        <v>0</v>
      </c>
      <c r="M96" s="7">
        <v>0</v>
      </c>
      <c r="N96" s="7">
        <v>0</v>
      </c>
      <c r="O96" s="37" t="s">
        <v>99</v>
      </c>
    </row>
    <row r="97" spans="1:15" x14ac:dyDescent="0.25">
      <c r="A97" s="21" t="s">
        <v>4967</v>
      </c>
      <c r="B97" s="7">
        <v>0</v>
      </c>
      <c r="C97" s="7">
        <v>2</v>
      </c>
      <c r="D97" s="7">
        <v>2</v>
      </c>
      <c r="E97" s="7">
        <v>1</v>
      </c>
      <c r="F97" s="7">
        <v>0</v>
      </c>
      <c r="G97" s="7">
        <v>1</v>
      </c>
      <c r="H97" s="7">
        <v>3</v>
      </c>
      <c r="I97" s="7">
        <v>14</v>
      </c>
      <c r="J97" s="7">
        <v>1</v>
      </c>
      <c r="K97" s="22">
        <v>24</v>
      </c>
      <c r="L97" s="7">
        <v>0</v>
      </c>
      <c r="M97" s="7">
        <v>0</v>
      </c>
      <c r="N97" s="7">
        <v>0</v>
      </c>
      <c r="O97" s="37" t="s">
        <v>99</v>
      </c>
    </row>
    <row r="98" spans="1:15" x14ac:dyDescent="0.25">
      <c r="A98" s="21" t="s">
        <v>4968</v>
      </c>
      <c r="B98" s="7">
        <v>0</v>
      </c>
      <c r="C98" s="7">
        <v>13</v>
      </c>
      <c r="D98" s="7">
        <v>34</v>
      </c>
      <c r="E98" s="7">
        <v>26</v>
      </c>
      <c r="F98" s="7">
        <v>22</v>
      </c>
      <c r="G98" s="7">
        <v>1</v>
      </c>
      <c r="H98" s="7">
        <v>388</v>
      </c>
      <c r="I98" s="7">
        <v>1319</v>
      </c>
      <c r="J98" s="7">
        <v>114</v>
      </c>
      <c r="K98" s="22">
        <v>1917</v>
      </c>
      <c r="L98" s="7">
        <v>15</v>
      </c>
      <c r="M98" s="7">
        <v>0</v>
      </c>
      <c r="N98" s="7">
        <v>7</v>
      </c>
      <c r="O98" s="37" t="s">
        <v>99</v>
      </c>
    </row>
    <row r="99" spans="1:15" x14ac:dyDescent="0.25">
      <c r="A99" s="21" t="s">
        <v>4969</v>
      </c>
      <c r="B99" s="7">
        <v>0</v>
      </c>
      <c r="C99" s="7">
        <v>21</v>
      </c>
      <c r="D99" s="7">
        <v>104</v>
      </c>
      <c r="E99" s="7">
        <v>32</v>
      </c>
      <c r="F99" s="7">
        <v>21</v>
      </c>
      <c r="G99" s="7">
        <v>8</v>
      </c>
      <c r="H99" s="7">
        <v>215</v>
      </c>
      <c r="I99" s="7">
        <v>3404</v>
      </c>
      <c r="J99" s="7">
        <v>123</v>
      </c>
      <c r="K99" s="22">
        <v>3928</v>
      </c>
      <c r="L99" s="7">
        <v>12</v>
      </c>
      <c r="M99" s="7">
        <v>0</v>
      </c>
      <c r="N99" s="7">
        <v>4</v>
      </c>
      <c r="O99" s="37" t="s">
        <v>99</v>
      </c>
    </row>
    <row r="100" spans="1:15" x14ac:dyDescent="0.25">
      <c r="A100" s="21" t="s">
        <v>4970</v>
      </c>
      <c r="B100" s="7">
        <v>0</v>
      </c>
      <c r="C100" s="7">
        <v>1</v>
      </c>
      <c r="D100" s="7">
        <v>23</v>
      </c>
      <c r="E100" s="7">
        <v>5</v>
      </c>
      <c r="F100" s="7">
        <v>10</v>
      </c>
      <c r="G100" s="7">
        <v>1</v>
      </c>
      <c r="H100" s="7">
        <v>109</v>
      </c>
      <c r="I100" s="7">
        <v>850</v>
      </c>
      <c r="J100" s="7">
        <v>55</v>
      </c>
      <c r="K100" s="22">
        <v>1054</v>
      </c>
      <c r="L100" s="7">
        <v>5</v>
      </c>
      <c r="M100" s="7">
        <v>1</v>
      </c>
      <c r="N100" s="7">
        <v>0</v>
      </c>
      <c r="O100" s="37" t="s">
        <v>99</v>
      </c>
    </row>
    <row r="101" spans="1:15" x14ac:dyDescent="0.25">
      <c r="A101" s="21" t="s">
        <v>102</v>
      </c>
      <c r="B101" s="7">
        <v>0</v>
      </c>
      <c r="C101" s="7">
        <v>17</v>
      </c>
      <c r="D101" s="7">
        <v>41</v>
      </c>
      <c r="E101" s="7">
        <v>13</v>
      </c>
      <c r="F101" s="7">
        <v>20</v>
      </c>
      <c r="G101" s="7">
        <v>3</v>
      </c>
      <c r="H101" s="7">
        <v>410</v>
      </c>
      <c r="I101" s="7">
        <v>1291</v>
      </c>
      <c r="J101" s="7">
        <v>148</v>
      </c>
      <c r="K101" s="22">
        <v>1943</v>
      </c>
      <c r="L101" s="7">
        <v>12</v>
      </c>
      <c r="M101" s="7">
        <v>0</v>
      </c>
      <c r="N101" s="7">
        <v>2</v>
      </c>
      <c r="O101" s="37" t="s">
        <v>99</v>
      </c>
    </row>
    <row r="102" spans="1:15" x14ac:dyDescent="0.25">
      <c r="A102" s="21" t="s">
        <v>103</v>
      </c>
      <c r="B102" s="7">
        <v>0</v>
      </c>
      <c r="C102" s="7">
        <v>3</v>
      </c>
      <c r="D102" s="7">
        <v>9</v>
      </c>
      <c r="E102" s="7">
        <v>0</v>
      </c>
      <c r="F102" s="7">
        <v>2</v>
      </c>
      <c r="G102" s="7">
        <v>4</v>
      </c>
      <c r="H102" s="7">
        <v>68</v>
      </c>
      <c r="I102" s="7">
        <v>183</v>
      </c>
      <c r="J102" s="7">
        <v>29</v>
      </c>
      <c r="K102" s="22">
        <v>298</v>
      </c>
      <c r="L102" s="7">
        <v>1</v>
      </c>
      <c r="M102" s="7">
        <v>0</v>
      </c>
      <c r="N102" s="7">
        <v>0</v>
      </c>
      <c r="O102" s="46" t="s">
        <v>99</v>
      </c>
    </row>
    <row r="103" spans="1:15" x14ac:dyDescent="0.25">
      <c r="A103" s="16" t="s">
        <v>104</v>
      </c>
      <c r="B103" s="7"/>
      <c r="C103" s="7">
        <f t="shared" ref="C103:N103" si="2">SUM(C2:C97)</f>
        <v>162</v>
      </c>
      <c r="D103" s="7">
        <f t="shared" si="2"/>
        <v>413</v>
      </c>
      <c r="E103" s="7">
        <f t="shared" si="2"/>
        <v>222</v>
      </c>
      <c r="F103" s="7">
        <f t="shared" si="2"/>
        <v>158</v>
      </c>
      <c r="G103" s="7">
        <f t="shared" si="2"/>
        <v>89</v>
      </c>
      <c r="H103" s="7">
        <f t="shared" si="2"/>
        <v>3043</v>
      </c>
      <c r="I103" s="7">
        <f t="shared" si="2"/>
        <v>11045</v>
      </c>
      <c r="J103" s="7">
        <f t="shared" si="2"/>
        <v>1165</v>
      </c>
      <c r="K103" s="7">
        <f t="shared" si="2"/>
        <v>16297</v>
      </c>
      <c r="L103" s="7">
        <f t="shared" si="2"/>
        <v>48</v>
      </c>
      <c r="M103" s="7">
        <f t="shared" si="2"/>
        <v>7</v>
      </c>
      <c r="N103" s="7">
        <f t="shared" si="2"/>
        <v>106</v>
      </c>
      <c r="O103" s="37"/>
    </row>
    <row r="104" spans="1:15" x14ac:dyDescent="0.25">
      <c r="A104" s="16" t="s">
        <v>105</v>
      </c>
      <c r="B104" s="7"/>
      <c r="C104" s="7">
        <f t="shared" ref="C104:N104" si="3">SUM(C98:C102)</f>
        <v>55</v>
      </c>
      <c r="D104" s="7">
        <f t="shared" si="3"/>
        <v>211</v>
      </c>
      <c r="E104" s="7">
        <f t="shared" si="3"/>
        <v>76</v>
      </c>
      <c r="F104" s="7">
        <f t="shared" si="3"/>
        <v>75</v>
      </c>
      <c r="G104" s="7">
        <f t="shared" si="3"/>
        <v>17</v>
      </c>
      <c r="H104" s="7">
        <f t="shared" si="3"/>
        <v>1190</v>
      </c>
      <c r="I104" s="7">
        <f t="shared" si="3"/>
        <v>7047</v>
      </c>
      <c r="J104" s="7">
        <f t="shared" si="3"/>
        <v>469</v>
      </c>
      <c r="K104" s="7">
        <f t="shared" si="3"/>
        <v>9140</v>
      </c>
      <c r="L104" s="7">
        <f t="shared" si="3"/>
        <v>45</v>
      </c>
      <c r="M104" s="7">
        <f t="shared" si="3"/>
        <v>1</v>
      </c>
      <c r="N104" s="7">
        <f t="shared" si="3"/>
        <v>13</v>
      </c>
      <c r="O104" s="37"/>
    </row>
    <row r="105" spans="1:15" x14ac:dyDescent="0.25">
      <c r="A105" s="16" t="s">
        <v>106</v>
      </c>
      <c r="B105" s="7">
        <f>SUM(B2:B102)</f>
        <v>34554</v>
      </c>
      <c r="C105" s="7">
        <f>SUM(C103:C104)</f>
        <v>217</v>
      </c>
      <c r="D105" s="7">
        <f t="shared" ref="D105:N105" si="4">SUM(D103:D104)</f>
        <v>624</v>
      </c>
      <c r="E105" s="7">
        <f t="shared" si="4"/>
        <v>298</v>
      </c>
      <c r="F105" s="7">
        <f t="shared" si="4"/>
        <v>233</v>
      </c>
      <c r="G105" s="7">
        <f t="shared" si="4"/>
        <v>106</v>
      </c>
      <c r="H105" s="7">
        <f t="shared" si="4"/>
        <v>4233</v>
      </c>
      <c r="I105" s="7">
        <f t="shared" si="4"/>
        <v>18092</v>
      </c>
      <c r="J105" s="7">
        <f t="shared" si="4"/>
        <v>1634</v>
      </c>
      <c r="K105" s="7">
        <f t="shared" si="4"/>
        <v>25437</v>
      </c>
      <c r="L105" s="7">
        <f t="shared" si="4"/>
        <v>93</v>
      </c>
      <c r="M105" s="7">
        <f t="shared" si="4"/>
        <v>8</v>
      </c>
      <c r="N105" s="7">
        <f t="shared" si="4"/>
        <v>119</v>
      </c>
      <c r="O105" s="37">
        <f>(N105+M105+K105)/B105</f>
        <v>0.73982751635121835</v>
      </c>
    </row>
    <row r="106" spans="1:15" x14ac:dyDescent="0.25">
      <c r="A106" s="16" t="s">
        <v>107</v>
      </c>
      <c r="B106" s="7"/>
      <c r="C106" s="37">
        <f>C105/$K$105</f>
        <v>8.5308802138616968E-3</v>
      </c>
      <c r="D106" s="37">
        <f t="shared" ref="D106:J106" si="5">D105/$K$105</f>
        <v>2.4531194716358062E-2</v>
      </c>
      <c r="E106" s="37">
        <f t="shared" si="5"/>
        <v>1.1715217989542791E-2</v>
      </c>
      <c r="F106" s="37">
        <f t="shared" si="5"/>
        <v>9.1598852065888272E-3</v>
      </c>
      <c r="G106" s="37">
        <f t="shared" si="5"/>
        <v>4.1671580768172347E-3</v>
      </c>
      <c r="H106" s="37">
        <f t="shared" si="5"/>
        <v>0.16641113338837127</v>
      </c>
      <c r="I106" s="37">
        <f t="shared" si="5"/>
        <v>0.71124739552620198</v>
      </c>
      <c r="J106" s="37">
        <f t="shared" si="5"/>
        <v>6.4237134882258129E-2</v>
      </c>
      <c r="K106" s="37"/>
      <c r="L106" s="37"/>
      <c r="M106" s="37"/>
      <c r="N106" s="37"/>
      <c r="O106" s="37"/>
    </row>
    <row r="107" spans="1:15" x14ac:dyDescent="0.25"/>
    <row r="108" spans="1:15" hidden="1" x14ac:dyDescent="0.25"/>
    <row r="109" spans="1:15" hidden="1" x14ac:dyDescent="0.25"/>
    <row r="110" spans="1:15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64" fitToHeight="0" orientation="landscape" r:id="rId1"/>
  <tableParts count="1">
    <tablePart r:id="rId2"/>
  </tablePart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063A5-43B2-481F-AA19-4855A5B18A96}">
  <sheetPr codeName="Sheet60">
    <pageSetUpPr fitToPage="1"/>
  </sheetPr>
  <dimension ref="A1:O108"/>
  <sheetViews>
    <sheetView workbookViewId="0">
      <pane xSplit="1" ySplit="1" topLeftCell="B73" activePane="bottomRight" state="frozen"/>
      <selection pane="topRight" activeCell="B1" sqref="B1"/>
      <selection pane="bottomLeft" activeCell="A2" sqref="A2"/>
      <selection pane="bottomRight" activeCell="B107" sqref="B107"/>
    </sheetView>
  </sheetViews>
  <sheetFormatPr defaultColWidth="0" defaultRowHeight="15" zeroHeight="1" x14ac:dyDescent="0.25"/>
  <cols>
    <col min="1" max="1" width="40.7109375" style="33" customWidth="1"/>
    <col min="2" max="2" width="8.7109375" style="40" customWidth="1"/>
    <col min="3" max="8" width="11.7109375" style="40" customWidth="1"/>
    <col min="9" max="9" width="8.7109375" style="40" customWidth="1"/>
    <col min="10" max="12" width="3.7109375" style="40" customWidth="1"/>
    <col min="13" max="13" width="8.7109375" style="47" customWidth="1"/>
    <col min="14" max="14" width="1.7109375" style="33" customWidth="1"/>
    <col min="15" max="15" width="0" style="33" hidden="1" customWidth="1"/>
    <col min="16" max="16384" width="9.140625" style="33" hidden="1"/>
  </cols>
  <sheetData>
    <row r="1" spans="1:13" ht="50.1" customHeight="1" thickBot="1" x14ac:dyDescent="0.3">
      <c r="A1" s="1" t="s">
        <v>0</v>
      </c>
      <c r="B1" s="2" t="s">
        <v>1</v>
      </c>
      <c r="C1" s="2" t="s">
        <v>4971</v>
      </c>
      <c r="D1" s="2" t="s">
        <v>4972</v>
      </c>
      <c r="E1" s="2" t="s">
        <v>4973</v>
      </c>
      <c r="F1" s="2" t="s">
        <v>4974</v>
      </c>
      <c r="G1" s="2" t="s">
        <v>4975</v>
      </c>
      <c r="H1" s="2" t="s">
        <v>4976</v>
      </c>
      <c r="I1" s="2" t="s">
        <v>8</v>
      </c>
      <c r="J1" s="2" t="s">
        <v>9</v>
      </c>
      <c r="K1" s="2" t="s">
        <v>10</v>
      </c>
      <c r="L1" s="2" t="s">
        <v>11</v>
      </c>
      <c r="M1" s="32" t="s">
        <v>12</v>
      </c>
    </row>
    <row r="2" spans="1:13" ht="15.75" thickTop="1" x14ac:dyDescent="0.25">
      <c r="A2" s="21" t="s">
        <v>4977</v>
      </c>
      <c r="B2" s="34">
        <v>216</v>
      </c>
      <c r="C2" s="7">
        <v>11</v>
      </c>
      <c r="D2" s="7">
        <v>3</v>
      </c>
      <c r="E2" s="7">
        <v>98</v>
      </c>
      <c r="F2" s="7">
        <v>0</v>
      </c>
      <c r="G2" s="7">
        <v>1</v>
      </c>
      <c r="H2" s="7">
        <v>5</v>
      </c>
      <c r="I2" s="22">
        <v>118</v>
      </c>
      <c r="J2" s="7">
        <v>0</v>
      </c>
      <c r="K2" s="7">
        <v>0</v>
      </c>
      <c r="L2" s="7">
        <v>0</v>
      </c>
      <c r="M2" s="37">
        <f t="shared" ref="M2:M65" si="0">(L2+K2+I2)/B2</f>
        <v>0.54629629629629628</v>
      </c>
    </row>
    <row r="3" spans="1:13" x14ac:dyDescent="0.25">
      <c r="A3" s="21" t="s">
        <v>4978</v>
      </c>
      <c r="B3" s="34">
        <v>155</v>
      </c>
      <c r="C3" s="7">
        <v>4</v>
      </c>
      <c r="D3" s="7">
        <v>1</v>
      </c>
      <c r="E3" s="7">
        <v>99</v>
      </c>
      <c r="F3" s="7">
        <v>2</v>
      </c>
      <c r="G3" s="7">
        <v>2</v>
      </c>
      <c r="H3" s="7">
        <v>5</v>
      </c>
      <c r="I3" s="22">
        <v>113</v>
      </c>
      <c r="J3" s="7">
        <v>0</v>
      </c>
      <c r="K3" s="7">
        <v>0</v>
      </c>
      <c r="L3" s="7">
        <v>0</v>
      </c>
      <c r="M3" s="37">
        <f t="shared" si="0"/>
        <v>0.7290322580645161</v>
      </c>
    </row>
    <row r="4" spans="1:13" x14ac:dyDescent="0.25">
      <c r="A4" s="21" t="s">
        <v>4979</v>
      </c>
      <c r="B4" s="34">
        <v>215</v>
      </c>
      <c r="C4" s="7">
        <v>3</v>
      </c>
      <c r="D4" s="7">
        <v>1</v>
      </c>
      <c r="E4" s="7">
        <v>152</v>
      </c>
      <c r="F4" s="7">
        <v>1</v>
      </c>
      <c r="G4" s="7">
        <v>5</v>
      </c>
      <c r="H4" s="7">
        <v>2</v>
      </c>
      <c r="I4" s="22">
        <v>164</v>
      </c>
      <c r="J4" s="7">
        <v>0</v>
      </c>
      <c r="K4" s="7">
        <v>0</v>
      </c>
      <c r="L4" s="7">
        <v>0</v>
      </c>
      <c r="M4" s="37">
        <f t="shared" si="0"/>
        <v>0.76279069767441865</v>
      </c>
    </row>
    <row r="5" spans="1:13" x14ac:dyDescent="0.25">
      <c r="A5" s="21" t="s">
        <v>4980</v>
      </c>
      <c r="B5" s="34">
        <v>330</v>
      </c>
      <c r="C5" s="7">
        <v>0</v>
      </c>
      <c r="D5" s="7">
        <v>0</v>
      </c>
      <c r="E5" s="7">
        <v>167</v>
      </c>
      <c r="F5" s="7">
        <v>1</v>
      </c>
      <c r="G5" s="7">
        <v>8</v>
      </c>
      <c r="H5" s="7">
        <v>11</v>
      </c>
      <c r="I5" s="22">
        <v>187</v>
      </c>
      <c r="J5" s="7">
        <v>0</v>
      </c>
      <c r="K5" s="7">
        <v>0</v>
      </c>
      <c r="L5" s="7">
        <v>0</v>
      </c>
      <c r="M5" s="37">
        <f t="shared" si="0"/>
        <v>0.56666666666666665</v>
      </c>
    </row>
    <row r="6" spans="1:13" x14ac:dyDescent="0.25">
      <c r="A6" s="21" t="s">
        <v>4981</v>
      </c>
      <c r="B6" s="34">
        <v>233</v>
      </c>
      <c r="C6" s="7">
        <v>4</v>
      </c>
      <c r="D6" s="7">
        <v>0</v>
      </c>
      <c r="E6" s="7">
        <v>89</v>
      </c>
      <c r="F6" s="7">
        <v>0</v>
      </c>
      <c r="G6" s="7">
        <v>4</v>
      </c>
      <c r="H6" s="7">
        <v>21</v>
      </c>
      <c r="I6" s="22">
        <v>118</v>
      </c>
      <c r="J6" s="7">
        <v>0</v>
      </c>
      <c r="K6" s="7">
        <v>0</v>
      </c>
      <c r="L6" s="7">
        <v>0</v>
      </c>
      <c r="M6" s="37">
        <f t="shared" si="0"/>
        <v>0.50643776824034337</v>
      </c>
    </row>
    <row r="7" spans="1:13" x14ac:dyDescent="0.25">
      <c r="A7" s="21" t="s">
        <v>4982</v>
      </c>
      <c r="B7" s="34">
        <v>389</v>
      </c>
      <c r="C7" s="7">
        <v>12</v>
      </c>
      <c r="D7" s="7">
        <v>0</v>
      </c>
      <c r="E7" s="7">
        <v>156</v>
      </c>
      <c r="F7" s="7">
        <v>2</v>
      </c>
      <c r="G7" s="7">
        <v>17</v>
      </c>
      <c r="H7" s="7">
        <v>11</v>
      </c>
      <c r="I7" s="22">
        <v>198</v>
      </c>
      <c r="J7" s="7">
        <v>0</v>
      </c>
      <c r="K7" s="7">
        <v>0</v>
      </c>
      <c r="L7" s="7">
        <v>0</v>
      </c>
      <c r="M7" s="37">
        <f t="shared" si="0"/>
        <v>0.50899742930591263</v>
      </c>
    </row>
    <row r="8" spans="1:13" x14ac:dyDescent="0.25">
      <c r="A8" s="21" t="s">
        <v>4983</v>
      </c>
      <c r="B8" s="34">
        <v>329</v>
      </c>
      <c r="C8" s="7">
        <v>4</v>
      </c>
      <c r="D8" s="7">
        <v>2</v>
      </c>
      <c r="E8" s="7">
        <v>114</v>
      </c>
      <c r="F8" s="7">
        <v>0</v>
      </c>
      <c r="G8" s="7">
        <v>12</v>
      </c>
      <c r="H8" s="7">
        <v>7</v>
      </c>
      <c r="I8" s="22">
        <v>139</v>
      </c>
      <c r="J8" s="7">
        <v>0</v>
      </c>
      <c r="K8" s="7">
        <v>0</v>
      </c>
      <c r="L8" s="7">
        <v>0</v>
      </c>
      <c r="M8" s="37">
        <f t="shared" si="0"/>
        <v>0.42249240121580545</v>
      </c>
    </row>
    <row r="9" spans="1:13" x14ac:dyDescent="0.25">
      <c r="A9" s="21" t="s">
        <v>4984</v>
      </c>
      <c r="B9" s="34">
        <v>328</v>
      </c>
      <c r="C9" s="7">
        <v>3</v>
      </c>
      <c r="D9" s="7">
        <v>0</v>
      </c>
      <c r="E9" s="7">
        <v>156</v>
      </c>
      <c r="F9" s="7">
        <v>3</v>
      </c>
      <c r="G9" s="7">
        <v>6</v>
      </c>
      <c r="H9" s="7">
        <v>14</v>
      </c>
      <c r="I9" s="22">
        <v>182</v>
      </c>
      <c r="J9" s="7">
        <v>0</v>
      </c>
      <c r="K9" s="7">
        <v>0</v>
      </c>
      <c r="L9" s="7">
        <v>0</v>
      </c>
      <c r="M9" s="37">
        <f t="shared" si="0"/>
        <v>0.55487804878048785</v>
      </c>
    </row>
    <row r="10" spans="1:13" x14ac:dyDescent="0.25">
      <c r="A10" s="21" t="s">
        <v>4985</v>
      </c>
      <c r="B10" s="34">
        <v>300</v>
      </c>
      <c r="C10" s="7">
        <v>2</v>
      </c>
      <c r="D10" s="7">
        <v>1</v>
      </c>
      <c r="E10" s="7">
        <v>183</v>
      </c>
      <c r="F10" s="7">
        <v>0</v>
      </c>
      <c r="G10" s="7">
        <v>4</v>
      </c>
      <c r="H10" s="7">
        <v>10</v>
      </c>
      <c r="I10" s="22">
        <v>200</v>
      </c>
      <c r="J10" s="7">
        <v>0</v>
      </c>
      <c r="K10" s="7">
        <v>0</v>
      </c>
      <c r="L10" s="7">
        <v>0</v>
      </c>
      <c r="M10" s="37">
        <f t="shared" si="0"/>
        <v>0.66666666666666663</v>
      </c>
    </row>
    <row r="11" spans="1:13" x14ac:dyDescent="0.25">
      <c r="A11" s="21" t="s">
        <v>4986</v>
      </c>
      <c r="B11" s="34">
        <v>191</v>
      </c>
      <c r="C11" s="7">
        <v>3</v>
      </c>
      <c r="D11" s="7">
        <v>1</v>
      </c>
      <c r="E11" s="7">
        <v>100</v>
      </c>
      <c r="F11" s="7">
        <v>1</v>
      </c>
      <c r="G11" s="7">
        <v>2</v>
      </c>
      <c r="H11" s="7">
        <v>5</v>
      </c>
      <c r="I11" s="22">
        <v>112</v>
      </c>
      <c r="J11" s="7">
        <v>0</v>
      </c>
      <c r="K11" s="7">
        <v>0</v>
      </c>
      <c r="L11" s="7">
        <v>0</v>
      </c>
      <c r="M11" s="37">
        <f t="shared" si="0"/>
        <v>0.58638743455497377</v>
      </c>
    </row>
    <row r="12" spans="1:13" x14ac:dyDescent="0.25">
      <c r="A12" s="21" t="s">
        <v>4987</v>
      </c>
      <c r="B12" s="34">
        <v>514</v>
      </c>
      <c r="C12" s="7">
        <v>32</v>
      </c>
      <c r="D12" s="7">
        <v>2</v>
      </c>
      <c r="E12" s="7">
        <v>167</v>
      </c>
      <c r="F12" s="7">
        <v>0</v>
      </c>
      <c r="G12" s="7">
        <v>16</v>
      </c>
      <c r="H12" s="7">
        <v>38</v>
      </c>
      <c r="I12" s="22">
        <v>255</v>
      </c>
      <c r="J12" s="7">
        <v>0</v>
      </c>
      <c r="K12" s="7">
        <v>0</v>
      </c>
      <c r="L12" s="7">
        <v>1</v>
      </c>
      <c r="M12" s="37">
        <f t="shared" si="0"/>
        <v>0.49805447470817121</v>
      </c>
    </row>
    <row r="13" spans="1:13" x14ac:dyDescent="0.25">
      <c r="A13" s="21" t="s">
        <v>4988</v>
      </c>
      <c r="B13" s="34">
        <v>284</v>
      </c>
      <c r="C13" s="7">
        <v>11</v>
      </c>
      <c r="D13" s="7">
        <v>1</v>
      </c>
      <c r="E13" s="7">
        <v>66</v>
      </c>
      <c r="F13" s="7">
        <v>0</v>
      </c>
      <c r="G13" s="7">
        <v>13</v>
      </c>
      <c r="H13" s="7">
        <v>8</v>
      </c>
      <c r="I13" s="22">
        <v>99</v>
      </c>
      <c r="J13" s="7">
        <v>0</v>
      </c>
      <c r="K13" s="7">
        <v>0</v>
      </c>
      <c r="L13" s="7">
        <v>0</v>
      </c>
      <c r="M13" s="37">
        <f t="shared" si="0"/>
        <v>0.34859154929577463</v>
      </c>
    </row>
    <row r="14" spans="1:13" x14ac:dyDescent="0.25">
      <c r="A14" s="21" t="s">
        <v>4989</v>
      </c>
      <c r="B14" s="34">
        <v>400</v>
      </c>
      <c r="C14" s="7">
        <v>26</v>
      </c>
      <c r="D14" s="7">
        <v>0</v>
      </c>
      <c r="E14" s="7">
        <v>84</v>
      </c>
      <c r="F14" s="7">
        <v>1</v>
      </c>
      <c r="G14" s="7">
        <v>11</v>
      </c>
      <c r="H14" s="7">
        <v>8</v>
      </c>
      <c r="I14" s="22">
        <v>130</v>
      </c>
      <c r="J14" s="7">
        <v>0</v>
      </c>
      <c r="K14" s="7">
        <v>0</v>
      </c>
      <c r="L14" s="7">
        <v>0</v>
      </c>
      <c r="M14" s="37">
        <f t="shared" si="0"/>
        <v>0.32500000000000001</v>
      </c>
    </row>
    <row r="15" spans="1:13" x14ac:dyDescent="0.25">
      <c r="A15" s="21" t="s">
        <v>4990</v>
      </c>
      <c r="B15" s="34">
        <v>457</v>
      </c>
      <c r="C15" s="7">
        <v>29</v>
      </c>
      <c r="D15" s="7">
        <v>1</v>
      </c>
      <c r="E15" s="7">
        <v>93</v>
      </c>
      <c r="F15" s="7">
        <v>1</v>
      </c>
      <c r="G15" s="7">
        <v>16</v>
      </c>
      <c r="H15" s="7">
        <v>14</v>
      </c>
      <c r="I15" s="22">
        <v>154</v>
      </c>
      <c r="J15" s="7">
        <v>0</v>
      </c>
      <c r="K15" s="7">
        <v>0</v>
      </c>
      <c r="L15" s="7">
        <v>0</v>
      </c>
      <c r="M15" s="37">
        <f t="shared" si="0"/>
        <v>0.33698030634573306</v>
      </c>
    </row>
    <row r="16" spans="1:13" x14ac:dyDescent="0.25">
      <c r="A16" s="21" t="s">
        <v>4991</v>
      </c>
      <c r="B16" s="34">
        <v>462</v>
      </c>
      <c r="C16" s="7">
        <v>14</v>
      </c>
      <c r="D16" s="7">
        <v>1</v>
      </c>
      <c r="E16" s="7">
        <v>78</v>
      </c>
      <c r="F16" s="7">
        <v>6</v>
      </c>
      <c r="G16" s="7">
        <v>18</v>
      </c>
      <c r="H16" s="7">
        <v>13</v>
      </c>
      <c r="I16" s="22">
        <v>130</v>
      </c>
      <c r="J16" s="7">
        <v>0</v>
      </c>
      <c r="K16" s="7">
        <v>0</v>
      </c>
      <c r="L16" s="7">
        <v>0</v>
      </c>
      <c r="M16" s="37">
        <f t="shared" si="0"/>
        <v>0.2813852813852814</v>
      </c>
    </row>
    <row r="17" spans="1:13" x14ac:dyDescent="0.25">
      <c r="A17" s="21" t="s">
        <v>4992</v>
      </c>
      <c r="B17" s="34">
        <v>436</v>
      </c>
      <c r="C17" s="7">
        <v>27</v>
      </c>
      <c r="D17" s="7">
        <v>1</v>
      </c>
      <c r="E17" s="7">
        <v>139</v>
      </c>
      <c r="F17" s="7">
        <v>4</v>
      </c>
      <c r="G17" s="7">
        <v>14</v>
      </c>
      <c r="H17" s="7">
        <v>10</v>
      </c>
      <c r="I17" s="22">
        <v>195</v>
      </c>
      <c r="J17" s="7">
        <v>0</v>
      </c>
      <c r="K17" s="7">
        <v>0</v>
      </c>
      <c r="L17" s="7">
        <v>0</v>
      </c>
      <c r="M17" s="37">
        <f t="shared" si="0"/>
        <v>0.44724770642201833</v>
      </c>
    </row>
    <row r="18" spans="1:13" x14ac:dyDescent="0.25">
      <c r="A18" s="21" t="s">
        <v>4993</v>
      </c>
      <c r="B18" s="34">
        <v>213</v>
      </c>
      <c r="C18" s="7">
        <v>22</v>
      </c>
      <c r="D18" s="7">
        <v>5</v>
      </c>
      <c r="E18" s="7">
        <v>82</v>
      </c>
      <c r="F18" s="7">
        <v>1</v>
      </c>
      <c r="G18" s="7">
        <v>4</v>
      </c>
      <c r="H18" s="7">
        <v>10</v>
      </c>
      <c r="I18" s="22">
        <v>124</v>
      </c>
      <c r="J18" s="7">
        <v>0</v>
      </c>
      <c r="K18" s="7">
        <v>0</v>
      </c>
      <c r="L18" s="7">
        <v>0</v>
      </c>
      <c r="M18" s="37">
        <f t="shared" si="0"/>
        <v>0.5821596244131455</v>
      </c>
    </row>
    <row r="19" spans="1:13" x14ac:dyDescent="0.25">
      <c r="A19" s="21" t="s">
        <v>4994</v>
      </c>
      <c r="B19" s="34">
        <v>243</v>
      </c>
      <c r="C19" s="7">
        <v>11</v>
      </c>
      <c r="D19" s="7">
        <v>1</v>
      </c>
      <c r="E19" s="7">
        <v>59</v>
      </c>
      <c r="F19" s="7">
        <v>1</v>
      </c>
      <c r="G19" s="7">
        <v>8</v>
      </c>
      <c r="H19" s="7">
        <v>10</v>
      </c>
      <c r="I19" s="22">
        <v>90</v>
      </c>
      <c r="J19" s="7">
        <v>0</v>
      </c>
      <c r="K19" s="7">
        <v>1</v>
      </c>
      <c r="L19" s="7">
        <v>0</v>
      </c>
      <c r="M19" s="37">
        <f t="shared" si="0"/>
        <v>0.37448559670781895</v>
      </c>
    </row>
    <row r="20" spans="1:13" x14ac:dyDescent="0.25">
      <c r="A20" s="21" t="s">
        <v>4995</v>
      </c>
      <c r="B20" s="34">
        <v>382</v>
      </c>
      <c r="C20" s="7">
        <v>17</v>
      </c>
      <c r="D20" s="7">
        <v>2</v>
      </c>
      <c r="E20" s="7">
        <v>81</v>
      </c>
      <c r="F20" s="7">
        <v>2</v>
      </c>
      <c r="G20" s="7">
        <v>14</v>
      </c>
      <c r="H20" s="7">
        <v>12</v>
      </c>
      <c r="I20" s="22">
        <v>128</v>
      </c>
      <c r="J20" s="7">
        <v>1</v>
      </c>
      <c r="K20" s="7">
        <v>1</v>
      </c>
      <c r="L20" s="7">
        <v>0</v>
      </c>
      <c r="M20" s="37">
        <f t="shared" si="0"/>
        <v>0.33769633507853403</v>
      </c>
    </row>
    <row r="21" spans="1:13" x14ac:dyDescent="0.25">
      <c r="A21" s="21" t="s">
        <v>4996</v>
      </c>
      <c r="B21" s="34">
        <v>423</v>
      </c>
      <c r="C21" s="7">
        <v>45</v>
      </c>
      <c r="D21" s="7">
        <v>2</v>
      </c>
      <c r="E21" s="7">
        <v>72</v>
      </c>
      <c r="F21" s="7">
        <v>2</v>
      </c>
      <c r="G21" s="7">
        <v>8</v>
      </c>
      <c r="H21" s="7">
        <v>10</v>
      </c>
      <c r="I21" s="22">
        <v>139</v>
      </c>
      <c r="J21" s="7">
        <v>0</v>
      </c>
      <c r="K21" s="7">
        <v>0</v>
      </c>
      <c r="L21" s="7">
        <v>0</v>
      </c>
      <c r="M21" s="37">
        <f t="shared" si="0"/>
        <v>0.32860520094562645</v>
      </c>
    </row>
    <row r="22" spans="1:13" x14ac:dyDescent="0.25">
      <c r="A22" s="21" t="s">
        <v>4997</v>
      </c>
      <c r="B22" s="34">
        <v>442</v>
      </c>
      <c r="C22" s="7">
        <v>26</v>
      </c>
      <c r="D22" s="7">
        <v>3</v>
      </c>
      <c r="E22" s="7">
        <v>80</v>
      </c>
      <c r="F22" s="7">
        <v>2</v>
      </c>
      <c r="G22" s="7">
        <v>13</v>
      </c>
      <c r="H22" s="7">
        <v>11</v>
      </c>
      <c r="I22" s="22">
        <v>135</v>
      </c>
      <c r="J22" s="7">
        <v>0</v>
      </c>
      <c r="K22" s="7">
        <v>0</v>
      </c>
      <c r="L22" s="7">
        <v>0</v>
      </c>
      <c r="M22" s="37">
        <f t="shared" si="0"/>
        <v>0.30542986425339369</v>
      </c>
    </row>
    <row r="23" spans="1:13" x14ac:dyDescent="0.25">
      <c r="A23" s="21" t="s">
        <v>4998</v>
      </c>
      <c r="B23" s="34">
        <v>375</v>
      </c>
      <c r="C23" s="7">
        <v>13</v>
      </c>
      <c r="D23" s="7">
        <v>0</v>
      </c>
      <c r="E23" s="7">
        <v>33</v>
      </c>
      <c r="F23" s="7">
        <v>1</v>
      </c>
      <c r="G23" s="7">
        <v>11</v>
      </c>
      <c r="H23" s="7">
        <v>5</v>
      </c>
      <c r="I23" s="22">
        <v>63</v>
      </c>
      <c r="J23" s="7">
        <v>0</v>
      </c>
      <c r="K23" s="7">
        <v>0</v>
      </c>
      <c r="L23" s="7">
        <v>0</v>
      </c>
      <c r="M23" s="37">
        <f t="shared" si="0"/>
        <v>0.16800000000000001</v>
      </c>
    </row>
    <row r="24" spans="1:13" x14ac:dyDescent="0.25">
      <c r="A24" s="21" t="s">
        <v>4999</v>
      </c>
      <c r="B24" s="34">
        <v>405</v>
      </c>
      <c r="C24" s="7">
        <v>16</v>
      </c>
      <c r="D24" s="7">
        <v>0</v>
      </c>
      <c r="E24" s="7">
        <v>87</v>
      </c>
      <c r="F24" s="7">
        <v>1</v>
      </c>
      <c r="G24" s="7">
        <v>12</v>
      </c>
      <c r="H24" s="7">
        <v>13</v>
      </c>
      <c r="I24" s="22">
        <v>129</v>
      </c>
      <c r="J24" s="7">
        <v>0</v>
      </c>
      <c r="K24" s="7">
        <v>0</v>
      </c>
      <c r="L24" s="7">
        <v>1</v>
      </c>
      <c r="M24" s="37">
        <f t="shared" si="0"/>
        <v>0.32098765432098764</v>
      </c>
    </row>
    <row r="25" spans="1:13" x14ac:dyDescent="0.25">
      <c r="A25" s="21" t="s">
        <v>5000</v>
      </c>
      <c r="B25" s="34">
        <v>341</v>
      </c>
      <c r="C25" s="7">
        <v>17</v>
      </c>
      <c r="D25" s="7">
        <v>1</v>
      </c>
      <c r="E25" s="7">
        <v>75</v>
      </c>
      <c r="F25" s="7">
        <v>3</v>
      </c>
      <c r="G25" s="7">
        <v>10</v>
      </c>
      <c r="H25" s="7">
        <v>11</v>
      </c>
      <c r="I25" s="22">
        <v>117</v>
      </c>
      <c r="J25" s="7">
        <v>1</v>
      </c>
      <c r="K25" s="7">
        <v>0</v>
      </c>
      <c r="L25" s="7">
        <v>0</v>
      </c>
      <c r="M25" s="37">
        <f t="shared" si="0"/>
        <v>0.34310850439882695</v>
      </c>
    </row>
    <row r="26" spans="1:13" x14ac:dyDescent="0.25">
      <c r="A26" s="21" t="s">
        <v>5001</v>
      </c>
      <c r="B26" s="34">
        <v>486</v>
      </c>
      <c r="C26" s="7">
        <v>20</v>
      </c>
      <c r="D26" s="7">
        <v>1</v>
      </c>
      <c r="E26" s="7">
        <v>188</v>
      </c>
      <c r="F26" s="7">
        <v>2</v>
      </c>
      <c r="G26" s="7">
        <v>28</v>
      </c>
      <c r="H26" s="7">
        <v>11</v>
      </c>
      <c r="I26" s="22">
        <v>250</v>
      </c>
      <c r="J26" s="7">
        <v>1</v>
      </c>
      <c r="K26" s="7">
        <v>1</v>
      </c>
      <c r="L26" s="7">
        <v>0</v>
      </c>
      <c r="M26" s="37">
        <f t="shared" si="0"/>
        <v>0.51646090534979427</v>
      </c>
    </row>
    <row r="27" spans="1:13" x14ac:dyDescent="0.25">
      <c r="A27" s="21" t="s">
        <v>5002</v>
      </c>
      <c r="B27" s="34">
        <v>324</v>
      </c>
      <c r="C27" s="7">
        <v>5</v>
      </c>
      <c r="D27" s="7">
        <v>3</v>
      </c>
      <c r="E27" s="7">
        <v>162</v>
      </c>
      <c r="F27" s="7">
        <v>1</v>
      </c>
      <c r="G27" s="7">
        <v>16</v>
      </c>
      <c r="H27" s="7">
        <v>11</v>
      </c>
      <c r="I27" s="22">
        <v>198</v>
      </c>
      <c r="J27" s="7">
        <v>0</v>
      </c>
      <c r="K27" s="7">
        <v>0</v>
      </c>
      <c r="L27" s="7">
        <v>0</v>
      </c>
      <c r="M27" s="37">
        <f t="shared" si="0"/>
        <v>0.61111111111111116</v>
      </c>
    </row>
    <row r="28" spans="1:13" x14ac:dyDescent="0.25">
      <c r="A28" s="21" t="s">
        <v>5003</v>
      </c>
      <c r="B28" s="34">
        <v>370</v>
      </c>
      <c r="C28" s="7">
        <v>4</v>
      </c>
      <c r="D28" s="7">
        <v>1</v>
      </c>
      <c r="E28" s="7">
        <v>184</v>
      </c>
      <c r="F28" s="7">
        <v>2</v>
      </c>
      <c r="G28" s="7">
        <v>14</v>
      </c>
      <c r="H28" s="7">
        <v>16</v>
      </c>
      <c r="I28" s="22">
        <v>221</v>
      </c>
      <c r="J28" s="7">
        <v>0</v>
      </c>
      <c r="K28" s="7">
        <v>0</v>
      </c>
      <c r="L28" s="7">
        <v>0</v>
      </c>
      <c r="M28" s="37">
        <f t="shared" si="0"/>
        <v>0.5972972972972973</v>
      </c>
    </row>
    <row r="29" spans="1:13" x14ac:dyDescent="0.25">
      <c r="A29" s="21" t="s">
        <v>5004</v>
      </c>
      <c r="B29" s="34">
        <v>421</v>
      </c>
      <c r="C29" s="7">
        <v>12</v>
      </c>
      <c r="D29" s="7">
        <v>8</v>
      </c>
      <c r="E29" s="7">
        <v>168</v>
      </c>
      <c r="F29" s="7">
        <v>2</v>
      </c>
      <c r="G29" s="7">
        <v>31</v>
      </c>
      <c r="H29" s="7">
        <v>8</v>
      </c>
      <c r="I29" s="22">
        <v>229</v>
      </c>
      <c r="J29" s="7">
        <v>2</v>
      </c>
      <c r="K29" s="7">
        <v>0</v>
      </c>
      <c r="L29" s="7">
        <v>0</v>
      </c>
      <c r="M29" s="37">
        <f t="shared" si="0"/>
        <v>0.5439429928741093</v>
      </c>
    </row>
    <row r="30" spans="1:13" x14ac:dyDescent="0.25">
      <c r="A30" s="21" t="s">
        <v>5005</v>
      </c>
      <c r="B30" s="34">
        <v>298</v>
      </c>
      <c r="C30" s="7">
        <v>12</v>
      </c>
      <c r="D30" s="7">
        <v>3</v>
      </c>
      <c r="E30" s="7">
        <v>134</v>
      </c>
      <c r="F30" s="7">
        <v>2</v>
      </c>
      <c r="G30" s="7">
        <v>11</v>
      </c>
      <c r="H30" s="7">
        <v>6</v>
      </c>
      <c r="I30" s="22">
        <v>168</v>
      </c>
      <c r="J30" s="7">
        <v>2</v>
      </c>
      <c r="K30" s="7">
        <v>0</v>
      </c>
      <c r="L30" s="7">
        <v>0</v>
      </c>
      <c r="M30" s="37">
        <f t="shared" si="0"/>
        <v>0.56375838926174493</v>
      </c>
    </row>
    <row r="31" spans="1:13" x14ac:dyDescent="0.25">
      <c r="A31" s="21" t="s">
        <v>5006</v>
      </c>
      <c r="B31" s="34">
        <v>340</v>
      </c>
      <c r="C31" s="7">
        <v>2</v>
      </c>
      <c r="D31" s="7">
        <v>0</v>
      </c>
      <c r="E31" s="7">
        <v>166</v>
      </c>
      <c r="F31" s="7">
        <v>2</v>
      </c>
      <c r="G31" s="7">
        <v>6</v>
      </c>
      <c r="H31" s="7">
        <v>7</v>
      </c>
      <c r="I31" s="22">
        <v>183</v>
      </c>
      <c r="J31" s="7">
        <v>1</v>
      </c>
      <c r="K31" s="7">
        <v>0</v>
      </c>
      <c r="L31" s="7">
        <v>0</v>
      </c>
      <c r="M31" s="37">
        <f t="shared" si="0"/>
        <v>0.53823529411764703</v>
      </c>
    </row>
    <row r="32" spans="1:13" x14ac:dyDescent="0.25">
      <c r="A32" s="21" t="s">
        <v>5007</v>
      </c>
      <c r="B32" s="34">
        <v>336</v>
      </c>
      <c r="C32" s="7">
        <v>7</v>
      </c>
      <c r="D32" s="7">
        <v>0</v>
      </c>
      <c r="E32" s="7">
        <v>90</v>
      </c>
      <c r="F32" s="7">
        <v>2</v>
      </c>
      <c r="G32" s="7">
        <v>15</v>
      </c>
      <c r="H32" s="7">
        <v>5</v>
      </c>
      <c r="I32" s="22">
        <v>119</v>
      </c>
      <c r="J32" s="7">
        <v>0</v>
      </c>
      <c r="K32" s="7">
        <v>0</v>
      </c>
      <c r="L32" s="7">
        <v>0</v>
      </c>
      <c r="M32" s="37">
        <f t="shared" si="0"/>
        <v>0.35416666666666669</v>
      </c>
    </row>
    <row r="33" spans="1:13" x14ac:dyDescent="0.25">
      <c r="A33" s="21" t="s">
        <v>5008</v>
      </c>
      <c r="B33" s="34">
        <v>433</v>
      </c>
      <c r="C33" s="7">
        <v>9</v>
      </c>
      <c r="D33" s="7">
        <v>4</v>
      </c>
      <c r="E33" s="7">
        <v>165</v>
      </c>
      <c r="F33" s="7">
        <v>1</v>
      </c>
      <c r="G33" s="7">
        <v>26</v>
      </c>
      <c r="H33" s="7">
        <v>5</v>
      </c>
      <c r="I33" s="22">
        <v>210</v>
      </c>
      <c r="J33" s="7">
        <v>0</v>
      </c>
      <c r="K33" s="7">
        <v>0</v>
      </c>
      <c r="L33" s="7">
        <v>1</v>
      </c>
      <c r="M33" s="37">
        <f t="shared" si="0"/>
        <v>0.48729792147806006</v>
      </c>
    </row>
    <row r="34" spans="1:13" x14ac:dyDescent="0.25">
      <c r="A34" s="21" t="s">
        <v>5009</v>
      </c>
      <c r="B34" s="34">
        <v>332</v>
      </c>
      <c r="C34" s="7">
        <v>7</v>
      </c>
      <c r="D34" s="7">
        <v>0</v>
      </c>
      <c r="E34" s="7">
        <v>89</v>
      </c>
      <c r="F34" s="7">
        <v>0</v>
      </c>
      <c r="G34" s="7">
        <v>22</v>
      </c>
      <c r="H34" s="7">
        <v>8</v>
      </c>
      <c r="I34" s="22">
        <v>126</v>
      </c>
      <c r="J34" s="7">
        <v>0</v>
      </c>
      <c r="K34" s="7">
        <v>0</v>
      </c>
      <c r="L34" s="7">
        <v>0</v>
      </c>
      <c r="M34" s="37">
        <f t="shared" si="0"/>
        <v>0.37951807228915663</v>
      </c>
    </row>
    <row r="35" spans="1:13" x14ac:dyDescent="0.25">
      <c r="A35" s="21" t="s">
        <v>5010</v>
      </c>
      <c r="B35" s="34">
        <v>473</v>
      </c>
      <c r="C35" s="7">
        <v>12</v>
      </c>
      <c r="D35" s="7">
        <v>2</v>
      </c>
      <c r="E35" s="7">
        <v>141</v>
      </c>
      <c r="F35" s="7">
        <v>0</v>
      </c>
      <c r="G35" s="7">
        <v>26</v>
      </c>
      <c r="H35" s="7">
        <v>7</v>
      </c>
      <c r="I35" s="22">
        <v>188</v>
      </c>
      <c r="J35" s="7">
        <v>1</v>
      </c>
      <c r="K35" s="7">
        <v>0</v>
      </c>
      <c r="L35" s="7">
        <v>0</v>
      </c>
      <c r="M35" s="37">
        <f t="shared" si="0"/>
        <v>0.39746300211416491</v>
      </c>
    </row>
    <row r="36" spans="1:13" x14ac:dyDescent="0.25">
      <c r="A36" s="21" t="s">
        <v>5011</v>
      </c>
      <c r="B36" s="34">
        <v>517</v>
      </c>
      <c r="C36" s="7">
        <v>9</v>
      </c>
      <c r="D36" s="7">
        <v>0</v>
      </c>
      <c r="E36" s="7">
        <v>192</v>
      </c>
      <c r="F36" s="7">
        <v>1</v>
      </c>
      <c r="G36" s="7">
        <v>29</v>
      </c>
      <c r="H36" s="7">
        <v>10</v>
      </c>
      <c r="I36" s="22">
        <v>241</v>
      </c>
      <c r="J36" s="7">
        <v>0</v>
      </c>
      <c r="K36" s="7">
        <v>0</v>
      </c>
      <c r="L36" s="7">
        <v>0</v>
      </c>
      <c r="M36" s="37">
        <f t="shared" si="0"/>
        <v>0.46615087040618958</v>
      </c>
    </row>
    <row r="37" spans="1:13" x14ac:dyDescent="0.25">
      <c r="A37" s="21" t="s">
        <v>5012</v>
      </c>
      <c r="B37" s="34">
        <v>283</v>
      </c>
      <c r="C37" s="7">
        <v>3</v>
      </c>
      <c r="D37" s="7">
        <v>0</v>
      </c>
      <c r="E37" s="7">
        <v>72</v>
      </c>
      <c r="F37" s="7">
        <v>3</v>
      </c>
      <c r="G37" s="7">
        <v>8</v>
      </c>
      <c r="H37" s="7">
        <v>7</v>
      </c>
      <c r="I37" s="22">
        <v>93</v>
      </c>
      <c r="J37" s="7">
        <v>0</v>
      </c>
      <c r="K37" s="7">
        <v>0</v>
      </c>
      <c r="L37" s="7">
        <v>0</v>
      </c>
      <c r="M37" s="37">
        <f t="shared" si="0"/>
        <v>0.32862190812720848</v>
      </c>
    </row>
    <row r="38" spans="1:13" x14ac:dyDescent="0.25">
      <c r="A38" s="21" t="s">
        <v>5013</v>
      </c>
      <c r="B38" s="34">
        <v>400</v>
      </c>
      <c r="C38" s="7">
        <v>5</v>
      </c>
      <c r="D38" s="7">
        <v>2</v>
      </c>
      <c r="E38" s="7">
        <v>222</v>
      </c>
      <c r="F38" s="7">
        <v>2</v>
      </c>
      <c r="G38" s="7">
        <v>6</v>
      </c>
      <c r="H38" s="7">
        <v>16</v>
      </c>
      <c r="I38" s="22">
        <v>253</v>
      </c>
      <c r="J38" s="7">
        <v>3</v>
      </c>
      <c r="K38" s="7">
        <v>0</v>
      </c>
      <c r="L38" s="7">
        <v>0</v>
      </c>
      <c r="M38" s="37">
        <f t="shared" si="0"/>
        <v>0.63249999999999995</v>
      </c>
    </row>
    <row r="39" spans="1:13" x14ac:dyDescent="0.25">
      <c r="A39" s="21" t="s">
        <v>5014</v>
      </c>
      <c r="B39" s="34">
        <v>483</v>
      </c>
      <c r="C39" s="7">
        <v>5</v>
      </c>
      <c r="D39" s="7">
        <v>1</v>
      </c>
      <c r="E39" s="7">
        <v>267</v>
      </c>
      <c r="F39" s="7">
        <v>5</v>
      </c>
      <c r="G39" s="7">
        <v>20</v>
      </c>
      <c r="H39" s="7">
        <v>25</v>
      </c>
      <c r="I39" s="22">
        <v>323</v>
      </c>
      <c r="J39" s="7">
        <v>2</v>
      </c>
      <c r="K39" s="7">
        <v>0</v>
      </c>
      <c r="L39" s="7">
        <v>0</v>
      </c>
      <c r="M39" s="37">
        <f t="shared" si="0"/>
        <v>0.66873706004140787</v>
      </c>
    </row>
    <row r="40" spans="1:13" x14ac:dyDescent="0.25">
      <c r="A40" s="21" t="s">
        <v>5015</v>
      </c>
      <c r="B40" s="34">
        <v>268</v>
      </c>
      <c r="C40" s="7">
        <v>5</v>
      </c>
      <c r="D40" s="7">
        <v>0</v>
      </c>
      <c r="E40" s="7">
        <v>183</v>
      </c>
      <c r="F40" s="7">
        <v>3</v>
      </c>
      <c r="G40" s="7">
        <v>2</v>
      </c>
      <c r="H40" s="7">
        <v>12</v>
      </c>
      <c r="I40" s="22">
        <v>205</v>
      </c>
      <c r="J40" s="7">
        <v>1</v>
      </c>
      <c r="K40" s="7">
        <v>0</v>
      </c>
      <c r="L40" s="7">
        <v>0</v>
      </c>
      <c r="M40" s="37">
        <f t="shared" si="0"/>
        <v>0.7649253731343284</v>
      </c>
    </row>
    <row r="41" spans="1:13" x14ac:dyDescent="0.25">
      <c r="A41" s="21" t="s">
        <v>5016</v>
      </c>
      <c r="B41" s="34">
        <v>236</v>
      </c>
      <c r="C41" s="7">
        <v>4</v>
      </c>
      <c r="D41" s="7">
        <v>0</v>
      </c>
      <c r="E41" s="7">
        <v>106</v>
      </c>
      <c r="F41" s="7">
        <v>0</v>
      </c>
      <c r="G41" s="7">
        <v>9</v>
      </c>
      <c r="H41" s="7">
        <v>20</v>
      </c>
      <c r="I41" s="22">
        <v>139</v>
      </c>
      <c r="J41" s="7">
        <v>0</v>
      </c>
      <c r="K41" s="7">
        <v>0</v>
      </c>
      <c r="L41" s="7">
        <v>0</v>
      </c>
      <c r="M41" s="37">
        <f t="shared" si="0"/>
        <v>0.58898305084745761</v>
      </c>
    </row>
    <row r="42" spans="1:13" x14ac:dyDescent="0.25">
      <c r="A42" s="21" t="s">
        <v>5017</v>
      </c>
      <c r="B42" s="34">
        <v>213</v>
      </c>
      <c r="C42" s="7">
        <v>1</v>
      </c>
      <c r="D42" s="7">
        <v>4</v>
      </c>
      <c r="E42" s="7">
        <v>124</v>
      </c>
      <c r="F42" s="7">
        <v>1</v>
      </c>
      <c r="G42" s="7">
        <v>2</v>
      </c>
      <c r="H42" s="7">
        <v>22</v>
      </c>
      <c r="I42" s="22">
        <v>154</v>
      </c>
      <c r="J42" s="7">
        <v>0</v>
      </c>
      <c r="K42" s="7">
        <v>0</v>
      </c>
      <c r="L42" s="7">
        <v>0</v>
      </c>
      <c r="M42" s="37">
        <f t="shared" si="0"/>
        <v>0.72300469483568075</v>
      </c>
    </row>
    <row r="43" spans="1:13" x14ac:dyDescent="0.25">
      <c r="A43" s="21" t="s">
        <v>5018</v>
      </c>
      <c r="B43" s="34">
        <v>291</v>
      </c>
      <c r="C43" s="7">
        <v>1</v>
      </c>
      <c r="D43" s="7">
        <v>0</v>
      </c>
      <c r="E43" s="7">
        <v>98</v>
      </c>
      <c r="F43" s="7">
        <v>0</v>
      </c>
      <c r="G43" s="7">
        <v>5</v>
      </c>
      <c r="H43" s="7">
        <v>31</v>
      </c>
      <c r="I43" s="22">
        <v>135</v>
      </c>
      <c r="J43" s="7">
        <v>0</v>
      </c>
      <c r="K43" s="7">
        <v>0</v>
      </c>
      <c r="L43" s="7">
        <v>0</v>
      </c>
      <c r="M43" s="37">
        <f t="shared" si="0"/>
        <v>0.46391752577319589</v>
      </c>
    </row>
    <row r="44" spans="1:13" x14ac:dyDescent="0.25">
      <c r="A44" s="21" t="s">
        <v>5019</v>
      </c>
      <c r="B44" s="34">
        <v>341</v>
      </c>
      <c r="C44" s="7">
        <v>9</v>
      </c>
      <c r="D44" s="7">
        <v>0</v>
      </c>
      <c r="E44" s="7">
        <v>135</v>
      </c>
      <c r="F44" s="7">
        <v>1</v>
      </c>
      <c r="G44" s="7">
        <v>6</v>
      </c>
      <c r="H44" s="7">
        <v>11</v>
      </c>
      <c r="I44" s="22">
        <v>162</v>
      </c>
      <c r="J44" s="7">
        <v>0</v>
      </c>
      <c r="K44" s="7">
        <v>0</v>
      </c>
      <c r="L44" s="7">
        <v>0</v>
      </c>
      <c r="M44" s="37">
        <f t="shared" si="0"/>
        <v>0.47507331378299122</v>
      </c>
    </row>
    <row r="45" spans="1:13" x14ac:dyDescent="0.25">
      <c r="A45" s="21" t="s">
        <v>5020</v>
      </c>
      <c r="B45" s="34">
        <v>369</v>
      </c>
      <c r="C45" s="7">
        <v>9</v>
      </c>
      <c r="D45" s="7">
        <v>0</v>
      </c>
      <c r="E45" s="7">
        <v>85</v>
      </c>
      <c r="F45" s="7">
        <v>1</v>
      </c>
      <c r="G45" s="7">
        <v>4</v>
      </c>
      <c r="H45" s="7">
        <v>11</v>
      </c>
      <c r="I45" s="22">
        <v>110</v>
      </c>
      <c r="J45" s="7">
        <v>0</v>
      </c>
      <c r="K45" s="7">
        <v>0</v>
      </c>
      <c r="L45" s="7">
        <v>1</v>
      </c>
      <c r="M45" s="37">
        <f t="shared" si="0"/>
        <v>0.30081300813008133</v>
      </c>
    </row>
    <row r="46" spans="1:13" x14ac:dyDescent="0.25">
      <c r="A46" s="21" t="s">
        <v>5021</v>
      </c>
      <c r="B46" s="34">
        <v>271</v>
      </c>
      <c r="C46" s="7">
        <v>6</v>
      </c>
      <c r="D46" s="7">
        <v>2</v>
      </c>
      <c r="E46" s="7">
        <v>82</v>
      </c>
      <c r="F46" s="7">
        <v>0</v>
      </c>
      <c r="G46" s="7">
        <v>6</v>
      </c>
      <c r="H46" s="7">
        <v>17</v>
      </c>
      <c r="I46" s="22">
        <v>113</v>
      </c>
      <c r="J46" s="7">
        <v>0</v>
      </c>
      <c r="K46" s="7">
        <v>0</v>
      </c>
      <c r="L46" s="7">
        <v>0</v>
      </c>
      <c r="M46" s="37">
        <f t="shared" si="0"/>
        <v>0.41697416974169743</v>
      </c>
    </row>
    <row r="47" spans="1:13" x14ac:dyDescent="0.25">
      <c r="A47" s="21" t="s">
        <v>5022</v>
      </c>
      <c r="B47" s="34">
        <v>344</v>
      </c>
      <c r="C47" s="7">
        <v>31</v>
      </c>
      <c r="D47" s="7">
        <v>3</v>
      </c>
      <c r="E47" s="7">
        <v>146</v>
      </c>
      <c r="F47" s="7">
        <v>3</v>
      </c>
      <c r="G47" s="7">
        <v>9</v>
      </c>
      <c r="H47" s="7">
        <v>23</v>
      </c>
      <c r="I47" s="22">
        <v>215</v>
      </c>
      <c r="J47" s="7">
        <v>1</v>
      </c>
      <c r="K47" s="7">
        <v>0</v>
      </c>
      <c r="L47" s="7">
        <v>0</v>
      </c>
      <c r="M47" s="37">
        <f t="shared" si="0"/>
        <v>0.625</v>
      </c>
    </row>
    <row r="48" spans="1:13" x14ac:dyDescent="0.25">
      <c r="A48" s="21" t="s">
        <v>5023</v>
      </c>
      <c r="B48" s="34">
        <v>385</v>
      </c>
      <c r="C48" s="7">
        <v>9</v>
      </c>
      <c r="D48" s="7">
        <v>1</v>
      </c>
      <c r="E48" s="7">
        <v>179</v>
      </c>
      <c r="F48" s="7">
        <v>10</v>
      </c>
      <c r="G48" s="7">
        <v>19</v>
      </c>
      <c r="H48" s="7">
        <v>22</v>
      </c>
      <c r="I48" s="22">
        <v>240</v>
      </c>
      <c r="J48" s="7">
        <v>0</v>
      </c>
      <c r="K48" s="7">
        <v>0</v>
      </c>
      <c r="L48" s="7">
        <v>0</v>
      </c>
      <c r="M48" s="37">
        <f t="shared" si="0"/>
        <v>0.62337662337662336</v>
      </c>
    </row>
    <row r="49" spans="1:13" x14ac:dyDescent="0.25">
      <c r="A49" s="21" t="s">
        <v>5024</v>
      </c>
      <c r="B49" s="34">
        <v>498</v>
      </c>
      <c r="C49" s="7">
        <v>9</v>
      </c>
      <c r="D49" s="7">
        <v>3</v>
      </c>
      <c r="E49" s="7">
        <v>275</v>
      </c>
      <c r="F49" s="7">
        <v>4</v>
      </c>
      <c r="G49" s="7">
        <v>23</v>
      </c>
      <c r="H49" s="7">
        <v>35</v>
      </c>
      <c r="I49" s="22">
        <v>349</v>
      </c>
      <c r="J49" s="7">
        <v>1</v>
      </c>
      <c r="K49" s="7">
        <v>0</v>
      </c>
      <c r="L49" s="7">
        <v>1</v>
      </c>
      <c r="M49" s="37">
        <f t="shared" si="0"/>
        <v>0.70281124497991965</v>
      </c>
    </row>
    <row r="50" spans="1:13" x14ac:dyDescent="0.25">
      <c r="A50" s="21" t="s">
        <v>5025</v>
      </c>
      <c r="B50" s="34">
        <v>297</v>
      </c>
      <c r="C50" s="7">
        <v>4</v>
      </c>
      <c r="D50" s="7">
        <v>5</v>
      </c>
      <c r="E50" s="7">
        <v>158</v>
      </c>
      <c r="F50" s="7">
        <v>1</v>
      </c>
      <c r="G50" s="7">
        <v>13</v>
      </c>
      <c r="H50" s="7">
        <v>10</v>
      </c>
      <c r="I50" s="22">
        <v>191</v>
      </c>
      <c r="J50" s="7">
        <v>1</v>
      </c>
      <c r="K50" s="7">
        <v>0</v>
      </c>
      <c r="L50" s="7">
        <v>0</v>
      </c>
      <c r="M50" s="37">
        <f t="shared" si="0"/>
        <v>0.64309764309764306</v>
      </c>
    </row>
    <row r="51" spans="1:13" x14ac:dyDescent="0.25">
      <c r="A51" s="21" t="s">
        <v>5026</v>
      </c>
      <c r="B51" s="34">
        <v>211</v>
      </c>
      <c r="C51" s="7">
        <v>7</v>
      </c>
      <c r="D51" s="7">
        <v>0</v>
      </c>
      <c r="E51" s="7">
        <v>106</v>
      </c>
      <c r="F51" s="7">
        <v>2</v>
      </c>
      <c r="G51" s="7">
        <v>4</v>
      </c>
      <c r="H51" s="7">
        <v>21</v>
      </c>
      <c r="I51" s="22">
        <v>140</v>
      </c>
      <c r="J51" s="7">
        <v>0</v>
      </c>
      <c r="K51" s="7">
        <v>0</v>
      </c>
      <c r="L51" s="7">
        <v>0</v>
      </c>
      <c r="M51" s="37">
        <f t="shared" si="0"/>
        <v>0.6635071090047393</v>
      </c>
    </row>
    <row r="52" spans="1:13" x14ac:dyDescent="0.25">
      <c r="A52" s="21" t="s">
        <v>5027</v>
      </c>
      <c r="B52" s="34">
        <v>399</v>
      </c>
      <c r="C52" s="7">
        <v>13</v>
      </c>
      <c r="D52" s="7">
        <v>2</v>
      </c>
      <c r="E52" s="7">
        <v>177</v>
      </c>
      <c r="F52" s="7">
        <v>4</v>
      </c>
      <c r="G52" s="7">
        <v>8</v>
      </c>
      <c r="H52" s="7">
        <v>34</v>
      </c>
      <c r="I52" s="22">
        <v>238</v>
      </c>
      <c r="J52" s="7">
        <v>0</v>
      </c>
      <c r="K52" s="7">
        <v>0</v>
      </c>
      <c r="L52" s="7">
        <v>0</v>
      </c>
      <c r="M52" s="37">
        <f t="shared" si="0"/>
        <v>0.59649122807017541</v>
      </c>
    </row>
    <row r="53" spans="1:13" x14ac:dyDescent="0.25">
      <c r="A53" s="21" t="s">
        <v>5028</v>
      </c>
      <c r="B53" s="34">
        <v>661</v>
      </c>
      <c r="C53" s="7">
        <v>19</v>
      </c>
      <c r="D53" s="7">
        <v>3</v>
      </c>
      <c r="E53" s="7">
        <v>288</v>
      </c>
      <c r="F53" s="7">
        <v>1</v>
      </c>
      <c r="G53" s="7">
        <v>18</v>
      </c>
      <c r="H53" s="7">
        <v>45</v>
      </c>
      <c r="I53" s="22">
        <v>374</v>
      </c>
      <c r="J53" s="7">
        <v>2</v>
      </c>
      <c r="K53" s="7">
        <v>0</v>
      </c>
      <c r="L53" s="7">
        <v>0</v>
      </c>
      <c r="M53" s="37">
        <f t="shared" si="0"/>
        <v>0.5658093797276853</v>
      </c>
    </row>
    <row r="54" spans="1:13" x14ac:dyDescent="0.25">
      <c r="A54" s="21" t="s">
        <v>5029</v>
      </c>
      <c r="B54" s="34">
        <v>323</v>
      </c>
      <c r="C54" s="7">
        <v>15</v>
      </c>
      <c r="D54" s="7">
        <v>1</v>
      </c>
      <c r="E54" s="7">
        <v>128</v>
      </c>
      <c r="F54" s="7">
        <v>0</v>
      </c>
      <c r="G54" s="7">
        <v>7</v>
      </c>
      <c r="H54" s="7">
        <v>9</v>
      </c>
      <c r="I54" s="22">
        <v>160</v>
      </c>
      <c r="J54" s="7">
        <v>0</v>
      </c>
      <c r="K54" s="7">
        <v>0</v>
      </c>
      <c r="L54" s="7">
        <v>0</v>
      </c>
      <c r="M54" s="37">
        <f t="shared" si="0"/>
        <v>0.49535603715170279</v>
      </c>
    </row>
    <row r="55" spans="1:13" x14ac:dyDescent="0.25">
      <c r="A55" s="21" t="s">
        <v>5030</v>
      </c>
      <c r="B55" s="34">
        <v>257</v>
      </c>
      <c r="C55" s="7">
        <v>5</v>
      </c>
      <c r="D55" s="7">
        <v>1</v>
      </c>
      <c r="E55" s="7">
        <v>66</v>
      </c>
      <c r="F55" s="7">
        <v>1</v>
      </c>
      <c r="G55" s="7">
        <v>14</v>
      </c>
      <c r="H55" s="7">
        <v>10</v>
      </c>
      <c r="I55" s="22">
        <v>97</v>
      </c>
      <c r="J55" s="7">
        <v>0</v>
      </c>
      <c r="K55" s="7">
        <v>0</v>
      </c>
      <c r="L55" s="7">
        <v>0</v>
      </c>
      <c r="M55" s="37">
        <f t="shared" si="0"/>
        <v>0.37743190661478598</v>
      </c>
    </row>
    <row r="56" spans="1:13" x14ac:dyDescent="0.25">
      <c r="A56" s="21" t="s">
        <v>5031</v>
      </c>
      <c r="B56" s="34">
        <v>361</v>
      </c>
      <c r="C56" s="7">
        <v>13</v>
      </c>
      <c r="D56" s="7">
        <v>0</v>
      </c>
      <c r="E56" s="7">
        <v>113</v>
      </c>
      <c r="F56" s="7">
        <v>0</v>
      </c>
      <c r="G56" s="7">
        <v>12</v>
      </c>
      <c r="H56" s="7">
        <v>17</v>
      </c>
      <c r="I56" s="22">
        <v>155</v>
      </c>
      <c r="J56" s="7">
        <v>0</v>
      </c>
      <c r="K56" s="7">
        <v>0</v>
      </c>
      <c r="L56" s="7">
        <v>0</v>
      </c>
      <c r="M56" s="37">
        <f t="shared" si="0"/>
        <v>0.4293628808864266</v>
      </c>
    </row>
    <row r="57" spans="1:13" x14ac:dyDescent="0.25">
      <c r="A57" s="21" t="s">
        <v>5032</v>
      </c>
      <c r="B57" s="34">
        <v>383</v>
      </c>
      <c r="C57" s="7">
        <v>15</v>
      </c>
      <c r="D57" s="7">
        <v>1</v>
      </c>
      <c r="E57" s="7">
        <v>114</v>
      </c>
      <c r="F57" s="7">
        <v>2</v>
      </c>
      <c r="G57" s="7">
        <v>14</v>
      </c>
      <c r="H57" s="7">
        <v>8</v>
      </c>
      <c r="I57" s="22">
        <v>154</v>
      </c>
      <c r="J57" s="7">
        <v>0</v>
      </c>
      <c r="K57" s="7">
        <v>0</v>
      </c>
      <c r="L57" s="7">
        <v>0</v>
      </c>
      <c r="M57" s="37">
        <f t="shared" si="0"/>
        <v>0.40208877284595301</v>
      </c>
    </row>
    <row r="58" spans="1:13" x14ac:dyDescent="0.25">
      <c r="A58" s="21" t="s">
        <v>5033</v>
      </c>
      <c r="B58" s="34">
        <v>320</v>
      </c>
      <c r="C58" s="7">
        <v>14</v>
      </c>
      <c r="D58" s="7">
        <v>0</v>
      </c>
      <c r="E58" s="7">
        <v>91</v>
      </c>
      <c r="F58" s="7">
        <v>1</v>
      </c>
      <c r="G58" s="7">
        <v>18</v>
      </c>
      <c r="H58" s="7">
        <v>11</v>
      </c>
      <c r="I58" s="22">
        <v>135</v>
      </c>
      <c r="J58" s="7">
        <v>0</v>
      </c>
      <c r="K58" s="7">
        <v>0</v>
      </c>
      <c r="L58" s="7">
        <v>0</v>
      </c>
      <c r="M58" s="37">
        <f t="shared" si="0"/>
        <v>0.421875</v>
      </c>
    </row>
    <row r="59" spans="1:13" x14ac:dyDescent="0.25">
      <c r="A59" s="21" t="s">
        <v>5034</v>
      </c>
      <c r="B59" s="34">
        <v>296</v>
      </c>
      <c r="C59" s="7">
        <v>5</v>
      </c>
      <c r="D59" s="7">
        <v>3</v>
      </c>
      <c r="E59" s="7">
        <v>65</v>
      </c>
      <c r="F59" s="7">
        <v>0</v>
      </c>
      <c r="G59" s="7">
        <v>12</v>
      </c>
      <c r="H59" s="7">
        <v>10</v>
      </c>
      <c r="I59" s="22">
        <v>95</v>
      </c>
      <c r="J59" s="7">
        <v>0</v>
      </c>
      <c r="K59" s="7">
        <v>0</v>
      </c>
      <c r="L59" s="7">
        <v>0</v>
      </c>
      <c r="M59" s="37">
        <f t="shared" si="0"/>
        <v>0.32094594594594594</v>
      </c>
    </row>
    <row r="60" spans="1:13" x14ac:dyDescent="0.25">
      <c r="A60" s="21" t="s">
        <v>5035</v>
      </c>
      <c r="B60" s="34">
        <v>354</v>
      </c>
      <c r="C60" s="7">
        <v>7</v>
      </c>
      <c r="D60" s="7">
        <v>1</v>
      </c>
      <c r="E60" s="7">
        <v>95</v>
      </c>
      <c r="F60" s="7">
        <v>5</v>
      </c>
      <c r="G60" s="7">
        <v>13</v>
      </c>
      <c r="H60" s="7">
        <v>8</v>
      </c>
      <c r="I60" s="22">
        <v>129</v>
      </c>
      <c r="J60" s="7">
        <v>1</v>
      </c>
      <c r="K60" s="7">
        <v>0</v>
      </c>
      <c r="L60" s="7">
        <v>0</v>
      </c>
      <c r="M60" s="37">
        <f t="shared" si="0"/>
        <v>0.36440677966101692</v>
      </c>
    </row>
    <row r="61" spans="1:13" x14ac:dyDescent="0.25">
      <c r="A61" s="21" t="s">
        <v>5036</v>
      </c>
      <c r="B61" s="34">
        <v>378</v>
      </c>
      <c r="C61" s="7">
        <v>11</v>
      </c>
      <c r="D61" s="7">
        <v>1</v>
      </c>
      <c r="E61" s="7">
        <v>75</v>
      </c>
      <c r="F61" s="7">
        <v>2</v>
      </c>
      <c r="G61" s="7">
        <v>16</v>
      </c>
      <c r="H61" s="7">
        <v>20</v>
      </c>
      <c r="I61" s="22">
        <v>125</v>
      </c>
      <c r="J61" s="7">
        <v>0</v>
      </c>
      <c r="K61" s="7">
        <v>0</v>
      </c>
      <c r="L61" s="7">
        <v>0</v>
      </c>
      <c r="M61" s="37">
        <f t="shared" si="0"/>
        <v>0.3306878306878307</v>
      </c>
    </row>
    <row r="62" spans="1:13" x14ac:dyDescent="0.25">
      <c r="A62" s="21" t="s">
        <v>5037</v>
      </c>
      <c r="B62" s="34">
        <v>368</v>
      </c>
      <c r="C62" s="7">
        <v>25</v>
      </c>
      <c r="D62" s="7">
        <v>1</v>
      </c>
      <c r="E62" s="7">
        <v>86</v>
      </c>
      <c r="F62" s="7">
        <v>4</v>
      </c>
      <c r="G62" s="7">
        <v>13</v>
      </c>
      <c r="H62" s="7">
        <v>16</v>
      </c>
      <c r="I62" s="22">
        <v>145</v>
      </c>
      <c r="J62" s="7">
        <v>0</v>
      </c>
      <c r="K62" s="7">
        <v>0</v>
      </c>
      <c r="L62" s="7">
        <v>0</v>
      </c>
      <c r="M62" s="37">
        <f t="shared" si="0"/>
        <v>0.39402173913043476</v>
      </c>
    </row>
    <row r="63" spans="1:13" x14ac:dyDescent="0.25">
      <c r="A63" s="21" t="s">
        <v>5038</v>
      </c>
      <c r="B63" s="34">
        <v>450</v>
      </c>
      <c r="C63" s="7">
        <v>10</v>
      </c>
      <c r="D63" s="7">
        <v>0</v>
      </c>
      <c r="E63" s="7">
        <v>78</v>
      </c>
      <c r="F63" s="7">
        <v>2</v>
      </c>
      <c r="G63" s="7">
        <v>10</v>
      </c>
      <c r="H63" s="7">
        <v>15</v>
      </c>
      <c r="I63" s="22">
        <v>115</v>
      </c>
      <c r="J63" s="7">
        <v>0</v>
      </c>
      <c r="K63" s="7">
        <v>0</v>
      </c>
      <c r="L63" s="7">
        <v>0</v>
      </c>
      <c r="M63" s="37">
        <f t="shared" si="0"/>
        <v>0.25555555555555554</v>
      </c>
    </row>
    <row r="64" spans="1:13" x14ac:dyDescent="0.25">
      <c r="A64" s="21" t="s">
        <v>5039</v>
      </c>
      <c r="B64" s="34">
        <v>159</v>
      </c>
      <c r="C64" s="7">
        <v>4</v>
      </c>
      <c r="D64" s="7">
        <v>1</v>
      </c>
      <c r="E64" s="7">
        <v>50</v>
      </c>
      <c r="F64" s="7">
        <v>0</v>
      </c>
      <c r="G64" s="7">
        <v>5</v>
      </c>
      <c r="H64" s="7">
        <v>4</v>
      </c>
      <c r="I64" s="22">
        <v>64</v>
      </c>
      <c r="J64" s="7">
        <v>0</v>
      </c>
      <c r="K64" s="7">
        <v>0</v>
      </c>
      <c r="L64" s="7">
        <v>0</v>
      </c>
      <c r="M64" s="37">
        <f t="shared" si="0"/>
        <v>0.40251572327044027</v>
      </c>
    </row>
    <row r="65" spans="1:13" x14ac:dyDescent="0.25">
      <c r="A65" s="21" t="s">
        <v>5040</v>
      </c>
      <c r="B65" s="34">
        <v>334</v>
      </c>
      <c r="C65" s="7">
        <v>13</v>
      </c>
      <c r="D65" s="7">
        <v>0</v>
      </c>
      <c r="E65" s="7">
        <v>79</v>
      </c>
      <c r="F65" s="7">
        <v>0</v>
      </c>
      <c r="G65" s="7">
        <v>15</v>
      </c>
      <c r="H65" s="7">
        <v>6</v>
      </c>
      <c r="I65" s="22">
        <v>113</v>
      </c>
      <c r="J65" s="7">
        <v>1</v>
      </c>
      <c r="K65" s="7">
        <v>0</v>
      </c>
      <c r="L65" s="7">
        <v>0</v>
      </c>
      <c r="M65" s="37">
        <f t="shared" si="0"/>
        <v>0.33832335329341318</v>
      </c>
    </row>
    <row r="66" spans="1:13" x14ac:dyDescent="0.25">
      <c r="A66" s="21" t="s">
        <v>5041</v>
      </c>
      <c r="B66" s="34">
        <v>373</v>
      </c>
      <c r="C66" s="7">
        <v>8</v>
      </c>
      <c r="D66" s="7">
        <v>2</v>
      </c>
      <c r="E66" s="7">
        <v>78</v>
      </c>
      <c r="F66" s="7">
        <v>0</v>
      </c>
      <c r="G66" s="7">
        <v>16</v>
      </c>
      <c r="H66" s="7">
        <v>6</v>
      </c>
      <c r="I66" s="22">
        <v>110</v>
      </c>
      <c r="J66" s="7">
        <v>0</v>
      </c>
      <c r="K66" s="7">
        <v>0</v>
      </c>
      <c r="L66" s="7">
        <v>0</v>
      </c>
      <c r="M66" s="37">
        <f t="shared" ref="M66:M86" si="1">(L66+K66+I66)/B66</f>
        <v>0.29490616621983912</v>
      </c>
    </row>
    <row r="67" spans="1:13" x14ac:dyDescent="0.25">
      <c r="A67" s="21" t="s">
        <v>5042</v>
      </c>
      <c r="B67" s="34">
        <v>405</v>
      </c>
      <c r="C67" s="7">
        <v>18</v>
      </c>
      <c r="D67" s="7">
        <v>0</v>
      </c>
      <c r="E67" s="7">
        <v>87</v>
      </c>
      <c r="F67" s="7">
        <v>2</v>
      </c>
      <c r="G67" s="7">
        <v>7</v>
      </c>
      <c r="H67" s="7">
        <v>17</v>
      </c>
      <c r="I67" s="22">
        <v>131</v>
      </c>
      <c r="J67" s="7">
        <v>0</v>
      </c>
      <c r="K67" s="7">
        <v>0</v>
      </c>
      <c r="L67" s="7">
        <v>0</v>
      </c>
      <c r="M67" s="37">
        <f t="shared" si="1"/>
        <v>0.32345679012345679</v>
      </c>
    </row>
    <row r="68" spans="1:13" x14ac:dyDescent="0.25">
      <c r="A68" s="21" t="s">
        <v>5043</v>
      </c>
      <c r="B68" s="34">
        <v>381</v>
      </c>
      <c r="C68" s="7">
        <v>10</v>
      </c>
      <c r="D68" s="7">
        <v>2</v>
      </c>
      <c r="E68" s="7">
        <v>90</v>
      </c>
      <c r="F68" s="7">
        <v>5</v>
      </c>
      <c r="G68" s="7">
        <v>15</v>
      </c>
      <c r="H68" s="7">
        <v>12</v>
      </c>
      <c r="I68" s="22">
        <v>134</v>
      </c>
      <c r="J68" s="7">
        <v>0</v>
      </c>
      <c r="K68" s="7">
        <v>0</v>
      </c>
      <c r="L68" s="7">
        <v>0</v>
      </c>
      <c r="M68" s="37">
        <f t="shared" si="1"/>
        <v>0.35170603674540685</v>
      </c>
    </row>
    <row r="69" spans="1:13" x14ac:dyDescent="0.25">
      <c r="A69" s="21" t="s">
        <v>5044</v>
      </c>
      <c r="B69" s="34">
        <v>490</v>
      </c>
      <c r="C69" s="7">
        <v>7</v>
      </c>
      <c r="D69" s="7">
        <v>3</v>
      </c>
      <c r="E69" s="7">
        <v>138</v>
      </c>
      <c r="F69" s="7">
        <v>0</v>
      </c>
      <c r="G69" s="7">
        <v>10</v>
      </c>
      <c r="H69" s="7">
        <v>20</v>
      </c>
      <c r="I69" s="22">
        <v>178</v>
      </c>
      <c r="J69" s="7">
        <v>0</v>
      </c>
      <c r="K69" s="7">
        <v>0</v>
      </c>
      <c r="L69" s="7">
        <v>0</v>
      </c>
      <c r="M69" s="37">
        <f t="shared" si="1"/>
        <v>0.36326530612244901</v>
      </c>
    </row>
    <row r="70" spans="1:13" x14ac:dyDescent="0.25">
      <c r="A70" s="21" t="s">
        <v>5045</v>
      </c>
      <c r="B70" s="34">
        <v>354</v>
      </c>
      <c r="C70" s="7">
        <v>12</v>
      </c>
      <c r="D70" s="7">
        <v>1</v>
      </c>
      <c r="E70" s="7">
        <v>167</v>
      </c>
      <c r="F70" s="7">
        <v>4</v>
      </c>
      <c r="G70" s="7">
        <v>13</v>
      </c>
      <c r="H70" s="7">
        <v>21</v>
      </c>
      <c r="I70" s="22">
        <v>218</v>
      </c>
      <c r="J70" s="7">
        <v>0</v>
      </c>
      <c r="K70" s="7">
        <v>0</v>
      </c>
      <c r="L70" s="7">
        <v>0</v>
      </c>
      <c r="M70" s="37">
        <f t="shared" si="1"/>
        <v>0.61581920903954801</v>
      </c>
    </row>
    <row r="71" spans="1:13" x14ac:dyDescent="0.25">
      <c r="A71" s="21" t="s">
        <v>5046</v>
      </c>
      <c r="B71" s="34">
        <v>282</v>
      </c>
      <c r="C71" s="7">
        <v>9</v>
      </c>
      <c r="D71" s="7">
        <v>0</v>
      </c>
      <c r="E71" s="7">
        <v>144</v>
      </c>
      <c r="F71" s="7">
        <v>0</v>
      </c>
      <c r="G71" s="7">
        <v>6</v>
      </c>
      <c r="H71" s="7">
        <v>8</v>
      </c>
      <c r="I71" s="22">
        <v>167</v>
      </c>
      <c r="J71" s="7">
        <v>0</v>
      </c>
      <c r="K71" s="7">
        <v>0</v>
      </c>
      <c r="L71" s="7">
        <v>0</v>
      </c>
      <c r="M71" s="37">
        <f t="shared" si="1"/>
        <v>0.59219858156028371</v>
      </c>
    </row>
    <row r="72" spans="1:13" x14ac:dyDescent="0.25">
      <c r="A72" s="21" t="s">
        <v>5047</v>
      </c>
      <c r="B72" s="34">
        <v>334</v>
      </c>
      <c r="C72" s="7">
        <v>12</v>
      </c>
      <c r="D72" s="7">
        <v>1</v>
      </c>
      <c r="E72" s="7">
        <v>144</v>
      </c>
      <c r="F72" s="7">
        <v>2</v>
      </c>
      <c r="G72" s="7">
        <v>11</v>
      </c>
      <c r="H72" s="7">
        <v>18</v>
      </c>
      <c r="I72" s="22">
        <v>188</v>
      </c>
      <c r="J72" s="7">
        <v>0</v>
      </c>
      <c r="K72" s="7">
        <v>0</v>
      </c>
      <c r="L72" s="7">
        <v>0</v>
      </c>
      <c r="M72" s="37">
        <f t="shared" si="1"/>
        <v>0.56287425149700598</v>
      </c>
    </row>
    <row r="73" spans="1:13" x14ac:dyDescent="0.25">
      <c r="A73" s="21" t="s">
        <v>5048</v>
      </c>
      <c r="B73" s="34">
        <v>434</v>
      </c>
      <c r="C73" s="7">
        <v>4</v>
      </c>
      <c r="D73" s="7">
        <v>1</v>
      </c>
      <c r="E73" s="7">
        <v>136</v>
      </c>
      <c r="F73" s="7">
        <v>0</v>
      </c>
      <c r="G73" s="7">
        <v>8</v>
      </c>
      <c r="H73" s="7">
        <v>13</v>
      </c>
      <c r="I73" s="22">
        <v>162</v>
      </c>
      <c r="J73" s="7">
        <v>0</v>
      </c>
      <c r="K73" s="7">
        <v>0</v>
      </c>
      <c r="L73" s="7">
        <v>0</v>
      </c>
      <c r="M73" s="37">
        <f t="shared" si="1"/>
        <v>0.37327188940092165</v>
      </c>
    </row>
    <row r="74" spans="1:13" x14ac:dyDescent="0.25">
      <c r="A74" s="21" t="s">
        <v>5049</v>
      </c>
      <c r="B74" s="34">
        <v>469</v>
      </c>
      <c r="C74" s="7">
        <v>16</v>
      </c>
      <c r="D74" s="7">
        <v>2</v>
      </c>
      <c r="E74" s="7">
        <v>176</v>
      </c>
      <c r="F74" s="7">
        <v>2</v>
      </c>
      <c r="G74" s="7">
        <v>10</v>
      </c>
      <c r="H74" s="7">
        <v>41</v>
      </c>
      <c r="I74" s="22">
        <v>247</v>
      </c>
      <c r="J74" s="7">
        <v>1</v>
      </c>
      <c r="K74" s="7">
        <v>0</v>
      </c>
      <c r="L74" s="7">
        <v>0</v>
      </c>
      <c r="M74" s="37">
        <f t="shared" si="1"/>
        <v>0.5266524520255863</v>
      </c>
    </row>
    <row r="75" spans="1:13" x14ac:dyDescent="0.25">
      <c r="A75" s="21" t="s">
        <v>5050</v>
      </c>
      <c r="B75" s="34">
        <v>359</v>
      </c>
      <c r="C75" s="7">
        <v>8</v>
      </c>
      <c r="D75" s="7">
        <v>1</v>
      </c>
      <c r="E75" s="7">
        <v>152</v>
      </c>
      <c r="F75" s="7">
        <v>1</v>
      </c>
      <c r="G75" s="7">
        <v>2</v>
      </c>
      <c r="H75" s="7">
        <v>39</v>
      </c>
      <c r="I75" s="22">
        <v>203</v>
      </c>
      <c r="J75" s="7">
        <v>0</v>
      </c>
      <c r="K75" s="7">
        <v>0</v>
      </c>
      <c r="L75" s="7">
        <v>0</v>
      </c>
      <c r="M75" s="37">
        <f t="shared" si="1"/>
        <v>0.56545961002785516</v>
      </c>
    </row>
    <row r="76" spans="1:13" x14ac:dyDescent="0.25">
      <c r="A76" s="21" t="s">
        <v>5051</v>
      </c>
      <c r="B76" s="34">
        <v>479</v>
      </c>
      <c r="C76" s="7">
        <v>7</v>
      </c>
      <c r="D76" s="7">
        <v>1</v>
      </c>
      <c r="E76" s="7">
        <v>252</v>
      </c>
      <c r="F76" s="7">
        <v>2</v>
      </c>
      <c r="G76" s="7">
        <v>13</v>
      </c>
      <c r="H76" s="7">
        <v>53</v>
      </c>
      <c r="I76" s="22">
        <v>328</v>
      </c>
      <c r="J76" s="7">
        <v>0</v>
      </c>
      <c r="K76" s="7">
        <v>0</v>
      </c>
      <c r="L76" s="7">
        <v>0</v>
      </c>
      <c r="M76" s="37">
        <f t="shared" si="1"/>
        <v>0.68475991649269308</v>
      </c>
    </row>
    <row r="77" spans="1:13" x14ac:dyDescent="0.25">
      <c r="A77" s="21" t="s">
        <v>5052</v>
      </c>
      <c r="B77" s="34">
        <v>367</v>
      </c>
      <c r="C77" s="7">
        <v>19</v>
      </c>
      <c r="D77" s="7">
        <v>6</v>
      </c>
      <c r="E77" s="7">
        <v>179</v>
      </c>
      <c r="F77" s="7">
        <v>5</v>
      </c>
      <c r="G77" s="7">
        <v>11</v>
      </c>
      <c r="H77" s="7">
        <v>24</v>
      </c>
      <c r="I77" s="22">
        <v>244</v>
      </c>
      <c r="J77" s="7">
        <v>0</v>
      </c>
      <c r="K77" s="7">
        <v>0</v>
      </c>
      <c r="L77" s="7">
        <v>0</v>
      </c>
      <c r="M77" s="37">
        <f t="shared" si="1"/>
        <v>0.66485013623978206</v>
      </c>
    </row>
    <row r="78" spans="1:13" x14ac:dyDescent="0.25">
      <c r="A78" s="21" t="s">
        <v>5053</v>
      </c>
      <c r="B78" s="34">
        <v>317</v>
      </c>
      <c r="C78" s="7">
        <v>14</v>
      </c>
      <c r="D78" s="7">
        <v>0</v>
      </c>
      <c r="E78" s="7">
        <v>194</v>
      </c>
      <c r="F78" s="7">
        <v>2</v>
      </c>
      <c r="G78" s="7">
        <v>9</v>
      </c>
      <c r="H78" s="7">
        <v>25</v>
      </c>
      <c r="I78" s="22">
        <v>244</v>
      </c>
      <c r="J78" s="7">
        <v>0</v>
      </c>
      <c r="K78" s="7">
        <v>0</v>
      </c>
      <c r="L78" s="7">
        <v>0</v>
      </c>
      <c r="M78" s="37">
        <f t="shared" si="1"/>
        <v>0.7697160883280757</v>
      </c>
    </row>
    <row r="79" spans="1:13" x14ac:dyDescent="0.25">
      <c r="A79" s="21" t="s">
        <v>5054</v>
      </c>
      <c r="B79" s="34">
        <v>140</v>
      </c>
      <c r="C79" s="7">
        <v>6</v>
      </c>
      <c r="D79" s="7">
        <v>0</v>
      </c>
      <c r="E79" s="7">
        <v>62</v>
      </c>
      <c r="F79" s="7">
        <v>1</v>
      </c>
      <c r="G79" s="7">
        <v>2</v>
      </c>
      <c r="H79" s="7">
        <v>18</v>
      </c>
      <c r="I79" s="22">
        <v>89</v>
      </c>
      <c r="J79" s="7">
        <v>0</v>
      </c>
      <c r="K79" s="7">
        <v>0</v>
      </c>
      <c r="L79" s="7">
        <v>0</v>
      </c>
      <c r="M79" s="37">
        <f t="shared" si="1"/>
        <v>0.63571428571428568</v>
      </c>
    </row>
    <row r="80" spans="1:13" x14ac:dyDescent="0.25">
      <c r="A80" s="21" t="s">
        <v>5055</v>
      </c>
      <c r="B80" s="34">
        <v>201</v>
      </c>
      <c r="C80" s="7">
        <v>0</v>
      </c>
      <c r="D80" s="7">
        <v>0</v>
      </c>
      <c r="E80" s="7">
        <v>108</v>
      </c>
      <c r="F80" s="7">
        <v>1</v>
      </c>
      <c r="G80" s="7">
        <v>5</v>
      </c>
      <c r="H80" s="7">
        <v>19</v>
      </c>
      <c r="I80" s="22">
        <v>133</v>
      </c>
      <c r="J80" s="7">
        <v>0</v>
      </c>
      <c r="K80" s="7">
        <v>0</v>
      </c>
      <c r="L80" s="7">
        <v>0</v>
      </c>
      <c r="M80" s="37">
        <f t="shared" si="1"/>
        <v>0.6616915422885572</v>
      </c>
    </row>
    <row r="81" spans="1:13" x14ac:dyDescent="0.25">
      <c r="A81" s="21" t="s">
        <v>5056</v>
      </c>
      <c r="B81" s="34">
        <v>280</v>
      </c>
      <c r="C81" s="7">
        <v>1</v>
      </c>
      <c r="D81" s="7">
        <v>1</v>
      </c>
      <c r="E81" s="7">
        <v>82</v>
      </c>
      <c r="F81" s="7">
        <v>2</v>
      </c>
      <c r="G81" s="7">
        <v>3</v>
      </c>
      <c r="H81" s="7">
        <v>17</v>
      </c>
      <c r="I81" s="22">
        <v>106</v>
      </c>
      <c r="J81" s="7">
        <v>0</v>
      </c>
      <c r="K81" s="7">
        <v>0</v>
      </c>
      <c r="L81" s="7">
        <v>1</v>
      </c>
      <c r="M81" s="37">
        <f t="shared" si="1"/>
        <v>0.38214285714285712</v>
      </c>
    </row>
    <row r="82" spans="1:13" x14ac:dyDescent="0.25">
      <c r="A82" s="21" t="s">
        <v>5057</v>
      </c>
      <c r="B82" s="34">
        <v>236</v>
      </c>
      <c r="C82" s="7">
        <v>5</v>
      </c>
      <c r="D82" s="7">
        <v>2</v>
      </c>
      <c r="E82" s="7">
        <v>75</v>
      </c>
      <c r="F82" s="7">
        <v>1</v>
      </c>
      <c r="G82" s="7">
        <v>4</v>
      </c>
      <c r="H82" s="7">
        <v>10</v>
      </c>
      <c r="I82" s="22">
        <v>97</v>
      </c>
      <c r="J82" s="7">
        <v>0</v>
      </c>
      <c r="K82" s="7">
        <v>0</v>
      </c>
      <c r="L82" s="7">
        <v>0</v>
      </c>
      <c r="M82" s="37">
        <f t="shared" si="1"/>
        <v>0.41101694915254239</v>
      </c>
    </row>
    <row r="83" spans="1:13" x14ac:dyDescent="0.25">
      <c r="A83" s="21" t="s">
        <v>5058</v>
      </c>
      <c r="B83" s="34">
        <v>316</v>
      </c>
      <c r="C83" s="7">
        <v>9</v>
      </c>
      <c r="D83" s="7">
        <v>1</v>
      </c>
      <c r="E83" s="7">
        <v>90</v>
      </c>
      <c r="F83" s="7">
        <v>1</v>
      </c>
      <c r="G83" s="7">
        <v>9</v>
      </c>
      <c r="H83" s="7">
        <v>13</v>
      </c>
      <c r="I83" s="22">
        <v>123</v>
      </c>
      <c r="J83" s="7">
        <v>0</v>
      </c>
      <c r="K83" s="7">
        <v>0</v>
      </c>
      <c r="L83" s="7">
        <v>0</v>
      </c>
      <c r="M83" s="37">
        <f t="shared" si="1"/>
        <v>0.38924050632911394</v>
      </c>
    </row>
    <row r="84" spans="1:13" x14ac:dyDescent="0.25">
      <c r="A84" s="21" t="s">
        <v>5059</v>
      </c>
      <c r="B84" s="34">
        <v>470</v>
      </c>
      <c r="C84" s="7">
        <v>12</v>
      </c>
      <c r="D84" s="7">
        <v>2</v>
      </c>
      <c r="E84" s="7">
        <v>151</v>
      </c>
      <c r="F84" s="7">
        <v>5</v>
      </c>
      <c r="G84" s="7">
        <v>7</v>
      </c>
      <c r="H84" s="7">
        <v>17</v>
      </c>
      <c r="I84" s="22">
        <v>194</v>
      </c>
      <c r="J84" s="7">
        <v>0</v>
      </c>
      <c r="K84" s="7">
        <v>0</v>
      </c>
      <c r="L84" s="7">
        <v>0</v>
      </c>
      <c r="M84" s="37">
        <f t="shared" si="1"/>
        <v>0.4127659574468085</v>
      </c>
    </row>
    <row r="85" spans="1:13" x14ac:dyDescent="0.25">
      <c r="A85" s="21" t="s">
        <v>5060</v>
      </c>
      <c r="B85" s="34">
        <v>360</v>
      </c>
      <c r="C85" s="7">
        <v>9</v>
      </c>
      <c r="D85" s="7">
        <v>2</v>
      </c>
      <c r="E85" s="7">
        <v>109</v>
      </c>
      <c r="F85" s="7">
        <v>0</v>
      </c>
      <c r="G85" s="7">
        <v>5</v>
      </c>
      <c r="H85" s="7">
        <v>8</v>
      </c>
      <c r="I85" s="22">
        <v>133</v>
      </c>
      <c r="J85" s="7">
        <v>0</v>
      </c>
      <c r="K85" s="7">
        <v>0</v>
      </c>
      <c r="L85" s="7">
        <v>0</v>
      </c>
      <c r="M85" s="37">
        <f t="shared" si="1"/>
        <v>0.36944444444444446</v>
      </c>
    </row>
    <row r="86" spans="1:13" x14ac:dyDescent="0.25">
      <c r="A86" s="21" t="s">
        <v>5061</v>
      </c>
      <c r="B86" s="34">
        <v>306</v>
      </c>
      <c r="C86" s="7">
        <v>1</v>
      </c>
      <c r="D86" s="7">
        <v>0</v>
      </c>
      <c r="E86" s="7">
        <v>118</v>
      </c>
      <c r="F86" s="7">
        <v>0</v>
      </c>
      <c r="G86" s="7">
        <v>6</v>
      </c>
      <c r="H86" s="7">
        <v>10</v>
      </c>
      <c r="I86" s="22">
        <v>135</v>
      </c>
      <c r="J86" s="7">
        <v>1</v>
      </c>
      <c r="K86" s="7">
        <v>0</v>
      </c>
      <c r="L86" s="7">
        <v>0</v>
      </c>
      <c r="M86" s="37">
        <f t="shared" si="1"/>
        <v>0.44117647058823528</v>
      </c>
    </row>
    <row r="87" spans="1:13" x14ac:dyDescent="0.25">
      <c r="A87" s="21" t="s">
        <v>98</v>
      </c>
      <c r="B87" s="7">
        <v>0</v>
      </c>
      <c r="C87" s="7">
        <v>7</v>
      </c>
      <c r="D87" s="7">
        <v>2</v>
      </c>
      <c r="E87" s="7">
        <v>80</v>
      </c>
      <c r="F87" s="7">
        <v>0</v>
      </c>
      <c r="G87" s="7">
        <v>9</v>
      </c>
      <c r="H87" s="7">
        <v>4</v>
      </c>
      <c r="I87" s="22">
        <v>102</v>
      </c>
      <c r="J87" s="7">
        <v>0</v>
      </c>
      <c r="K87" s="7">
        <v>0</v>
      </c>
      <c r="L87" s="7">
        <v>41</v>
      </c>
      <c r="M87" s="37" t="s">
        <v>99</v>
      </c>
    </row>
    <row r="88" spans="1:13" x14ac:dyDescent="0.25">
      <c r="A88" s="21" t="s">
        <v>5062</v>
      </c>
      <c r="B88" s="7">
        <v>0</v>
      </c>
      <c r="C88" s="7">
        <v>4</v>
      </c>
      <c r="D88" s="7">
        <v>0</v>
      </c>
      <c r="E88" s="7">
        <v>41</v>
      </c>
      <c r="F88" s="7">
        <v>3</v>
      </c>
      <c r="G88" s="7">
        <v>1</v>
      </c>
      <c r="H88" s="7">
        <v>16</v>
      </c>
      <c r="I88" s="22">
        <v>65</v>
      </c>
      <c r="J88" s="7">
        <v>0</v>
      </c>
      <c r="K88" s="7">
        <v>0</v>
      </c>
      <c r="L88" s="7">
        <v>0</v>
      </c>
      <c r="M88" s="37" t="s">
        <v>99</v>
      </c>
    </row>
    <row r="89" spans="1:13" x14ac:dyDescent="0.25">
      <c r="A89" s="21" t="s">
        <v>5063</v>
      </c>
      <c r="B89" s="7">
        <v>0</v>
      </c>
      <c r="C89" s="7">
        <v>0</v>
      </c>
      <c r="D89" s="7">
        <v>1</v>
      </c>
      <c r="E89" s="7">
        <v>29</v>
      </c>
      <c r="F89" s="7">
        <v>1</v>
      </c>
      <c r="G89" s="7">
        <v>0</v>
      </c>
      <c r="H89" s="7">
        <v>5</v>
      </c>
      <c r="I89" s="22">
        <v>36</v>
      </c>
      <c r="J89" s="7">
        <v>2</v>
      </c>
      <c r="K89" s="7">
        <v>0</v>
      </c>
      <c r="L89" s="7">
        <v>0</v>
      </c>
      <c r="M89" s="37" t="s">
        <v>99</v>
      </c>
    </row>
    <row r="90" spans="1:13" x14ac:dyDescent="0.25">
      <c r="A90" s="21" t="s">
        <v>5064</v>
      </c>
      <c r="B90" s="7">
        <v>0</v>
      </c>
      <c r="C90" s="7">
        <v>15</v>
      </c>
      <c r="D90" s="7">
        <v>5</v>
      </c>
      <c r="E90" s="7">
        <v>44</v>
      </c>
      <c r="F90" s="7">
        <v>3</v>
      </c>
      <c r="G90" s="7">
        <v>8</v>
      </c>
      <c r="H90" s="7">
        <v>9</v>
      </c>
      <c r="I90" s="22">
        <v>84</v>
      </c>
      <c r="J90" s="7">
        <v>3</v>
      </c>
      <c r="K90" s="7">
        <v>0</v>
      </c>
      <c r="L90" s="7">
        <v>0</v>
      </c>
      <c r="M90" s="37" t="s">
        <v>99</v>
      </c>
    </row>
    <row r="91" spans="1:13" x14ac:dyDescent="0.25">
      <c r="A91" s="21" t="s">
        <v>5065</v>
      </c>
      <c r="B91" s="7">
        <v>0</v>
      </c>
      <c r="C91" s="7">
        <v>1</v>
      </c>
      <c r="D91" s="7">
        <v>3</v>
      </c>
      <c r="E91" s="7">
        <v>44</v>
      </c>
      <c r="F91" s="7">
        <v>1</v>
      </c>
      <c r="G91" s="7">
        <v>4</v>
      </c>
      <c r="H91" s="7">
        <v>2</v>
      </c>
      <c r="I91" s="22">
        <v>55</v>
      </c>
      <c r="J91" s="7">
        <v>0</v>
      </c>
      <c r="K91" s="7">
        <v>0</v>
      </c>
      <c r="L91" s="7">
        <v>0</v>
      </c>
      <c r="M91" s="37" t="s">
        <v>99</v>
      </c>
    </row>
    <row r="92" spans="1:13" x14ac:dyDescent="0.25">
      <c r="A92" s="21" t="s">
        <v>5066</v>
      </c>
      <c r="B92" s="7">
        <v>0</v>
      </c>
      <c r="C92" s="7">
        <v>6</v>
      </c>
      <c r="D92" s="7">
        <v>0</v>
      </c>
      <c r="E92" s="7">
        <v>27</v>
      </c>
      <c r="F92" s="7">
        <v>1</v>
      </c>
      <c r="G92" s="7">
        <v>4</v>
      </c>
      <c r="H92" s="7">
        <v>8</v>
      </c>
      <c r="I92" s="22">
        <v>46</v>
      </c>
      <c r="J92" s="7">
        <v>0</v>
      </c>
      <c r="K92" s="7">
        <v>1</v>
      </c>
      <c r="L92" s="7">
        <v>0</v>
      </c>
      <c r="M92" s="37" t="s">
        <v>99</v>
      </c>
    </row>
    <row r="93" spans="1:13" x14ac:dyDescent="0.25">
      <c r="A93" s="21" t="s">
        <v>5067</v>
      </c>
      <c r="B93" s="7">
        <v>0</v>
      </c>
      <c r="C93" s="7">
        <v>2</v>
      </c>
      <c r="D93" s="7">
        <v>3</v>
      </c>
      <c r="E93" s="7">
        <v>20</v>
      </c>
      <c r="F93" s="7">
        <v>2</v>
      </c>
      <c r="G93" s="7">
        <v>3</v>
      </c>
      <c r="H93" s="7">
        <v>5</v>
      </c>
      <c r="I93" s="22">
        <v>35</v>
      </c>
      <c r="J93" s="7">
        <v>0</v>
      </c>
      <c r="K93" s="7">
        <v>0</v>
      </c>
      <c r="L93" s="7">
        <v>0</v>
      </c>
      <c r="M93" s="37" t="s">
        <v>99</v>
      </c>
    </row>
    <row r="94" spans="1:13" x14ac:dyDescent="0.25">
      <c r="A94" s="21" t="s">
        <v>5068</v>
      </c>
      <c r="B94" s="7">
        <v>0</v>
      </c>
      <c r="C94" s="7">
        <v>3</v>
      </c>
      <c r="D94" s="7">
        <v>1</v>
      </c>
      <c r="E94" s="7">
        <v>31</v>
      </c>
      <c r="F94" s="7">
        <v>1</v>
      </c>
      <c r="G94" s="7">
        <v>4</v>
      </c>
      <c r="H94" s="7">
        <v>6</v>
      </c>
      <c r="I94" s="22">
        <v>46</v>
      </c>
      <c r="J94" s="7">
        <v>0</v>
      </c>
      <c r="K94" s="7">
        <v>0</v>
      </c>
      <c r="L94" s="7">
        <v>0</v>
      </c>
      <c r="M94" s="37" t="s">
        <v>99</v>
      </c>
    </row>
    <row r="95" spans="1:13" x14ac:dyDescent="0.25">
      <c r="A95" s="21" t="s">
        <v>5069</v>
      </c>
      <c r="B95" s="7">
        <v>0</v>
      </c>
      <c r="C95" s="7">
        <v>6</v>
      </c>
      <c r="D95" s="7">
        <v>2</v>
      </c>
      <c r="E95" s="7">
        <v>64</v>
      </c>
      <c r="F95" s="7">
        <v>5</v>
      </c>
      <c r="G95" s="7">
        <v>7</v>
      </c>
      <c r="H95" s="7">
        <v>15</v>
      </c>
      <c r="I95" s="22">
        <v>99</v>
      </c>
      <c r="J95" s="7">
        <v>0</v>
      </c>
      <c r="K95" s="7">
        <v>0</v>
      </c>
      <c r="L95" s="7">
        <v>1</v>
      </c>
      <c r="M95" s="37" t="s">
        <v>99</v>
      </c>
    </row>
    <row r="96" spans="1:13" x14ac:dyDescent="0.25">
      <c r="A96" s="21" t="s">
        <v>5070</v>
      </c>
      <c r="B96" s="7">
        <v>0</v>
      </c>
      <c r="C96" s="7">
        <v>17</v>
      </c>
      <c r="D96" s="7">
        <v>3</v>
      </c>
      <c r="E96" s="7">
        <v>403</v>
      </c>
      <c r="F96" s="7">
        <v>3</v>
      </c>
      <c r="G96" s="7">
        <v>18</v>
      </c>
      <c r="H96" s="7">
        <v>46</v>
      </c>
      <c r="I96" s="22">
        <v>490</v>
      </c>
      <c r="J96" s="7">
        <v>3</v>
      </c>
      <c r="K96" s="7">
        <v>0</v>
      </c>
      <c r="L96" s="7">
        <v>0</v>
      </c>
      <c r="M96" s="37" t="s">
        <v>99</v>
      </c>
    </row>
    <row r="97" spans="1:13" x14ac:dyDescent="0.25">
      <c r="A97" s="21" t="s">
        <v>5071</v>
      </c>
      <c r="B97" s="7">
        <v>0</v>
      </c>
      <c r="C97" s="7">
        <v>221</v>
      </c>
      <c r="D97" s="7">
        <v>6</v>
      </c>
      <c r="E97" s="7">
        <v>1387</v>
      </c>
      <c r="F97" s="7">
        <v>15</v>
      </c>
      <c r="G97" s="7">
        <v>131</v>
      </c>
      <c r="H97" s="7">
        <v>114</v>
      </c>
      <c r="I97" s="22">
        <v>1874</v>
      </c>
      <c r="J97" s="7">
        <v>7</v>
      </c>
      <c r="K97" s="7">
        <v>0</v>
      </c>
      <c r="L97" s="7">
        <v>5</v>
      </c>
      <c r="M97" s="37" t="s">
        <v>99</v>
      </c>
    </row>
    <row r="98" spans="1:13" x14ac:dyDescent="0.25">
      <c r="A98" s="21" t="s">
        <v>5072</v>
      </c>
      <c r="B98" s="7">
        <v>0</v>
      </c>
      <c r="C98" s="7">
        <v>28</v>
      </c>
      <c r="D98" s="7">
        <v>7</v>
      </c>
      <c r="E98" s="7">
        <v>752</v>
      </c>
      <c r="F98" s="7">
        <v>7</v>
      </c>
      <c r="G98" s="7">
        <v>67</v>
      </c>
      <c r="H98" s="7">
        <v>28</v>
      </c>
      <c r="I98" s="22">
        <v>889</v>
      </c>
      <c r="J98" s="7">
        <v>2</v>
      </c>
      <c r="K98" s="7">
        <v>0</v>
      </c>
      <c r="L98" s="7">
        <v>3</v>
      </c>
      <c r="M98" s="37" t="s">
        <v>99</v>
      </c>
    </row>
    <row r="99" spans="1:13" x14ac:dyDescent="0.25">
      <c r="A99" s="21" t="s">
        <v>5073</v>
      </c>
      <c r="B99" s="7">
        <v>0</v>
      </c>
      <c r="C99" s="7">
        <v>7</v>
      </c>
      <c r="D99" s="7">
        <v>2</v>
      </c>
      <c r="E99" s="7">
        <v>304</v>
      </c>
      <c r="F99" s="7">
        <v>2</v>
      </c>
      <c r="G99" s="7">
        <v>8</v>
      </c>
      <c r="H99" s="7">
        <v>36</v>
      </c>
      <c r="I99" s="22">
        <v>359</v>
      </c>
      <c r="J99" s="7">
        <v>2</v>
      </c>
      <c r="K99" s="7">
        <v>0</v>
      </c>
      <c r="L99" s="7">
        <v>1</v>
      </c>
      <c r="M99" s="37" t="s">
        <v>99</v>
      </c>
    </row>
    <row r="100" spans="1:13" x14ac:dyDescent="0.25">
      <c r="A100" s="21" t="s">
        <v>5074</v>
      </c>
      <c r="B100" s="7">
        <v>0</v>
      </c>
      <c r="C100" s="7">
        <v>159</v>
      </c>
      <c r="D100" s="7">
        <v>14</v>
      </c>
      <c r="E100" s="7">
        <v>1958</v>
      </c>
      <c r="F100" s="7">
        <v>20</v>
      </c>
      <c r="G100" s="7">
        <v>192</v>
      </c>
      <c r="H100" s="7">
        <v>166</v>
      </c>
      <c r="I100" s="22">
        <v>2509</v>
      </c>
      <c r="J100" s="7">
        <v>2</v>
      </c>
      <c r="K100" s="7">
        <v>0</v>
      </c>
      <c r="L100" s="7">
        <v>4</v>
      </c>
      <c r="M100" s="37" t="s">
        <v>99</v>
      </c>
    </row>
    <row r="101" spans="1:13" x14ac:dyDescent="0.25">
      <c r="A101" s="21" t="s">
        <v>5075</v>
      </c>
      <c r="B101" s="7">
        <v>0</v>
      </c>
      <c r="C101" s="7">
        <v>15</v>
      </c>
      <c r="D101" s="7">
        <v>4</v>
      </c>
      <c r="E101" s="7">
        <v>689</v>
      </c>
      <c r="F101" s="7">
        <v>14</v>
      </c>
      <c r="G101" s="7">
        <v>13</v>
      </c>
      <c r="H101" s="7">
        <v>87</v>
      </c>
      <c r="I101" s="22">
        <v>822</v>
      </c>
      <c r="J101" s="7">
        <v>3</v>
      </c>
      <c r="K101" s="7">
        <v>0</v>
      </c>
      <c r="L101" s="7">
        <v>1</v>
      </c>
      <c r="M101" s="37" t="s">
        <v>99</v>
      </c>
    </row>
    <row r="102" spans="1:13" x14ac:dyDescent="0.25">
      <c r="A102" s="21" t="s">
        <v>102</v>
      </c>
      <c r="B102" s="7">
        <v>0</v>
      </c>
      <c r="C102" s="7">
        <v>22</v>
      </c>
      <c r="D102" s="7">
        <v>5</v>
      </c>
      <c r="E102" s="7">
        <v>293</v>
      </c>
      <c r="F102" s="7">
        <v>6</v>
      </c>
      <c r="G102" s="7">
        <v>37</v>
      </c>
      <c r="H102" s="7">
        <v>23</v>
      </c>
      <c r="I102" s="22">
        <v>386</v>
      </c>
      <c r="J102" s="7">
        <v>3</v>
      </c>
      <c r="K102" s="7">
        <v>0</v>
      </c>
      <c r="L102" s="7">
        <v>0</v>
      </c>
      <c r="M102" s="37" t="s">
        <v>99</v>
      </c>
    </row>
    <row r="103" spans="1:13" x14ac:dyDescent="0.25">
      <c r="A103" s="21" t="s">
        <v>103</v>
      </c>
      <c r="B103" s="7">
        <v>0</v>
      </c>
      <c r="C103" s="7">
        <v>18</v>
      </c>
      <c r="D103" s="7">
        <v>3</v>
      </c>
      <c r="E103" s="7">
        <v>128</v>
      </c>
      <c r="F103" s="7">
        <v>2</v>
      </c>
      <c r="G103" s="7">
        <v>19</v>
      </c>
      <c r="H103" s="7">
        <v>8</v>
      </c>
      <c r="I103" s="22">
        <v>178</v>
      </c>
      <c r="J103" s="7">
        <v>0</v>
      </c>
      <c r="K103" s="7">
        <v>0</v>
      </c>
      <c r="L103" s="7">
        <v>0</v>
      </c>
      <c r="M103" s="46" t="s">
        <v>99</v>
      </c>
    </row>
    <row r="104" spans="1:13" x14ac:dyDescent="0.25">
      <c r="A104" s="16" t="s">
        <v>104</v>
      </c>
      <c r="B104" s="7"/>
      <c r="C104" s="7">
        <f>SUM(C2:C95)</f>
        <v>959</v>
      </c>
      <c r="D104" s="7">
        <f t="shared" ref="D104:L104" si="2">SUM(D2:D95)</f>
        <v>132</v>
      </c>
      <c r="E104" s="7">
        <f t="shared" si="2"/>
        <v>11044</v>
      </c>
      <c r="F104" s="7">
        <f t="shared" si="2"/>
        <v>161</v>
      </c>
      <c r="G104" s="7">
        <f t="shared" si="2"/>
        <v>976</v>
      </c>
      <c r="H104" s="7">
        <f t="shared" si="2"/>
        <v>1333</v>
      </c>
      <c r="I104" s="7">
        <f t="shared" si="2"/>
        <v>14605</v>
      </c>
      <c r="J104" s="7">
        <f t="shared" si="2"/>
        <v>29</v>
      </c>
      <c r="K104" s="7">
        <f t="shared" si="2"/>
        <v>4</v>
      </c>
      <c r="L104" s="7">
        <f t="shared" si="2"/>
        <v>48</v>
      </c>
      <c r="M104" s="37"/>
    </row>
    <row r="105" spans="1:13" x14ac:dyDescent="0.25">
      <c r="A105" s="16" t="s">
        <v>105</v>
      </c>
      <c r="B105" s="7"/>
      <c r="C105" s="7">
        <f>SUM(C96:C103)</f>
        <v>487</v>
      </c>
      <c r="D105" s="7">
        <f t="shared" ref="D105:L105" si="3">SUM(D96:D103)</f>
        <v>44</v>
      </c>
      <c r="E105" s="7">
        <f t="shared" si="3"/>
        <v>5914</v>
      </c>
      <c r="F105" s="7">
        <f t="shared" si="3"/>
        <v>69</v>
      </c>
      <c r="G105" s="7">
        <f t="shared" si="3"/>
        <v>485</v>
      </c>
      <c r="H105" s="7">
        <f t="shared" si="3"/>
        <v>508</v>
      </c>
      <c r="I105" s="7">
        <f t="shared" si="3"/>
        <v>7507</v>
      </c>
      <c r="J105" s="7">
        <f t="shared" si="3"/>
        <v>22</v>
      </c>
      <c r="K105" s="7">
        <f t="shared" si="3"/>
        <v>0</v>
      </c>
      <c r="L105" s="7">
        <f t="shared" si="3"/>
        <v>14</v>
      </c>
      <c r="M105" s="37"/>
    </row>
    <row r="106" spans="1:13" x14ac:dyDescent="0.25">
      <c r="A106" s="16" t="s">
        <v>106</v>
      </c>
      <c r="B106" s="7">
        <f>SUM(Table160[NAMES
ON LIST])</f>
        <v>29679</v>
      </c>
      <c r="C106" s="7">
        <f>SUM(C104:C105)</f>
        <v>1446</v>
      </c>
      <c r="D106" s="7">
        <f t="shared" ref="D106:L106" si="4">SUM(D104:D105)</f>
        <v>176</v>
      </c>
      <c r="E106" s="7">
        <f t="shared" si="4"/>
        <v>16958</v>
      </c>
      <c r="F106" s="7">
        <f t="shared" si="4"/>
        <v>230</v>
      </c>
      <c r="G106" s="7">
        <f t="shared" si="4"/>
        <v>1461</v>
      </c>
      <c r="H106" s="7">
        <f t="shared" si="4"/>
        <v>1841</v>
      </c>
      <c r="I106" s="7">
        <f t="shared" si="4"/>
        <v>22112</v>
      </c>
      <c r="J106" s="7">
        <f t="shared" si="4"/>
        <v>51</v>
      </c>
      <c r="K106" s="7">
        <f t="shared" si="4"/>
        <v>4</v>
      </c>
      <c r="L106" s="7">
        <f t="shared" si="4"/>
        <v>62</v>
      </c>
      <c r="M106" s="37">
        <f>(L106+K106+I106)/B106</f>
        <v>0.74726237406920715</v>
      </c>
    </row>
    <row r="107" spans="1:13" x14ac:dyDescent="0.25">
      <c r="A107" s="16" t="s">
        <v>107</v>
      </c>
      <c r="B107" s="7"/>
      <c r="C107" s="37">
        <f>C106/$I$106</f>
        <v>6.5394356005788717E-2</v>
      </c>
      <c r="D107" s="37">
        <f t="shared" ref="D107:H107" si="5">D106/$I$106</f>
        <v>7.9594790159189573E-3</v>
      </c>
      <c r="E107" s="37">
        <f t="shared" si="5"/>
        <v>0.76691389290882783</v>
      </c>
      <c r="F107" s="37">
        <f t="shared" si="5"/>
        <v>1.0401591895803183E-2</v>
      </c>
      <c r="G107" s="37">
        <f t="shared" si="5"/>
        <v>6.607272069464544E-2</v>
      </c>
      <c r="H107" s="37">
        <f t="shared" si="5"/>
        <v>8.3257959479015917E-2</v>
      </c>
      <c r="I107" s="37"/>
      <c r="J107" s="37"/>
      <c r="K107" s="37"/>
      <c r="L107" s="37"/>
      <c r="M107" s="37"/>
    </row>
    <row r="108" spans="1:13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87" fitToHeight="0" orientation="landscape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637C4-98DA-4663-A170-36BEC3DA0E6C}">
  <sheetPr codeName="Sheet7">
    <pageSetUpPr fitToPage="1"/>
  </sheetPr>
  <dimension ref="A1:P90"/>
  <sheetViews>
    <sheetView zoomScaleNormal="100" workbookViewId="0">
      <pane xSplit="1" ySplit="1" topLeftCell="B72" activePane="bottomRight" state="frozen"/>
      <selection pane="topRight" activeCell="B1" sqref="B1"/>
      <selection pane="bottomLeft" activeCell="A2" sqref="A2"/>
      <selection pane="bottomRight" activeCell="F87" sqref="F87"/>
    </sheetView>
  </sheetViews>
  <sheetFormatPr defaultColWidth="0" defaultRowHeight="15" customHeight="1" zeroHeight="1" x14ac:dyDescent="0.25"/>
  <cols>
    <col min="1" max="1" width="35.7109375" style="33" customWidth="1"/>
    <col min="2" max="2" width="7" style="40" bestFit="1" customWidth="1"/>
    <col min="3" max="7" width="11.7109375" style="33" customWidth="1"/>
    <col min="8" max="8" width="8.7109375" style="33" customWidth="1"/>
    <col min="9" max="11" width="3.7109375" style="33" customWidth="1"/>
    <col min="12" max="12" width="8.7109375" style="47" customWidth="1"/>
    <col min="13" max="13" width="1.7109375" style="33" customWidth="1"/>
    <col min="14" max="14" width="9.140625" style="33" hidden="1" customWidth="1"/>
    <col min="15" max="16" width="0" style="33" hidden="1" customWidth="1"/>
    <col min="17" max="16384" width="9.140625" style="33" hidden="1"/>
  </cols>
  <sheetData>
    <row r="1" spans="1:12" ht="50.1" customHeight="1" thickBot="1" x14ac:dyDescent="0.3">
      <c r="A1" s="1" t="s">
        <v>0</v>
      </c>
      <c r="B1" s="2" t="s">
        <v>1</v>
      </c>
      <c r="C1" s="3" t="s">
        <v>471</v>
      </c>
      <c r="D1" s="3" t="s">
        <v>472</v>
      </c>
      <c r="E1" s="3" t="s">
        <v>473</v>
      </c>
      <c r="F1" s="3" t="s">
        <v>474</v>
      </c>
      <c r="G1" s="3" t="s">
        <v>475</v>
      </c>
      <c r="H1" s="3" t="s">
        <v>8</v>
      </c>
      <c r="I1" s="3" t="s">
        <v>9</v>
      </c>
      <c r="J1" s="3" t="s">
        <v>10</v>
      </c>
      <c r="K1" s="3" t="s">
        <v>11</v>
      </c>
      <c r="L1" s="32" t="s">
        <v>12</v>
      </c>
    </row>
    <row r="2" spans="1:12" s="34" customFormat="1" ht="15.75" thickTop="1" x14ac:dyDescent="0.25">
      <c r="A2" s="21" t="s">
        <v>476</v>
      </c>
      <c r="B2" s="7">
        <v>353</v>
      </c>
      <c r="C2" s="7">
        <v>3</v>
      </c>
      <c r="D2" s="7">
        <v>0</v>
      </c>
      <c r="E2" s="7">
        <v>13</v>
      </c>
      <c r="F2" s="7">
        <v>44</v>
      </c>
      <c r="G2" s="7">
        <v>54</v>
      </c>
      <c r="H2" s="22">
        <v>114</v>
      </c>
      <c r="I2" s="7">
        <v>1</v>
      </c>
      <c r="J2" s="7">
        <v>0</v>
      </c>
      <c r="K2" s="7">
        <v>0</v>
      </c>
      <c r="L2" s="37">
        <f t="shared" ref="L2:L65" si="0">(K2+J2+H2)/B2</f>
        <v>0.32294617563739375</v>
      </c>
    </row>
    <row r="3" spans="1:12" s="34" customFormat="1" x14ac:dyDescent="0.25">
      <c r="A3" s="21" t="s">
        <v>477</v>
      </c>
      <c r="B3" s="7">
        <v>423</v>
      </c>
      <c r="C3" s="7">
        <v>2</v>
      </c>
      <c r="D3" s="7">
        <v>0</v>
      </c>
      <c r="E3" s="7">
        <v>13</v>
      </c>
      <c r="F3" s="7">
        <v>70</v>
      </c>
      <c r="G3" s="7">
        <v>96</v>
      </c>
      <c r="H3" s="22">
        <v>181</v>
      </c>
      <c r="I3" s="7">
        <v>0</v>
      </c>
      <c r="J3" s="7">
        <v>0</v>
      </c>
      <c r="K3" s="7">
        <v>2</v>
      </c>
      <c r="L3" s="37">
        <f t="shared" si="0"/>
        <v>0.43262411347517732</v>
      </c>
    </row>
    <row r="4" spans="1:12" s="34" customFormat="1" x14ac:dyDescent="0.25">
      <c r="A4" s="21" t="s">
        <v>478</v>
      </c>
      <c r="B4" s="7">
        <v>349</v>
      </c>
      <c r="C4" s="7">
        <v>5</v>
      </c>
      <c r="D4" s="7">
        <v>1</v>
      </c>
      <c r="E4" s="7">
        <v>31</v>
      </c>
      <c r="F4" s="7">
        <v>45</v>
      </c>
      <c r="G4" s="7">
        <v>62</v>
      </c>
      <c r="H4" s="22">
        <v>144</v>
      </c>
      <c r="I4" s="7">
        <v>0</v>
      </c>
      <c r="J4" s="7">
        <v>0</v>
      </c>
      <c r="K4" s="7">
        <v>3</v>
      </c>
      <c r="L4" s="37">
        <f t="shared" si="0"/>
        <v>0.42120343839541546</v>
      </c>
    </row>
    <row r="5" spans="1:12" s="34" customFormat="1" x14ac:dyDescent="0.25">
      <c r="A5" s="21" t="s">
        <v>479</v>
      </c>
      <c r="B5" s="7">
        <v>440</v>
      </c>
      <c r="C5" s="7">
        <v>5</v>
      </c>
      <c r="D5" s="7">
        <v>2</v>
      </c>
      <c r="E5" s="7">
        <v>17</v>
      </c>
      <c r="F5" s="7">
        <v>67</v>
      </c>
      <c r="G5" s="7">
        <v>52</v>
      </c>
      <c r="H5" s="22">
        <v>143</v>
      </c>
      <c r="I5" s="7">
        <v>1</v>
      </c>
      <c r="J5" s="7">
        <v>0</v>
      </c>
      <c r="K5" s="7">
        <v>0</v>
      </c>
      <c r="L5" s="37">
        <f t="shared" si="0"/>
        <v>0.32500000000000001</v>
      </c>
    </row>
    <row r="6" spans="1:12" s="34" customFormat="1" x14ac:dyDescent="0.25">
      <c r="A6" s="21" t="s">
        <v>480</v>
      </c>
      <c r="B6" s="7">
        <v>542</v>
      </c>
      <c r="C6" s="7">
        <v>2</v>
      </c>
      <c r="D6" s="7">
        <v>0</v>
      </c>
      <c r="E6" s="7">
        <v>20</v>
      </c>
      <c r="F6" s="7">
        <v>71</v>
      </c>
      <c r="G6" s="7">
        <v>77</v>
      </c>
      <c r="H6" s="22">
        <v>170</v>
      </c>
      <c r="I6" s="7">
        <v>0</v>
      </c>
      <c r="J6" s="7">
        <v>0</v>
      </c>
      <c r="K6" s="7">
        <v>1</v>
      </c>
      <c r="L6" s="37">
        <f t="shared" si="0"/>
        <v>0.31549815498154982</v>
      </c>
    </row>
    <row r="7" spans="1:12" s="34" customFormat="1" x14ac:dyDescent="0.25">
      <c r="A7" s="21" t="s">
        <v>481</v>
      </c>
      <c r="B7" s="7">
        <v>335</v>
      </c>
      <c r="C7" s="7">
        <v>2</v>
      </c>
      <c r="D7" s="7">
        <v>0</v>
      </c>
      <c r="E7" s="7">
        <v>13</v>
      </c>
      <c r="F7" s="7">
        <v>57</v>
      </c>
      <c r="G7" s="7">
        <v>63</v>
      </c>
      <c r="H7" s="22">
        <v>135</v>
      </c>
      <c r="I7" s="7">
        <v>0</v>
      </c>
      <c r="J7" s="7">
        <v>0</v>
      </c>
      <c r="K7" s="7">
        <v>0</v>
      </c>
      <c r="L7" s="37">
        <f t="shared" si="0"/>
        <v>0.40298507462686567</v>
      </c>
    </row>
    <row r="8" spans="1:12" s="34" customFormat="1" x14ac:dyDescent="0.25">
      <c r="A8" s="21" t="s">
        <v>482</v>
      </c>
      <c r="B8" s="7">
        <v>490</v>
      </c>
      <c r="C8" s="7">
        <v>4</v>
      </c>
      <c r="D8" s="7">
        <v>1</v>
      </c>
      <c r="E8" s="7">
        <v>17</v>
      </c>
      <c r="F8" s="7">
        <v>91</v>
      </c>
      <c r="G8" s="7">
        <v>64</v>
      </c>
      <c r="H8" s="22">
        <v>177</v>
      </c>
      <c r="I8" s="7">
        <v>0</v>
      </c>
      <c r="J8" s="7">
        <v>0</v>
      </c>
      <c r="K8" s="7">
        <v>0</v>
      </c>
      <c r="L8" s="37">
        <f t="shared" si="0"/>
        <v>0.36122448979591837</v>
      </c>
    </row>
    <row r="9" spans="1:12" s="34" customFormat="1" x14ac:dyDescent="0.25">
      <c r="A9" s="21" t="s">
        <v>483</v>
      </c>
      <c r="B9" s="7">
        <v>414</v>
      </c>
      <c r="C9" s="7">
        <v>3</v>
      </c>
      <c r="D9" s="7">
        <v>0</v>
      </c>
      <c r="E9" s="7">
        <v>11</v>
      </c>
      <c r="F9" s="7">
        <v>37</v>
      </c>
      <c r="G9" s="7">
        <v>65</v>
      </c>
      <c r="H9" s="22">
        <v>116</v>
      </c>
      <c r="I9" s="7">
        <v>0</v>
      </c>
      <c r="J9" s="7">
        <v>1</v>
      </c>
      <c r="K9" s="7">
        <v>1</v>
      </c>
      <c r="L9" s="37">
        <f t="shared" si="0"/>
        <v>0.28502415458937197</v>
      </c>
    </row>
    <row r="10" spans="1:12" s="34" customFormat="1" x14ac:dyDescent="0.25">
      <c r="A10" s="21" t="s">
        <v>484</v>
      </c>
      <c r="B10" s="7">
        <v>861</v>
      </c>
      <c r="C10" s="7">
        <v>5</v>
      </c>
      <c r="D10" s="7">
        <v>1</v>
      </c>
      <c r="E10" s="7">
        <v>15</v>
      </c>
      <c r="F10" s="7">
        <v>111</v>
      </c>
      <c r="G10" s="7">
        <v>53</v>
      </c>
      <c r="H10" s="22">
        <v>185</v>
      </c>
      <c r="I10" s="7">
        <v>3</v>
      </c>
      <c r="J10" s="7">
        <v>0</v>
      </c>
      <c r="K10" s="7">
        <v>0</v>
      </c>
      <c r="L10" s="37">
        <f t="shared" si="0"/>
        <v>0.21486643437862951</v>
      </c>
    </row>
    <row r="11" spans="1:12" s="34" customFormat="1" x14ac:dyDescent="0.25">
      <c r="A11" s="21" t="s">
        <v>485</v>
      </c>
      <c r="B11" s="7">
        <v>519</v>
      </c>
      <c r="C11" s="7">
        <v>3</v>
      </c>
      <c r="D11" s="7">
        <v>0</v>
      </c>
      <c r="E11" s="7">
        <v>19</v>
      </c>
      <c r="F11" s="7">
        <v>53</v>
      </c>
      <c r="G11" s="7">
        <v>61</v>
      </c>
      <c r="H11" s="22">
        <v>136</v>
      </c>
      <c r="I11" s="7">
        <v>1</v>
      </c>
      <c r="J11" s="7">
        <v>1</v>
      </c>
      <c r="K11" s="7">
        <v>1</v>
      </c>
      <c r="L11" s="37">
        <f t="shared" si="0"/>
        <v>0.26589595375722541</v>
      </c>
    </row>
    <row r="12" spans="1:12" s="34" customFormat="1" x14ac:dyDescent="0.25">
      <c r="A12" s="21" t="s">
        <v>486</v>
      </c>
      <c r="B12" s="7">
        <v>265</v>
      </c>
      <c r="C12" s="7">
        <v>4</v>
      </c>
      <c r="D12" s="7">
        <v>1</v>
      </c>
      <c r="E12" s="7">
        <v>9</v>
      </c>
      <c r="F12" s="7">
        <v>21</v>
      </c>
      <c r="G12" s="7">
        <v>35</v>
      </c>
      <c r="H12" s="22">
        <v>70</v>
      </c>
      <c r="I12" s="7">
        <v>0</v>
      </c>
      <c r="J12" s="7">
        <v>0</v>
      </c>
      <c r="K12" s="7">
        <v>0</v>
      </c>
      <c r="L12" s="37">
        <f t="shared" si="0"/>
        <v>0.26415094339622641</v>
      </c>
    </row>
    <row r="13" spans="1:12" s="34" customFormat="1" x14ac:dyDescent="0.25">
      <c r="A13" s="21" t="s">
        <v>487</v>
      </c>
      <c r="B13" s="7">
        <v>402</v>
      </c>
      <c r="C13" s="7">
        <v>5</v>
      </c>
      <c r="D13" s="7">
        <v>0</v>
      </c>
      <c r="E13" s="7">
        <v>22</v>
      </c>
      <c r="F13" s="7">
        <v>44</v>
      </c>
      <c r="G13" s="7">
        <v>62</v>
      </c>
      <c r="H13" s="22">
        <v>133</v>
      </c>
      <c r="I13" s="7">
        <v>0</v>
      </c>
      <c r="J13" s="7">
        <v>0</v>
      </c>
      <c r="K13" s="7">
        <v>2</v>
      </c>
      <c r="L13" s="37">
        <f t="shared" si="0"/>
        <v>0.33582089552238809</v>
      </c>
    </row>
    <row r="14" spans="1:12" s="34" customFormat="1" x14ac:dyDescent="0.25">
      <c r="A14" s="21" t="s">
        <v>488</v>
      </c>
      <c r="B14" s="7">
        <v>396</v>
      </c>
      <c r="C14" s="7">
        <v>4</v>
      </c>
      <c r="D14" s="7">
        <v>2</v>
      </c>
      <c r="E14" s="7">
        <v>18</v>
      </c>
      <c r="F14" s="7">
        <v>60</v>
      </c>
      <c r="G14" s="7">
        <v>62</v>
      </c>
      <c r="H14" s="22">
        <v>146</v>
      </c>
      <c r="I14" s="7">
        <v>0</v>
      </c>
      <c r="J14" s="7">
        <v>0</v>
      </c>
      <c r="K14" s="7">
        <v>1</v>
      </c>
      <c r="L14" s="37">
        <f t="shared" si="0"/>
        <v>0.37121212121212122</v>
      </c>
    </row>
    <row r="15" spans="1:12" s="34" customFormat="1" x14ac:dyDescent="0.25">
      <c r="A15" s="21" t="s">
        <v>489</v>
      </c>
      <c r="B15" s="7">
        <v>472</v>
      </c>
      <c r="C15" s="7">
        <v>3</v>
      </c>
      <c r="D15" s="7">
        <v>0</v>
      </c>
      <c r="E15" s="7">
        <v>33</v>
      </c>
      <c r="F15" s="7">
        <v>60</v>
      </c>
      <c r="G15" s="7">
        <v>104</v>
      </c>
      <c r="H15" s="22">
        <v>200</v>
      </c>
      <c r="I15" s="7">
        <v>1</v>
      </c>
      <c r="J15" s="7">
        <v>1</v>
      </c>
      <c r="K15" s="7">
        <v>1</v>
      </c>
      <c r="L15" s="37">
        <f t="shared" si="0"/>
        <v>0.42796610169491528</v>
      </c>
    </row>
    <row r="16" spans="1:12" s="34" customFormat="1" x14ac:dyDescent="0.25">
      <c r="A16" s="21" t="s">
        <v>490</v>
      </c>
      <c r="B16" s="7">
        <v>311</v>
      </c>
      <c r="C16" s="7">
        <v>3</v>
      </c>
      <c r="D16" s="7">
        <v>2</v>
      </c>
      <c r="E16" s="7">
        <v>14</v>
      </c>
      <c r="F16" s="7">
        <v>51</v>
      </c>
      <c r="G16" s="7">
        <v>78</v>
      </c>
      <c r="H16" s="22">
        <v>148</v>
      </c>
      <c r="I16" s="7">
        <v>0</v>
      </c>
      <c r="J16" s="7">
        <v>0</v>
      </c>
      <c r="K16" s="7">
        <v>0</v>
      </c>
      <c r="L16" s="37">
        <f t="shared" si="0"/>
        <v>0.47588424437299037</v>
      </c>
    </row>
    <row r="17" spans="1:12" s="34" customFormat="1" x14ac:dyDescent="0.25">
      <c r="A17" s="21" t="s">
        <v>491</v>
      </c>
      <c r="B17" s="7">
        <v>395</v>
      </c>
      <c r="C17" s="7">
        <v>3</v>
      </c>
      <c r="D17" s="7">
        <v>0</v>
      </c>
      <c r="E17" s="7">
        <v>9</v>
      </c>
      <c r="F17" s="7">
        <v>61</v>
      </c>
      <c r="G17" s="7">
        <v>53</v>
      </c>
      <c r="H17" s="22">
        <v>126</v>
      </c>
      <c r="I17" s="7">
        <v>0</v>
      </c>
      <c r="J17" s="7">
        <v>0</v>
      </c>
      <c r="K17" s="7">
        <v>1</v>
      </c>
      <c r="L17" s="37">
        <f t="shared" si="0"/>
        <v>0.32151898734177214</v>
      </c>
    </row>
    <row r="18" spans="1:12" s="34" customFormat="1" x14ac:dyDescent="0.25">
      <c r="A18" s="21" t="s">
        <v>492</v>
      </c>
      <c r="B18" s="7">
        <v>353</v>
      </c>
      <c r="C18" s="7">
        <v>1</v>
      </c>
      <c r="D18" s="7">
        <v>1</v>
      </c>
      <c r="E18" s="7">
        <v>7</v>
      </c>
      <c r="F18" s="7">
        <v>43</v>
      </c>
      <c r="G18" s="7">
        <v>66</v>
      </c>
      <c r="H18" s="22">
        <v>118</v>
      </c>
      <c r="I18" s="7">
        <v>0</v>
      </c>
      <c r="J18" s="7">
        <v>0</v>
      </c>
      <c r="K18" s="7">
        <v>0</v>
      </c>
      <c r="L18" s="37">
        <f t="shared" si="0"/>
        <v>0.33427762039660058</v>
      </c>
    </row>
    <row r="19" spans="1:12" s="34" customFormat="1" x14ac:dyDescent="0.25">
      <c r="A19" s="21" t="s">
        <v>493</v>
      </c>
      <c r="B19" s="7">
        <v>353</v>
      </c>
      <c r="C19" s="7">
        <v>2</v>
      </c>
      <c r="D19" s="7">
        <v>1</v>
      </c>
      <c r="E19" s="7">
        <v>16</v>
      </c>
      <c r="F19" s="7">
        <v>40</v>
      </c>
      <c r="G19" s="7">
        <v>54</v>
      </c>
      <c r="H19" s="22">
        <v>113</v>
      </c>
      <c r="I19" s="7">
        <v>0</v>
      </c>
      <c r="J19" s="7">
        <v>0</v>
      </c>
      <c r="K19" s="7">
        <v>0</v>
      </c>
      <c r="L19" s="37">
        <f t="shared" si="0"/>
        <v>0.32011331444759206</v>
      </c>
    </row>
    <row r="20" spans="1:12" s="34" customFormat="1" x14ac:dyDescent="0.25">
      <c r="A20" s="21" t="s">
        <v>494</v>
      </c>
      <c r="B20" s="7">
        <v>407</v>
      </c>
      <c r="C20" s="7">
        <v>1</v>
      </c>
      <c r="D20" s="7">
        <v>0</v>
      </c>
      <c r="E20" s="7">
        <v>22</v>
      </c>
      <c r="F20" s="7">
        <v>38</v>
      </c>
      <c r="G20" s="7">
        <v>41</v>
      </c>
      <c r="H20" s="22">
        <v>102</v>
      </c>
      <c r="I20" s="7">
        <v>1</v>
      </c>
      <c r="J20" s="7">
        <v>0</v>
      </c>
      <c r="K20" s="7">
        <v>0</v>
      </c>
      <c r="L20" s="37">
        <f t="shared" si="0"/>
        <v>0.25061425061425063</v>
      </c>
    </row>
    <row r="21" spans="1:12" s="34" customFormat="1" x14ac:dyDescent="0.25">
      <c r="A21" s="21" t="s">
        <v>495</v>
      </c>
      <c r="B21" s="7">
        <v>523</v>
      </c>
      <c r="C21" s="7">
        <v>5</v>
      </c>
      <c r="D21" s="7">
        <v>1</v>
      </c>
      <c r="E21" s="7">
        <v>14</v>
      </c>
      <c r="F21" s="7">
        <v>76</v>
      </c>
      <c r="G21" s="7">
        <v>65</v>
      </c>
      <c r="H21" s="22">
        <v>161</v>
      </c>
      <c r="I21" s="7">
        <v>0</v>
      </c>
      <c r="J21" s="7">
        <v>0</v>
      </c>
      <c r="K21" s="7">
        <v>1</v>
      </c>
      <c r="L21" s="37">
        <f t="shared" si="0"/>
        <v>0.30975143403441685</v>
      </c>
    </row>
    <row r="22" spans="1:12" s="34" customFormat="1" x14ac:dyDescent="0.25">
      <c r="A22" s="21" t="s">
        <v>496</v>
      </c>
      <c r="B22" s="7">
        <v>505</v>
      </c>
      <c r="C22" s="7">
        <v>3</v>
      </c>
      <c r="D22" s="7">
        <v>1</v>
      </c>
      <c r="E22" s="7">
        <v>16</v>
      </c>
      <c r="F22" s="7">
        <v>62</v>
      </c>
      <c r="G22" s="7">
        <v>103</v>
      </c>
      <c r="H22" s="22">
        <v>185</v>
      </c>
      <c r="I22" s="7">
        <v>0</v>
      </c>
      <c r="J22" s="7">
        <v>0</v>
      </c>
      <c r="K22" s="7">
        <v>3</v>
      </c>
      <c r="L22" s="37">
        <f t="shared" si="0"/>
        <v>0.37227722772277227</v>
      </c>
    </row>
    <row r="23" spans="1:12" s="34" customFormat="1" x14ac:dyDescent="0.25">
      <c r="A23" s="21" t="s">
        <v>497</v>
      </c>
      <c r="B23" s="7">
        <v>738</v>
      </c>
      <c r="C23" s="7">
        <v>8</v>
      </c>
      <c r="D23" s="7">
        <v>0</v>
      </c>
      <c r="E23" s="7">
        <v>19</v>
      </c>
      <c r="F23" s="7">
        <v>125</v>
      </c>
      <c r="G23" s="7">
        <v>55</v>
      </c>
      <c r="H23" s="22">
        <v>207</v>
      </c>
      <c r="I23" s="7">
        <v>0</v>
      </c>
      <c r="J23" s="7">
        <v>0</v>
      </c>
      <c r="K23" s="7">
        <v>1</v>
      </c>
      <c r="L23" s="37">
        <f t="shared" si="0"/>
        <v>0.28184281842818426</v>
      </c>
    </row>
    <row r="24" spans="1:12" s="34" customFormat="1" x14ac:dyDescent="0.25">
      <c r="A24" s="21" t="s">
        <v>498</v>
      </c>
      <c r="B24" s="7">
        <v>734</v>
      </c>
      <c r="C24" s="7">
        <v>6</v>
      </c>
      <c r="D24" s="7">
        <v>1</v>
      </c>
      <c r="E24" s="7">
        <v>37</v>
      </c>
      <c r="F24" s="7">
        <v>155</v>
      </c>
      <c r="G24" s="7">
        <v>78</v>
      </c>
      <c r="H24" s="22">
        <v>277</v>
      </c>
      <c r="I24" s="7">
        <v>1</v>
      </c>
      <c r="J24" s="7">
        <v>2</v>
      </c>
      <c r="K24" s="7">
        <v>0</v>
      </c>
      <c r="L24" s="37">
        <f t="shared" si="0"/>
        <v>0.38010899182561309</v>
      </c>
    </row>
    <row r="25" spans="1:12" s="34" customFormat="1" x14ac:dyDescent="0.25">
      <c r="A25" s="21" t="s">
        <v>499</v>
      </c>
      <c r="B25" s="7">
        <v>407</v>
      </c>
      <c r="C25" s="7">
        <v>6</v>
      </c>
      <c r="D25" s="7">
        <v>0</v>
      </c>
      <c r="E25" s="7">
        <v>7</v>
      </c>
      <c r="F25" s="7">
        <v>92</v>
      </c>
      <c r="G25" s="7">
        <v>51</v>
      </c>
      <c r="H25" s="22">
        <v>156</v>
      </c>
      <c r="I25" s="7">
        <v>0</v>
      </c>
      <c r="J25" s="7">
        <v>0</v>
      </c>
      <c r="K25" s="7">
        <v>0</v>
      </c>
      <c r="L25" s="37">
        <f t="shared" si="0"/>
        <v>0.3832923832923833</v>
      </c>
    </row>
    <row r="26" spans="1:12" s="34" customFormat="1" x14ac:dyDescent="0.25">
      <c r="A26" s="21" t="s">
        <v>500</v>
      </c>
      <c r="B26" s="7">
        <v>415</v>
      </c>
      <c r="C26" s="7">
        <v>4</v>
      </c>
      <c r="D26" s="7">
        <v>0</v>
      </c>
      <c r="E26" s="7">
        <v>24</v>
      </c>
      <c r="F26" s="7">
        <v>119</v>
      </c>
      <c r="G26" s="7">
        <v>55</v>
      </c>
      <c r="H26" s="22">
        <v>202</v>
      </c>
      <c r="I26" s="7">
        <v>0</v>
      </c>
      <c r="J26" s="7">
        <v>0</v>
      </c>
      <c r="K26" s="7">
        <v>1</v>
      </c>
      <c r="L26" s="37">
        <f t="shared" si="0"/>
        <v>0.48915662650602409</v>
      </c>
    </row>
    <row r="27" spans="1:12" s="34" customFormat="1" x14ac:dyDescent="0.25">
      <c r="A27" s="21" t="s">
        <v>501</v>
      </c>
      <c r="B27" s="7">
        <v>297</v>
      </c>
      <c r="C27" s="7">
        <v>3</v>
      </c>
      <c r="D27" s="7">
        <v>0</v>
      </c>
      <c r="E27" s="7">
        <v>11</v>
      </c>
      <c r="F27" s="7">
        <v>75</v>
      </c>
      <c r="G27" s="7">
        <v>51</v>
      </c>
      <c r="H27" s="22">
        <v>140</v>
      </c>
      <c r="I27" s="7">
        <v>4</v>
      </c>
      <c r="J27" s="7">
        <v>0</v>
      </c>
      <c r="K27" s="7">
        <v>0</v>
      </c>
      <c r="L27" s="37">
        <f t="shared" si="0"/>
        <v>0.4713804713804714</v>
      </c>
    </row>
    <row r="28" spans="1:12" s="34" customFormat="1" x14ac:dyDescent="0.25">
      <c r="A28" s="21" t="s">
        <v>502</v>
      </c>
      <c r="B28" s="7">
        <v>436</v>
      </c>
      <c r="C28" s="7">
        <v>4</v>
      </c>
      <c r="D28" s="7">
        <v>0</v>
      </c>
      <c r="E28" s="7">
        <v>26</v>
      </c>
      <c r="F28" s="7">
        <v>71</v>
      </c>
      <c r="G28" s="7">
        <v>96</v>
      </c>
      <c r="H28" s="22">
        <v>197</v>
      </c>
      <c r="I28" s="7">
        <v>0</v>
      </c>
      <c r="J28" s="7">
        <v>0</v>
      </c>
      <c r="K28" s="7">
        <v>1</v>
      </c>
      <c r="L28" s="37">
        <f t="shared" si="0"/>
        <v>0.45412844036697247</v>
      </c>
    </row>
    <row r="29" spans="1:12" s="34" customFormat="1" x14ac:dyDescent="0.25">
      <c r="A29" s="21" t="s">
        <v>503</v>
      </c>
      <c r="B29" s="7">
        <v>442</v>
      </c>
      <c r="C29" s="7">
        <v>4</v>
      </c>
      <c r="D29" s="7">
        <v>0</v>
      </c>
      <c r="E29" s="7">
        <v>23</v>
      </c>
      <c r="F29" s="7">
        <v>91</v>
      </c>
      <c r="G29" s="7">
        <v>67</v>
      </c>
      <c r="H29" s="22">
        <v>185</v>
      </c>
      <c r="I29" s="7">
        <v>1</v>
      </c>
      <c r="J29" s="7">
        <v>0</v>
      </c>
      <c r="K29" s="7">
        <v>2</v>
      </c>
      <c r="L29" s="37">
        <f t="shared" si="0"/>
        <v>0.42307692307692307</v>
      </c>
    </row>
    <row r="30" spans="1:12" s="34" customFormat="1" x14ac:dyDescent="0.25">
      <c r="A30" s="21" t="s">
        <v>504</v>
      </c>
      <c r="B30" s="7">
        <v>449</v>
      </c>
      <c r="C30" s="7">
        <v>5</v>
      </c>
      <c r="D30" s="7">
        <v>0</v>
      </c>
      <c r="E30" s="7">
        <v>22</v>
      </c>
      <c r="F30" s="7">
        <v>101</v>
      </c>
      <c r="G30" s="7">
        <v>58</v>
      </c>
      <c r="H30" s="22">
        <v>186</v>
      </c>
      <c r="I30" s="7">
        <v>0</v>
      </c>
      <c r="J30" s="7">
        <v>0</v>
      </c>
      <c r="K30" s="7">
        <v>1</v>
      </c>
      <c r="L30" s="37">
        <f t="shared" si="0"/>
        <v>0.41648106904231624</v>
      </c>
    </row>
    <row r="31" spans="1:12" s="34" customFormat="1" x14ac:dyDescent="0.25">
      <c r="A31" s="21" t="s">
        <v>505</v>
      </c>
      <c r="B31" s="7">
        <v>679</v>
      </c>
      <c r="C31" s="7">
        <v>7</v>
      </c>
      <c r="D31" s="7">
        <v>0</v>
      </c>
      <c r="E31" s="7">
        <v>25</v>
      </c>
      <c r="F31" s="7">
        <v>127</v>
      </c>
      <c r="G31" s="7">
        <v>67</v>
      </c>
      <c r="H31" s="22">
        <v>226</v>
      </c>
      <c r="I31" s="7">
        <v>0</v>
      </c>
      <c r="J31" s="7">
        <v>0</v>
      </c>
      <c r="K31" s="7">
        <v>1</v>
      </c>
      <c r="L31" s="37">
        <f t="shared" si="0"/>
        <v>0.33431516936671574</v>
      </c>
    </row>
    <row r="32" spans="1:12" s="34" customFormat="1" x14ac:dyDescent="0.25">
      <c r="A32" s="21" t="s">
        <v>506</v>
      </c>
      <c r="B32" s="7">
        <v>437</v>
      </c>
      <c r="C32" s="7">
        <v>6</v>
      </c>
      <c r="D32" s="7">
        <v>0</v>
      </c>
      <c r="E32" s="7">
        <v>22</v>
      </c>
      <c r="F32" s="7">
        <v>94</v>
      </c>
      <c r="G32" s="7">
        <v>38</v>
      </c>
      <c r="H32" s="22">
        <v>160</v>
      </c>
      <c r="I32" s="7">
        <v>1</v>
      </c>
      <c r="J32" s="7">
        <v>0</v>
      </c>
      <c r="K32" s="7">
        <v>0</v>
      </c>
      <c r="L32" s="37">
        <f t="shared" si="0"/>
        <v>0.36613272311212813</v>
      </c>
    </row>
    <row r="33" spans="1:12" s="34" customFormat="1" x14ac:dyDescent="0.25">
      <c r="A33" s="21" t="s">
        <v>507</v>
      </c>
      <c r="B33" s="7">
        <v>512</v>
      </c>
      <c r="C33" s="7">
        <v>4</v>
      </c>
      <c r="D33" s="7">
        <v>1</v>
      </c>
      <c r="E33" s="7">
        <v>21</v>
      </c>
      <c r="F33" s="7">
        <v>85</v>
      </c>
      <c r="G33" s="7">
        <v>52</v>
      </c>
      <c r="H33" s="22">
        <v>163</v>
      </c>
      <c r="I33" s="7">
        <v>0</v>
      </c>
      <c r="J33" s="7">
        <v>0</v>
      </c>
      <c r="K33" s="7">
        <v>0</v>
      </c>
      <c r="L33" s="37">
        <f t="shared" si="0"/>
        <v>0.318359375</v>
      </c>
    </row>
    <row r="34" spans="1:12" s="34" customFormat="1" x14ac:dyDescent="0.25">
      <c r="A34" s="21" t="s">
        <v>508</v>
      </c>
      <c r="B34" s="7">
        <v>686</v>
      </c>
      <c r="C34" s="7">
        <v>4</v>
      </c>
      <c r="D34" s="7">
        <v>0</v>
      </c>
      <c r="E34" s="7">
        <v>28</v>
      </c>
      <c r="F34" s="7">
        <v>134</v>
      </c>
      <c r="G34" s="7">
        <v>60</v>
      </c>
      <c r="H34" s="22">
        <v>226</v>
      </c>
      <c r="I34" s="7">
        <v>1</v>
      </c>
      <c r="J34" s="7">
        <v>0</v>
      </c>
      <c r="K34" s="7">
        <v>0</v>
      </c>
      <c r="L34" s="37">
        <f t="shared" si="0"/>
        <v>0.32944606413994171</v>
      </c>
    </row>
    <row r="35" spans="1:12" s="34" customFormat="1" x14ac:dyDescent="0.25">
      <c r="A35" s="21" t="s">
        <v>509</v>
      </c>
      <c r="B35" s="7">
        <v>715</v>
      </c>
      <c r="C35" s="7">
        <v>13</v>
      </c>
      <c r="D35" s="7">
        <v>1</v>
      </c>
      <c r="E35" s="7">
        <v>26</v>
      </c>
      <c r="F35" s="7">
        <v>138</v>
      </c>
      <c r="G35" s="7">
        <v>57</v>
      </c>
      <c r="H35" s="22">
        <v>235</v>
      </c>
      <c r="I35" s="7">
        <v>1</v>
      </c>
      <c r="J35" s="7">
        <v>0</v>
      </c>
      <c r="K35" s="7">
        <v>0</v>
      </c>
      <c r="L35" s="37">
        <f t="shared" si="0"/>
        <v>0.32867132867132864</v>
      </c>
    </row>
    <row r="36" spans="1:12" s="34" customFormat="1" x14ac:dyDescent="0.25">
      <c r="A36" s="21" t="s">
        <v>510</v>
      </c>
      <c r="B36" s="7">
        <v>370</v>
      </c>
      <c r="C36" s="7">
        <v>3</v>
      </c>
      <c r="D36" s="7">
        <v>0</v>
      </c>
      <c r="E36" s="7">
        <v>18</v>
      </c>
      <c r="F36" s="7">
        <v>66</v>
      </c>
      <c r="G36" s="7">
        <v>45</v>
      </c>
      <c r="H36" s="22">
        <v>132</v>
      </c>
      <c r="I36" s="7">
        <v>0</v>
      </c>
      <c r="J36" s="7">
        <v>0</v>
      </c>
      <c r="K36" s="7">
        <v>0</v>
      </c>
      <c r="L36" s="37">
        <f t="shared" si="0"/>
        <v>0.35675675675675678</v>
      </c>
    </row>
    <row r="37" spans="1:12" s="34" customFormat="1" x14ac:dyDescent="0.25">
      <c r="A37" s="21" t="s">
        <v>511</v>
      </c>
      <c r="B37" s="7">
        <v>395</v>
      </c>
      <c r="C37" s="7">
        <v>1</v>
      </c>
      <c r="D37" s="7">
        <v>0</v>
      </c>
      <c r="E37" s="7">
        <v>23</v>
      </c>
      <c r="F37" s="7">
        <v>52</v>
      </c>
      <c r="G37" s="7">
        <v>71</v>
      </c>
      <c r="H37" s="22">
        <v>147</v>
      </c>
      <c r="I37" s="7">
        <v>0</v>
      </c>
      <c r="J37" s="7">
        <v>0</v>
      </c>
      <c r="K37" s="7">
        <v>0</v>
      </c>
      <c r="L37" s="37">
        <f t="shared" si="0"/>
        <v>0.3721518987341772</v>
      </c>
    </row>
    <row r="38" spans="1:12" s="34" customFormat="1" x14ac:dyDescent="0.25">
      <c r="A38" s="21" t="s">
        <v>512</v>
      </c>
      <c r="B38" s="7">
        <v>511</v>
      </c>
      <c r="C38" s="7">
        <v>11</v>
      </c>
      <c r="D38" s="7">
        <v>0</v>
      </c>
      <c r="E38" s="7">
        <v>26</v>
      </c>
      <c r="F38" s="7">
        <v>89</v>
      </c>
      <c r="G38" s="7">
        <v>96</v>
      </c>
      <c r="H38" s="22">
        <v>222</v>
      </c>
      <c r="I38" s="7">
        <v>1</v>
      </c>
      <c r="J38" s="7">
        <v>0</v>
      </c>
      <c r="K38" s="7">
        <v>0</v>
      </c>
      <c r="L38" s="37">
        <f t="shared" si="0"/>
        <v>0.43444227005870839</v>
      </c>
    </row>
    <row r="39" spans="1:12" s="34" customFormat="1" x14ac:dyDescent="0.25">
      <c r="A39" s="21" t="s">
        <v>513</v>
      </c>
      <c r="B39" s="7">
        <v>469</v>
      </c>
      <c r="C39" s="7">
        <v>3</v>
      </c>
      <c r="D39" s="7">
        <v>0</v>
      </c>
      <c r="E39" s="7">
        <v>21</v>
      </c>
      <c r="F39" s="7">
        <v>75</v>
      </c>
      <c r="G39" s="7">
        <v>99</v>
      </c>
      <c r="H39" s="22">
        <v>198</v>
      </c>
      <c r="I39" s="7">
        <v>2</v>
      </c>
      <c r="J39" s="7">
        <v>0</v>
      </c>
      <c r="K39" s="7">
        <v>0</v>
      </c>
      <c r="L39" s="37">
        <f t="shared" si="0"/>
        <v>0.42217484008528783</v>
      </c>
    </row>
    <row r="40" spans="1:12" s="34" customFormat="1" x14ac:dyDescent="0.25">
      <c r="A40" s="21" t="s">
        <v>514</v>
      </c>
      <c r="B40" s="7">
        <v>469</v>
      </c>
      <c r="C40" s="7">
        <v>3</v>
      </c>
      <c r="D40" s="7">
        <v>0</v>
      </c>
      <c r="E40" s="7">
        <v>23</v>
      </c>
      <c r="F40" s="7">
        <v>75</v>
      </c>
      <c r="G40" s="7">
        <v>91</v>
      </c>
      <c r="H40" s="22">
        <v>192</v>
      </c>
      <c r="I40" s="7">
        <v>0</v>
      </c>
      <c r="J40" s="7">
        <v>0</v>
      </c>
      <c r="K40" s="7">
        <v>0</v>
      </c>
      <c r="L40" s="37">
        <f t="shared" si="0"/>
        <v>0.40938166311300639</v>
      </c>
    </row>
    <row r="41" spans="1:12" s="34" customFormat="1" x14ac:dyDescent="0.25">
      <c r="A41" s="21" t="s">
        <v>515</v>
      </c>
      <c r="B41" s="7">
        <v>344</v>
      </c>
      <c r="C41" s="7">
        <v>3</v>
      </c>
      <c r="D41" s="7">
        <v>0</v>
      </c>
      <c r="E41" s="7">
        <v>26</v>
      </c>
      <c r="F41" s="7">
        <v>53</v>
      </c>
      <c r="G41" s="7">
        <v>54</v>
      </c>
      <c r="H41" s="22">
        <v>136</v>
      </c>
      <c r="I41" s="7">
        <v>0</v>
      </c>
      <c r="J41" s="7">
        <v>0</v>
      </c>
      <c r="K41" s="7">
        <v>0</v>
      </c>
      <c r="L41" s="37">
        <f t="shared" si="0"/>
        <v>0.39534883720930231</v>
      </c>
    </row>
    <row r="42" spans="1:12" s="34" customFormat="1" x14ac:dyDescent="0.25">
      <c r="A42" s="21" t="s">
        <v>516</v>
      </c>
      <c r="B42" s="7">
        <v>497</v>
      </c>
      <c r="C42" s="7">
        <v>2</v>
      </c>
      <c r="D42" s="7">
        <v>0</v>
      </c>
      <c r="E42" s="7">
        <v>32</v>
      </c>
      <c r="F42" s="7">
        <v>60</v>
      </c>
      <c r="G42" s="7">
        <v>83</v>
      </c>
      <c r="H42" s="22">
        <v>177</v>
      </c>
      <c r="I42" s="7">
        <v>1</v>
      </c>
      <c r="J42" s="7">
        <v>0</v>
      </c>
      <c r="K42" s="7">
        <v>0</v>
      </c>
      <c r="L42" s="37">
        <f t="shared" si="0"/>
        <v>0.35613682092555332</v>
      </c>
    </row>
    <row r="43" spans="1:12" s="34" customFormat="1" x14ac:dyDescent="0.25">
      <c r="A43" s="21" t="s">
        <v>517</v>
      </c>
      <c r="B43" s="7">
        <v>460</v>
      </c>
      <c r="C43" s="7">
        <v>3</v>
      </c>
      <c r="D43" s="7">
        <v>1</v>
      </c>
      <c r="E43" s="7">
        <v>27</v>
      </c>
      <c r="F43" s="7">
        <v>67</v>
      </c>
      <c r="G43" s="7">
        <v>82</v>
      </c>
      <c r="H43" s="22">
        <v>180</v>
      </c>
      <c r="I43" s="7">
        <v>0</v>
      </c>
      <c r="J43" s="7">
        <v>0</v>
      </c>
      <c r="K43" s="7">
        <v>1</v>
      </c>
      <c r="L43" s="37">
        <f t="shared" si="0"/>
        <v>0.39347826086956522</v>
      </c>
    </row>
    <row r="44" spans="1:12" s="34" customFormat="1" x14ac:dyDescent="0.25">
      <c r="A44" s="21" t="s">
        <v>518</v>
      </c>
      <c r="B44" s="7">
        <v>515</v>
      </c>
      <c r="C44" s="7">
        <v>2</v>
      </c>
      <c r="D44" s="7">
        <v>1</v>
      </c>
      <c r="E44" s="7">
        <v>31</v>
      </c>
      <c r="F44" s="7">
        <v>99</v>
      </c>
      <c r="G44" s="7">
        <v>88</v>
      </c>
      <c r="H44" s="22">
        <v>221</v>
      </c>
      <c r="I44" s="7">
        <v>2</v>
      </c>
      <c r="J44" s="7">
        <v>0</v>
      </c>
      <c r="K44" s="7">
        <v>0</v>
      </c>
      <c r="L44" s="37">
        <f t="shared" si="0"/>
        <v>0.42912621359223302</v>
      </c>
    </row>
    <row r="45" spans="1:12" s="34" customFormat="1" x14ac:dyDescent="0.25">
      <c r="A45" s="21" t="s">
        <v>519</v>
      </c>
      <c r="B45" s="7">
        <v>440</v>
      </c>
      <c r="C45" s="7">
        <v>2</v>
      </c>
      <c r="D45" s="7">
        <v>1</v>
      </c>
      <c r="E45" s="7">
        <v>19</v>
      </c>
      <c r="F45" s="7">
        <v>91</v>
      </c>
      <c r="G45" s="7">
        <v>63</v>
      </c>
      <c r="H45" s="22">
        <v>176</v>
      </c>
      <c r="I45" s="7">
        <v>1</v>
      </c>
      <c r="J45" s="7">
        <v>0</v>
      </c>
      <c r="K45" s="7">
        <v>0</v>
      </c>
      <c r="L45" s="37">
        <f t="shared" si="0"/>
        <v>0.4</v>
      </c>
    </row>
    <row r="46" spans="1:12" s="34" customFormat="1" x14ac:dyDescent="0.25">
      <c r="A46" s="21" t="s">
        <v>520</v>
      </c>
      <c r="B46" s="7">
        <v>726</v>
      </c>
      <c r="C46" s="7">
        <v>5</v>
      </c>
      <c r="D46" s="7">
        <v>0</v>
      </c>
      <c r="E46" s="7">
        <v>24</v>
      </c>
      <c r="F46" s="7">
        <v>117</v>
      </c>
      <c r="G46" s="7">
        <v>114</v>
      </c>
      <c r="H46" s="22">
        <v>260</v>
      </c>
      <c r="I46" s="7">
        <v>3</v>
      </c>
      <c r="J46" s="7">
        <v>0</v>
      </c>
      <c r="K46" s="7">
        <v>0</v>
      </c>
      <c r="L46" s="37">
        <f t="shared" si="0"/>
        <v>0.35812672176308541</v>
      </c>
    </row>
    <row r="47" spans="1:12" s="34" customFormat="1" x14ac:dyDescent="0.25">
      <c r="A47" s="21" t="s">
        <v>521</v>
      </c>
      <c r="B47" s="7">
        <v>442</v>
      </c>
      <c r="C47" s="7">
        <v>6</v>
      </c>
      <c r="D47" s="7">
        <v>1</v>
      </c>
      <c r="E47" s="7">
        <v>24</v>
      </c>
      <c r="F47" s="7">
        <v>88</v>
      </c>
      <c r="G47" s="7">
        <v>97</v>
      </c>
      <c r="H47" s="22">
        <v>216</v>
      </c>
      <c r="I47" s="7">
        <v>0</v>
      </c>
      <c r="J47" s="7">
        <v>0</v>
      </c>
      <c r="K47" s="7">
        <v>0</v>
      </c>
      <c r="L47" s="37">
        <f t="shared" si="0"/>
        <v>0.48868778280542985</v>
      </c>
    </row>
    <row r="48" spans="1:12" s="34" customFormat="1" x14ac:dyDescent="0.25">
      <c r="A48" s="21" t="s">
        <v>522</v>
      </c>
      <c r="B48" s="7">
        <v>509</v>
      </c>
      <c r="C48" s="7">
        <v>5</v>
      </c>
      <c r="D48" s="7">
        <v>0</v>
      </c>
      <c r="E48" s="7">
        <v>15</v>
      </c>
      <c r="F48" s="7">
        <v>55</v>
      </c>
      <c r="G48" s="7">
        <v>69</v>
      </c>
      <c r="H48" s="22">
        <v>144</v>
      </c>
      <c r="I48" s="7">
        <v>0</v>
      </c>
      <c r="J48" s="7">
        <v>0</v>
      </c>
      <c r="K48" s="7">
        <v>0</v>
      </c>
      <c r="L48" s="37">
        <f t="shared" si="0"/>
        <v>0.28290766208251472</v>
      </c>
    </row>
    <row r="49" spans="1:12" s="34" customFormat="1" x14ac:dyDescent="0.25">
      <c r="A49" s="21" t="s">
        <v>523</v>
      </c>
      <c r="B49" s="7">
        <v>522</v>
      </c>
      <c r="C49" s="7">
        <v>4</v>
      </c>
      <c r="D49" s="7">
        <v>0</v>
      </c>
      <c r="E49" s="7">
        <v>22</v>
      </c>
      <c r="F49" s="7">
        <v>65</v>
      </c>
      <c r="G49" s="7">
        <v>86</v>
      </c>
      <c r="H49" s="22">
        <v>177</v>
      </c>
      <c r="I49" s="7">
        <v>1</v>
      </c>
      <c r="J49" s="7">
        <v>0</v>
      </c>
      <c r="K49" s="7">
        <v>0</v>
      </c>
      <c r="L49" s="37">
        <f t="shared" si="0"/>
        <v>0.33908045977011492</v>
      </c>
    </row>
    <row r="50" spans="1:12" s="34" customFormat="1" x14ac:dyDescent="0.25">
      <c r="A50" s="21" t="s">
        <v>524</v>
      </c>
      <c r="B50" s="7">
        <v>432</v>
      </c>
      <c r="C50" s="7">
        <v>3</v>
      </c>
      <c r="D50" s="7">
        <v>0</v>
      </c>
      <c r="E50" s="7">
        <v>19</v>
      </c>
      <c r="F50" s="7">
        <v>56</v>
      </c>
      <c r="G50" s="7">
        <v>71</v>
      </c>
      <c r="H50" s="22">
        <v>149</v>
      </c>
      <c r="I50" s="7">
        <v>1</v>
      </c>
      <c r="J50" s="7">
        <v>1</v>
      </c>
      <c r="K50" s="7">
        <v>1</v>
      </c>
      <c r="L50" s="37">
        <f t="shared" si="0"/>
        <v>0.34953703703703703</v>
      </c>
    </row>
    <row r="51" spans="1:12" s="34" customFormat="1" x14ac:dyDescent="0.25">
      <c r="A51" s="21" t="s">
        <v>525</v>
      </c>
      <c r="B51" s="7">
        <v>392</v>
      </c>
      <c r="C51" s="7">
        <v>4</v>
      </c>
      <c r="D51" s="7">
        <v>1</v>
      </c>
      <c r="E51" s="7">
        <v>34</v>
      </c>
      <c r="F51" s="7">
        <v>72</v>
      </c>
      <c r="G51" s="7">
        <v>78</v>
      </c>
      <c r="H51" s="22">
        <v>189</v>
      </c>
      <c r="I51" s="7">
        <v>0</v>
      </c>
      <c r="J51" s="7">
        <v>0</v>
      </c>
      <c r="K51" s="7">
        <v>1</v>
      </c>
      <c r="L51" s="37">
        <f t="shared" si="0"/>
        <v>0.48469387755102039</v>
      </c>
    </row>
    <row r="52" spans="1:12" s="34" customFormat="1" x14ac:dyDescent="0.25">
      <c r="A52" s="21" t="s">
        <v>526</v>
      </c>
      <c r="B52" s="7">
        <v>422</v>
      </c>
      <c r="C52" s="7">
        <v>5</v>
      </c>
      <c r="D52" s="7">
        <v>0</v>
      </c>
      <c r="E52" s="7">
        <v>23</v>
      </c>
      <c r="F52" s="7">
        <v>105</v>
      </c>
      <c r="G52" s="7">
        <v>50</v>
      </c>
      <c r="H52" s="22">
        <v>183</v>
      </c>
      <c r="I52" s="7">
        <v>0</v>
      </c>
      <c r="J52" s="7">
        <v>0</v>
      </c>
      <c r="K52" s="7">
        <v>0</v>
      </c>
      <c r="L52" s="37">
        <f t="shared" si="0"/>
        <v>0.43364928909952605</v>
      </c>
    </row>
    <row r="53" spans="1:12" s="34" customFormat="1" x14ac:dyDescent="0.25">
      <c r="A53" s="21" t="s">
        <v>527</v>
      </c>
      <c r="B53" s="7">
        <v>400</v>
      </c>
      <c r="C53" s="7">
        <v>2</v>
      </c>
      <c r="D53" s="7">
        <v>0</v>
      </c>
      <c r="E53" s="7">
        <v>20</v>
      </c>
      <c r="F53" s="7">
        <v>61</v>
      </c>
      <c r="G53" s="7">
        <v>78</v>
      </c>
      <c r="H53" s="22">
        <v>161</v>
      </c>
      <c r="I53" s="7">
        <v>0</v>
      </c>
      <c r="J53" s="7">
        <v>0</v>
      </c>
      <c r="K53" s="7">
        <v>0</v>
      </c>
      <c r="L53" s="37">
        <f t="shared" si="0"/>
        <v>0.40250000000000002</v>
      </c>
    </row>
    <row r="54" spans="1:12" s="34" customFormat="1" x14ac:dyDescent="0.25">
      <c r="A54" s="21" t="s">
        <v>528</v>
      </c>
      <c r="B54" s="7">
        <v>439</v>
      </c>
      <c r="C54" s="7">
        <v>3</v>
      </c>
      <c r="D54" s="7">
        <v>0</v>
      </c>
      <c r="E54" s="7">
        <v>23</v>
      </c>
      <c r="F54" s="7">
        <v>73</v>
      </c>
      <c r="G54" s="7">
        <v>58</v>
      </c>
      <c r="H54" s="22">
        <v>157</v>
      </c>
      <c r="I54" s="7">
        <v>3</v>
      </c>
      <c r="J54" s="7">
        <v>0</v>
      </c>
      <c r="K54" s="7">
        <v>0</v>
      </c>
      <c r="L54" s="37">
        <f t="shared" si="0"/>
        <v>0.35763097949886102</v>
      </c>
    </row>
    <row r="55" spans="1:12" s="34" customFormat="1" x14ac:dyDescent="0.25">
      <c r="A55" s="21" t="s">
        <v>529</v>
      </c>
      <c r="B55" s="7">
        <v>493</v>
      </c>
      <c r="C55" s="7">
        <v>2</v>
      </c>
      <c r="D55" s="7">
        <v>0</v>
      </c>
      <c r="E55" s="7">
        <v>15</v>
      </c>
      <c r="F55" s="7">
        <v>67</v>
      </c>
      <c r="G55" s="7">
        <v>55</v>
      </c>
      <c r="H55" s="22">
        <v>139</v>
      </c>
      <c r="I55" s="7">
        <v>3</v>
      </c>
      <c r="J55" s="7">
        <v>0</v>
      </c>
      <c r="K55" s="7">
        <v>2</v>
      </c>
      <c r="L55" s="37">
        <f t="shared" si="0"/>
        <v>0.28600405679513186</v>
      </c>
    </row>
    <row r="56" spans="1:12" s="34" customFormat="1" x14ac:dyDescent="0.25">
      <c r="A56" s="21" t="s">
        <v>530</v>
      </c>
      <c r="B56" s="7">
        <v>477</v>
      </c>
      <c r="C56" s="7">
        <v>3</v>
      </c>
      <c r="D56" s="7">
        <v>2</v>
      </c>
      <c r="E56" s="7">
        <v>18</v>
      </c>
      <c r="F56" s="7">
        <v>57</v>
      </c>
      <c r="G56" s="7">
        <v>77</v>
      </c>
      <c r="H56" s="22">
        <v>157</v>
      </c>
      <c r="I56" s="7">
        <v>3</v>
      </c>
      <c r="J56" s="7">
        <v>0</v>
      </c>
      <c r="K56" s="7">
        <v>0</v>
      </c>
      <c r="L56" s="37">
        <f t="shared" si="0"/>
        <v>0.32914046121593293</v>
      </c>
    </row>
    <row r="57" spans="1:12" s="34" customFormat="1" x14ac:dyDescent="0.25">
      <c r="A57" s="21" t="s">
        <v>531</v>
      </c>
      <c r="B57" s="7">
        <v>365</v>
      </c>
      <c r="C57" s="7">
        <v>1</v>
      </c>
      <c r="D57" s="7">
        <v>0</v>
      </c>
      <c r="E57" s="7">
        <v>26</v>
      </c>
      <c r="F57" s="7">
        <v>46</v>
      </c>
      <c r="G57" s="7">
        <v>78</v>
      </c>
      <c r="H57" s="22">
        <v>151</v>
      </c>
      <c r="I57" s="7">
        <v>0</v>
      </c>
      <c r="J57" s="7">
        <v>0</v>
      </c>
      <c r="K57" s="7">
        <v>0</v>
      </c>
      <c r="L57" s="37">
        <f t="shared" si="0"/>
        <v>0.41369863013698632</v>
      </c>
    </row>
    <row r="58" spans="1:12" s="34" customFormat="1" x14ac:dyDescent="0.25">
      <c r="A58" s="21" t="s">
        <v>532</v>
      </c>
      <c r="B58" s="7">
        <v>434</v>
      </c>
      <c r="C58" s="7">
        <v>7</v>
      </c>
      <c r="D58" s="7">
        <v>1</v>
      </c>
      <c r="E58" s="7">
        <v>26</v>
      </c>
      <c r="F58" s="7">
        <v>60</v>
      </c>
      <c r="G58" s="7">
        <v>113</v>
      </c>
      <c r="H58" s="22">
        <v>207</v>
      </c>
      <c r="I58" s="7">
        <v>1</v>
      </c>
      <c r="J58" s="7">
        <v>0</v>
      </c>
      <c r="K58" s="7">
        <v>1</v>
      </c>
      <c r="L58" s="37">
        <f t="shared" si="0"/>
        <v>0.47926267281105989</v>
      </c>
    </row>
    <row r="59" spans="1:12" s="34" customFormat="1" x14ac:dyDescent="0.25">
      <c r="A59" s="21" t="s">
        <v>533</v>
      </c>
      <c r="B59" s="7">
        <v>429</v>
      </c>
      <c r="C59" s="7">
        <v>5</v>
      </c>
      <c r="D59" s="7">
        <v>0</v>
      </c>
      <c r="E59" s="7">
        <v>16</v>
      </c>
      <c r="F59" s="7">
        <v>83</v>
      </c>
      <c r="G59" s="7">
        <v>103</v>
      </c>
      <c r="H59" s="22">
        <v>207</v>
      </c>
      <c r="I59" s="7">
        <v>1</v>
      </c>
      <c r="J59" s="7">
        <v>0</v>
      </c>
      <c r="K59" s="7">
        <v>0</v>
      </c>
      <c r="L59" s="37">
        <f t="shared" si="0"/>
        <v>0.4825174825174825</v>
      </c>
    </row>
    <row r="60" spans="1:12" s="34" customFormat="1" x14ac:dyDescent="0.25">
      <c r="A60" s="21" t="s">
        <v>534</v>
      </c>
      <c r="B60" s="7">
        <v>476</v>
      </c>
      <c r="C60" s="7">
        <v>1</v>
      </c>
      <c r="D60" s="7">
        <v>1</v>
      </c>
      <c r="E60" s="7">
        <v>14</v>
      </c>
      <c r="F60" s="7">
        <v>55</v>
      </c>
      <c r="G60" s="7">
        <v>89</v>
      </c>
      <c r="H60" s="22">
        <v>160</v>
      </c>
      <c r="I60" s="7">
        <v>1</v>
      </c>
      <c r="J60" s="7">
        <v>0</v>
      </c>
      <c r="K60" s="7">
        <v>1</v>
      </c>
      <c r="L60" s="37">
        <f t="shared" si="0"/>
        <v>0.33823529411764708</v>
      </c>
    </row>
    <row r="61" spans="1:12" s="34" customFormat="1" x14ac:dyDescent="0.25">
      <c r="A61" s="21" t="s">
        <v>535</v>
      </c>
      <c r="B61" s="7">
        <v>419</v>
      </c>
      <c r="C61" s="7">
        <v>3</v>
      </c>
      <c r="D61" s="7">
        <v>1</v>
      </c>
      <c r="E61" s="7">
        <v>6</v>
      </c>
      <c r="F61" s="7">
        <v>59</v>
      </c>
      <c r="G61" s="7">
        <v>32</v>
      </c>
      <c r="H61" s="22">
        <v>101</v>
      </c>
      <c r="I61" s="7">
        <v>0</v>
      </c>
      <c r="J61" s="7">
        <v>0</v>
      </c>
      <c r="K61" s="7">
        <v>0</v>
      </c>
      <c r="L61" s="37">
        <f t="shared" si="0"/>
        <v>0.24105011933174225</v>
      </c>
    </row>
    <row r="62" spans="1:12" s="34" customFormat="1" x14ac:dyDescent="0.25">
      <c r="A62" s="21" t="s">
        <v>536</v>
      </c>
      <c r="B62" s="7">
        <v>451</v>
      </c>
      <c r="C62" s="7">
        <v>4</v>
      </c>
      <c r="D62" s="7">
        <v>0</v>
      </c>
      <c r="E62" s="7">
        <v>7</v>
      </c>
      <c r="F62" s="7">
        <v>51</v>
      </c>
      <c r="G62" s="7">
        <v>58</v>
      </c>
      <c r="H62" s="22">
        <v>120</v>
      </c>
      <c r="I62" s="7">
        <v>0</v>
      </c>
      <c r="J62" s="7">
        <v>0</v>
      </c>
      <c r="K62" s="7">
        <v>1</v>
      </c>
      <c r="L62" s="37">
        <f t="shared" si="0"/>
        <v>0.26829268292682928</v>
      </c>
    </row>
    <row r="63" spans="1:12" s="34" customFormat="1" x14ac:dyDescent="0.25">
      <c r="A63" s="21" t="s">
        <v>537</v>
      </c>
      <c r="B63" s="7">
        <v>445</v>
      </c>
      <c r="C63" s="7">
        <v>1</v>
      </c>
      <c r="D63" s="7">
        <v>0</v>
      </c>
      <c r="E63" s="7">
        <v>22</v>
      </c>
      <c r="F63" s="7">
        <v>79</v>
      </c>
      <c r="G63" s="7">
        <v>88</v>
      </c>
      <c r="H63" s="22">
        <v>190</v>
      </c>
      <c r="I63" s="7">
        <v>0</v>
      </c>
      <c r="J63" s="7">
        <v>0</v>
      </c>
      <c r="K63" s="7">
        <v>0</v>
      </c>
      <c r="L63" s="37">
        <f t="shared" si="0"/>
        <v>0.42696629213483145</v>
      </c>
    </row>
    <row r="64" spans="1:12" s="34" customFormat="1" x14ac:dyDescent="0.25">
      <c r="A64" s="21" t="s">
        <v>538</v>
      </c>
      <c r="B64" s="7">
        <v>455</v>
      </c>
      <c r="C64" s="7">
        <v>1</v>
      </c>
      <c r="D64" s="7">
        <v>0</v>
      </c>
      <c r="E64" s="7">
        <v>15</v>
      </c>
      <c r="F64" s="7">
        <v>81</v>
      </c>
      <c r="G64" s="7">
        <v>63</v>
      </c>
      <c r="H64" s="22">
        <v>160</v>
      </c>
      <c r="I64" s="7">
        <v>0</v>
      </c>
      <c r="J64" s="7">
        <v>0</v>
      </c>
      <c r="K64" s="7">
        <v>0</v>
      </c>
      <c r="L64" s="37">
        <f t="shared" si="0"/>
        <v>0.35164835164835168</v>
      </c>
    </row>
    <row r="65" spans="1:12" s="34" customFormat="1" x14ac:dyDescent="0.25">
      <c r="A65" s="21" t="s">
        <v>539</v>
      </c>
      <c r="B65" s="7">
        <v>296</v>
      </c>
      <c r="C65" s="7">
        <v>6</v>
      </c>
      <c r="D65" s="7">
        <v>0</v>
      </c>
      <c r="E65" s="7">
        <v>16</v>
      </c>
      <c r="F65" s="7">
        <v>31</v>
      </c>
      <c r="G65" s="7">
        <v>38</v>
      </c>
      <c r="H65" s="22">
        <v>91</v>
      </c>
      <c r="I65" s="7">
        <v>0</v>
      </c>
      <c r="J65" s="7">
        <v>0</v>
      </c>
      <c r="K65" s="7">
        <v>0</v>
      </c>
      <c r="L65" s="37">
        <f t="shared" si="0"/>
        <v>0.30743243243243246</v>
      </c>
    </row>
    <row r="66" spans="1:12" s="34" customFormat="1" x14ac:dyDescent="0.25">
      <c r="A66" s="21" t="s">
        <v>540</v>
      </c>
      <c r="B66" s="7">
        <v>381</v>
      </c>
      <c r="C66" s="7">
        <v>5</v>
      </c>
      <c r="D66" s="7">
        <v>0</v>
      </c>
      <c r="E66" s="7">
        <v>17</v>
      </c>
      <c r="F66" s="7">
        <v>51</v>
      </c>
      <c r="G66" s="7">
        <v>74</v>
      </c>
      <c r="H66" s="22">
        <v>147</v>
      </c>
      <c r="I66" s="7">
        <v>0</v>
      </c>
      <c r="J66" s="7">
        <v>0</v>
      </c>
      <c r="K66" s="7">
        <v>1</v>
      </c>
      <c r="L66" s="37">
        <f t="shared" ref="L66:L77" si="1">(K66+J66+H66)/B66</f>
        <v>0.3884514435695538</v>
      </c>
    </row>
    <row r="67" spans="1:12" s="34" customFormat="1" x14ac:dyDescent="0.25">
      <c r="A67" s="21" t="s">
        <v>541</v>
      </c>
      <c r="B67" s="7">
        <v>411</v>
      </c>
      <c r="C67" s="7">
        <v>2</v>
      </c>
      <c r="D67" s="7">
        <v>0</v>
      </c>
      <c r="E67" s="7">
        <v>16</v>
      </c>
      <c r="F67" s="7">
        <v>53</v>
      </c>
      <c r="G67" s="7">
        <v>105</v>
      </c>
      <c r="H67" s="22">
        <v>176</v>
      </c>
      <c r="I67" s="7">
        <v>0</v>
      </c>
      <c r="J67" s="7">
        <v>0</v>
      </c>
      <c r="K67" s="7">
        <v>0</v>
      </c>
      <c r="L67" s="37">
        <f t="shared" si="1"/>
        <v>0.42822384428223842</v>
      </c>
    </row>
    <row r="68" spans="1:12" s="34" customFormat="1" x14ac:dyDescent="0.25">
      <c r="A68" s="21" t="s">
        <v>542</v>
      </c>
      <c r="B68" s="7">
        <v>373</v>
      </c>
      <c r="C68" s="7">
        <v>2</v>
      </c>
      <c r="D68" s="7">
        <v>2</v>
      </c>
      <c r="E68" s="7">
        <v>25</v>
      </c>
      <c r="F68" s="7">
        <v>68</v>
      </c>
      <c r="G68" s="7">
        <v>112</v>
      </c>
      <c r="H68" s="22">
        <v>209</v>
      </c>
      <c r="I68" s="7">
        <v>0</v>
      </c>
      <c r="J68" s="7">
        <v>0</v>
      </c>
      <c r="K68" s="7">
        <v>1</v>
      </c>
      <c r="L68" s="37">
        <f t="shared" si="1"/>
        <v>0.5630026809651475</v>
      </c>
    </row>
    <row r="69" spans="1:12" s="34" customFormat="1" x14ac:dyDescent="0.25">
      <c r="A69" s="21" t="s">
        <v>543</v>
      </c>
      <c r="B69" s="7">
        <v>482</v>
      </c>
      <c r="C69" s="7">
        <v>6</v>
      </c>
      <c r="D69" s="7">
        <v>2</v>
      </c>
      <c r="E69" s="7">
        <v>19</v>
      </c>
      <c r="F69" s="7">
        <v>58</v>
      </c>
      <c r="G69" s="7">
        <v>80</v>
      </c>
      <c r="H69" s="22">
        <v>165</v>
      </c>
      <c r="I69" s="7">
        <v>0</v>
      </c>
      <c r="J69" s="7">
        <v>0</v>
      </c>
      <c r="K69" s="7">
        <v>2</v>
      </c>
      <c r="L69" s="37">
        <f t="shared" si="1"/>
        <v>0.34647302904564314</v>
      </c>
    </row>
    <row r="70" spans="1:12" s="34" customFormat="1" x14ac:dyDescent="0.25">
      <c r="A70" s="21" t="s">
        <v>544</v>
      </c>
      <c r="B70" s="7">
        <v>363</v>
      </c>
      <c r="C70" s="7">
        <v>3</v>
      </c>
      <c r="D70" s="7">
        <v>0</v>
      </c>
      <c r="E70" s="7">
        <v>13</v>
      </c>
      <c r="F70" s="7">
        <v>55</v>
      </c>
      <c r="G70" s="7">
        <v>41</v>
      </c>
      <c r="H70" s="22">
        <v>112</v>
      </c>
      <c r="I70" s="7">
        <v>0</v>
      </c>
      <c r="J70" s="7">
        <v>0</v>
      </c>
      <c r="K70" s="7">
        <v>0</v>
      </c>
      <c r="L70" s="37">
        <f t="shared" si="1"/>
        <v>0.30853994490358128</v>
      </c>
    </row>
    <row r="71" spans="1:12" s="34" customFormat="1" x14ac:dyDescent="0.25">
      <c r="A71" s="21" t="s">
        <v>545</v>
      </c>
      <c r="B71" s="7">
        <v>407</v>
      </c>
      <c r="C71" s="7">
        <v>9</v>
      </c>
      <c r="D71" s="7">
        <v>1</v>
      </c>
      <c r="E71" s="7">
        <v>19</v>
      </c>
      <c r="F71" s="7">
        <v>64</v>
      </c>
      <c r="G71" s="7">
        <v>53</v>
      </c>
      <c r="H71" s="22">
        <v>146</v>
      </c>
      <c r="I71" s="7">
        <v>0</v>
      </c>
      <c r="J71" s="7">
        <v>0</v>
      </c>
      <c r="K71" s="7">
        <v>0</v>
      </c>
      <c r="L71" s="37">
        <f t="shared" si="1"/>
        <v>0.35872235872235875</v>
      </c>
    </row>
    <row r="72" spans="1:12" s="34" customFormat="1" x14ac:dyDescent="0.25">
      <c r="A72" s="21" t="s">
        <v>546</v>
      </c>
      <c r="B72" s="7">
        <v>437</v>
      </c>
      <c r="C72" s="7">
        <v>2</v>
      </c>
      <c r="D72" s="7">
        <v>2</v>
      </c>
      <c r="E72" s="7">
        <v>28</v>
      </c>
      <c r="F72" s="7">
        <v>67</v>
      </c>
      <c r="G72" s="7">
        <v>60</v>
      </c>
      <c r="H72" s="22">
        <v>159</v>
      </c>
      <c r="I72" s="7">
        <v>0</v>
      </c>
      <c r="J72" s="7">
        <v>0</v>
      </c>
      <c r="K72" s="7">
        <v>0</v>
      </c>
      <c r="L72" s="37">
        <f t="shared" si="1"/>
        <v>0.36384439359267734</v>
      </c>
    </row>
    <row r="73" spans="1:12" s="34" customFormat="1" x14ac:dyDescent="0.25">
      <c r="A73" s="21" t="s">
        <v>547</v>
      </c>
      <c r="B73" s="7">
        <v>454</v>
      </c>
      <c r="C73" s="7">
        <v>2</v>
      </c>
      <c r="D73" s="7">
        <v>0</v>
      </c>
      <c r="E73" s="7">
        <v>53</v>
      </c>
      <c r="F73" s="7">
        <v>90</v>
      </c>
      <c r="G73" s="7">
        <v>98</v>
      </c>
      <c r="H73" s="22">
        <v>243</v>
      </c>
      <c r="I73" s="7">
        <v>0</v>
      </c>
      <c r="J73" s="7">
        <v>0</v>
      </c>
      <c r="K73" s="7">
        <v>1</v>
      </c>
      <c r="L73" s="37">
        <f t="shared" si="1"/>
        <v>0.5374449339207048</v>
      </c>
    </row>
    <row r="74" spans="1:12" s="34" customFormat="1" x14ac:dyDescent="0.25">
      <c r="A74" s="21" t="s">
        <v>548</v>
      </c>
      <c r="B74" s="7">
        <v>520</v>
      </c>
      <c r="C74" s="7">
        <v>6</v>
      </c>
      <c r="D74" s="7">
        <v>0</v>
      </c>
      <c r="E74" s="7">
        <v>40</v>
      </c>
      <c r="F74" s="7">
        <v>98</v>
      </c>
      <c r="G74" s="7">
        <v>87</v>
      </c>
      <c r="H74" s="22">
        <v>231</v>
      </c>
      <c r="I74" s="7">
        <v>0</v>
      </c>
      <c r="J74" s="7">
        <v>0</v>
      </c>
      <c r="K74" s="7">
        <v>2</v>
      </c>
      <c r="L74" s="37">
        <f t="shared" si="1"/>
        <v>0.44807692307692309</v>
      </c>
    </row>
    <row r="75" spans="1:12" s="34" customFormat="1" x14ac:dyDescent="0.25">
      <c r="A75" s="21" t="s">
        <v>549</v>
      </c>
      <c r="B75" s="7">
        <v>639</v>
      </c>
      <c r="C75" s="7">
        <v>11</v>
      </c>
      <c r="D75" s="7">
        <v>2</v>
      </c>
      <c r="E75" s="7">
        <v>59</v>
      </c>
      <c r="F75" s="7">
        <v>138</v>
      </c>
      <c r="G75" s="7">
        <v>139</v>
      </c>
      <c r="H75" s="22">
        <v>349</v>
      </c>
      <c r="I75" s="7">
        <v>3</v>
      </c>
      <c r="J75" s="7">
        <v>0</v>
      </c>
      <c r="K75" s="7">
        <v>1</v>
      </c>
      <c r="L75" s="37">
        <f t="shared" si="1"/>
        <v>0.54773082942097029</v>
      </c>
    </row>
    <row r="76" spans="1:12" s="34" customFormat="1" x14ac:dyDescent="0.25">
      <c r="A76" s="21" t="s">
        <v>550</v>
      </c>
      <c r="B76" s="7">
        <v>372</v>
      </c>
      <c r="C76" s="7">
        <v>1</v>
      </c>
      <c r="D76" s="7">
        <v>0</v>
      </c>
      <c r="E76" s="7">
        <v>16</v>
      </c>
      <c r="F76" s="7">
        <v>53</v>
      </c>
      <c r="G76" s="7">
        <v>69</v>
      </c>
      <c r="H76" s="22">
        <v>139</v>
      </c>
      <c r="I76" s="7">
        <v>6</v>
      </c>
      <c r="J76" s="7">
        <v>0</v>
      </c>
      <c r="K76" s="7">
        <v>0</v>
      </c>
      <c r="L76" s="37">
        <f t="shared" si="1"/>
        <v>0.37365591397849462</v>
      </c>
    </row>
    <row r="77" spans="1:12" s="34" customFormat="1" x14ac:dyDescent="0.25">
      <c r="A77" s="21" t="s">
        <v>551</v>
      </c>
      <c r="B77" s="7">
        <v>469</v>
      </c>
      <c r="C77" s="7">
        <v>1</v>
      </c>
      <c r="D77" s="7">
        <v>0</v>
      </c>
      <c r="E77" s="7">
        <v>31</v>
      </c>
      <c r="F77" s="7">
        <v>75</v>
      </c>
      <c r="G77" s="7">
        <v>105</v>
      </c>
      <c r="H77" s="22">
        <v>212</v>
      </c>
      <c r="I77" s="7">
        <v>1</v>
      </c>
      <c r="J77" s="7">
        <v>0</v>
      </c>
      <c r="K77" s="7">
        <v>0</v>
      </c>
      <c r="L77" s="37">
        <f t="shared" si="1"/>
        <v>0.45202558635394458</v>
      </c>
    </row>
    <row r="78" spans="1:12" s="34" customFormat="1" x14ac:dyDescent="0.25">
      <c r="A78" s="21" t="s">
        <v>279</v>
      </c>
      <c r="B78" s="7">
        <v>0</v>
      </c>
      <c r="C78" s="7">
        <v>0</v>
      </c>
      <c r="D78" s="7">
        <v>0</v>
      </c>
      <c r="E78" s="7">
        <v>25</v>
      </c>
      <c r="F78" s="7">
        <v>127</v>
      </c>
      <c r="G78" s="7">
        <v>163</v>
      </c>
      <c r="H78" s="22">
        <v>315</v>
      </c>
      <c r="I78" s="7">
        <v>2</v>
      </c>
      <c r="J78" s="7">
        <v>0</v>
      </c>
      <c r="K78" s="7">
        <v>120</v>
      </c>
      <c r="L78" s="37"/>
    </row>
    <row r="79" spans="1:12" s="34" customFormat="1" x14ac:dyDescent="0.25">
      <c r="A79" s="21" t="s">
        <v>552</v>
      </c>
      <c r="B79" s="7">
        <v>0</v>
      </c>
      <c r="C79" s="7">
        <v>3</v>
      </c>
      <c r="D79" s="7">
        <v>2</v>
      </c>
      <c r="E79" s="7">
        <v>7</v>
      </c>
      <c r="F79" s="7">
        <v>18</v>
      </c>
      <c r="G79" s="7">
        <v>57</v>
      </c>
      <c r="H79" s="22">
        <v>87</v>
      </c>
      <c r="I79" s="7">
        <v>1</v>
      </c>
      <c r="J79" s="7">
        <v>0</v>
      </c>
      <c r="K79" s="7">
        <v>0</v>
      </c>
      <c r="L79" s="37"/>
    </row>
    <row r="80" spans="1:12" s="34" customFormat="1" x14ac:dyDescent="0.25">
      <c r="A80" s="21" t="s">
        <v>553</v>
      </c>
      <c r="B80" s="7">
        <v>0</v>
      </c>
      <c r="C80" s="7">
        <v>14</v>
      </c>
      <c r="D80" s="7">
        <v>6</v>
      </c>
      <c r="E80" s="7">
        <v>11</v>
      </c>
      <c r="F80" s="7">
        <v>33</v>
      </c>
      <c r="G80" s="7">
        <v>61</v>
      </c>
      <c r="H80" s="22">
        <v>125</v>
      </c>
      <c r="I80" s="7">
        <v>0</v>
      </c>
      <c r="J80" s="7">
        <v>1</v>
      </c>
      <c r="K80" s="7">
        <v>5</v>
      </c>
      <c r="L80" s="37"/>
    </row>
    <row r="81" spans="1:12" s="34" customFormat="1" x14ac:dyDescent="0.25">
      <c r="A81" s="21" t="s">
        <v>554</v>
      </c>
      <c r="B81" s="7">
        <v>0</v>
      </c>
      <c r="C81" s="7">
        <v>102</v>
      </c>
      <c r="D81" s="7">
        <v>15</v>
      </c>
      <c r="E81" s="7">
        <v>512</v>
      </c>
      <c r="F81" s="7">
        <v>2523</v>
      </c>
      <c r="G81" s="7">
        <v>2937</v>
      </c>
      <c r="H81" s="22">
        <v>6089</v>
      </c>
      <c r="I81" s="7">
        <v>16</v>
      </c>
      <c r="J81" s="7">
        <v>2</v>
      </c>
      <c r="K81" s="7">
        <v>13</v>
      </c>
      <c r="L81" s="37"/>
    </row>
    <row r="82" spans="1:12" s="34" customFormat="1" x14ac:dyDescent="0.25">
      <c r="A82" s="21" t="s">
        <v>102</v>
      </c>
      <c r="B82" s="7">
        <v>0</v>
      </c>
      <c r="C82" s="7">
        <v>39</v>
      </c>
      <c r="D82" s="7">
        <v>1</v>
      </c>
      <c r="E82" s="7">
        <v>177</v>
      </c>
      <c r="F82" s="7">
        <v>625</v>
      </c>
      <c r="G82" s="7">
        <v>607</v>
      </c>
      <c r="H82" s="22">
        <v>1449</v>
      </c>
      <c r="I82" s="7">
        <v>6</v>
      </c>
      <c r="J82" s="7">
        <v>1</v>
      </c>
      <c r="K82" s="7">
        <v>1</v>
      </c>
      <c r="L82" s="37"/>
    </row>
    <row r="83" spans="1:12" s="34" customFormat="1" x14ac:dyDescent="0.25">
      <c r="A83" s="21" t="s">
        <v>103</v>
      </c>
      <c r="B83" s="7">
        <v>0</v>
      </c>
      <c r="C83" s="7">
        <v>37</v>
      </c>
      <c r="D83" s="7">
        <v>0</v>
      </c>
      <c r="E83" s="7">
        <v>173</v>
      </c>
      <c r="F83" s="7">
        <v>876</v>
      </c>
      <c r="G83" s="7">
        <v>690</v>
      </c>
      <c r="H83" s="22">
        <v>1776</v>
      </c>
      <c r="I83" s="7">
        <v>9</v>
      </c>
      <c r="J83" s="7">
        <v>1</v>
      </c>
      <c r="K83" s="7">
        <v>9</v>
      </c>
      <c r="L83" s="46"/>
    </row>
    <row r="84" spans="1:12" s="34" customFormat="1" x14ac:dyDescent="0.25">
      <c r="A84" s="21" t="s">
        <v>104</v>
      </c>
      <c r="B84" s="7"/>
      <c r="C84" s="7">
        <f>SUM(C2:C80)</f>
        <v>313</v>
      </c>
      <c r="D84" s="7">
        <f>SUM(D2:D80)</f>
        <v>44</v>
      </c>
      <c r="E84" s="7">
        <f>SUM(E2:E80)</f>
        <v>1650</v>
      </c>
      <c r="F84" s="7">
        <f>SUM(F2:F80)</f>
        <v>5745</v>
      </c>
      <c r="G84" s="7">
        <f>SUM(G2:G80)</f>
        <v>5726</v>
      </c>
      <c r="H84" s="7">
        <f t="shared" ref="H84:K84" si="2">SUM(H2:H80)</f>
        <v>13478</v>
      </c>
      <c r="I84" s="7">
        <f t="shared" si="2"/>
        <v>54</v>
      </c>
      <c r="J84" s="7">
        <f t="shared" si="2"/>
        <v>7</v>
      </c>
      <c r="K84" s="7">
        <f t="shared" si="2"/>
        <v>165</v>
      </c>
      <c r="L84" s="37"/>
    </row>
    <row r="85" spans="1:12" s="34" customFormat="1" x14ac:dyDescent="0.25">
      <c r="A85" s="21" t="s">
        <v>105</v>
      </c>
      <c r="B85" s="7"/>
      <c r="C85" s="7">
        <f>SUM(C81:C83)</f>
        <v>178</v>
      </c>
      <c r="D85" s="7">
        <f>SUM(D81:D83)</f>
        <v>16</v>
      </c>
      <c r="E85" s="7">
        <f>SUM(E81:E83)</f>
        <v>862</v>
      </c>
      <c r="F85" s="7">
        <f>SUM(F81:F83)</f>
        <v>4024</v>
      </c>
      <c r="G85" s="7">
        <f>SUM(G81:G83)</f>
        <v>4234</v>
      </c>
      <c r="H85" s="7">
        <f t="shared" ref="H85:K85" si="3">SUM(H81:H83)</f>
        <v>9314</v>
      </c>
      <c r="I85" s="7">
        <f t="shared" si="3"/>
        <v>31</v>
      </c>
      <c r="J85" s="7">
        <f t="shared" si="3"/>
        <v>4</v>
      </c>
      <c r="K85" s="7">
        <f t="shared" si="3"/>
        <v>23</v>
      </c>
      <c r="L85" s="37"/>
    </row>
    <row r="86" spans="1:12" s="34" customFormat="1" x14ac:dyDescent="0.25">
      <c r="A86" s="21" t="s">
        <v>106</v>
      </c>
      <c r="B86" s="7">
        <f>SUM(B2:B83)</f>
        <v>34857</v>
      </c>
      <c r="C86" s="7">
        <f>SUM(C84:C85)</f>
        <v>491</v>
      </c>
      <c r="D86" s="7">
        <f>SUM(D84:D85)</f>
        <v>60</v>
      </c>
      <c r="E86" s="7">
        <f>SUM(E84:E85)</f>
        <v>2512</v>
      </c>
      <c r="F86" s="7">
        <f>SUM(F84:F85)</f>
        <v>9769</v>
      </c>
      <c r="G86" s="7">
        <f>SUM(G84:G85)</f>
        <v>9960</v>
      </c>
      <c r="H86" s="7">
        <f t="shared" ref="H86:K86" si="4">SUM(H84:H85)</f>
        <v>22792</v>
      </c>
      <c r="I86" s="7">
        <f t="shared" si="4"/>
        <v>85</v>
      </c>
      <c r="J86" s="7">
        <f t="shared" si="4"/>
        <v>11</v>
      </c>
      <c r="K86" s="7">
        <f t="shared" si="4"/>
        <v>188</v>
      </c>
      <c r="L86" s="37">
        <f>(K86+J86+H86)/B86</f>
        <v>0.65958057205152476</v>
      </c>
    </row>
    <row r="87" spans="1:12" s="34" customFormat="1" x14ac:dyDescent="0.25">
      <c r="A87" s="45" t="s">
        <v>107</v>
      </c>
      <c r="B87" s="7"/>
      <c r="C87" s="37">
        <f>C86/$H$86</f>
        <v>2.1542646542646541E-2</v>
      </c>
      <c r="D87" s="37">
        <f>D86/$H$86</f>
        <v>2.6325026325026324E-3</v>
      </c>
      <c r="E87" s="37">
        <f>E86/$H$86</f>
        <v>0.11021411021411022</v>
      </c>
      <c r="F87" s="37">
        <f>F86/$H$86</f>
        <v>0.42861530361530359</v>
      </c>
      <c r="G87" s="37">
        <f>G86/$H$86</f>
        <v>0.43699543699543697</v>
      </c>
      <c r="L87" s="37"/>
    </row>
    <row r="88" spans="1:12" x14ac:dyDescent="0.25"/>
    <row r="89" spans="1:12" x14ac:dyDescent="0.25"/>
    <row r="90" spans="1:12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99" fitToHeight="0" orientation="landscape" r:id="rId1"/>
  <tableParts count="1">
    <tablePart r:id="rId2"/>
  </tablePart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E468AC-FBC8-42B9-8B29-2FA2FDD3CC00}">
  <sheetPr codeName="Sheet61">
    <pageSetUpPr fitToPage="1"/>
  </sheetPr>
  <dimension ref="A1:N80"/>
  <sheetViews>
    <sheetView workbookViewId="0">
      <pane xSplit="1" ySplit="1" topLeftCell="B39" activePane="bottomRight" state="frozen"/>
      <selection pane="topRight" activeCell="B1" sqref="B1"/>
      <selection pane="bottomLeft" activeCell="A2" sqref="A2"/>
      <selection pane="bottomRight" activeCell="B73" sqref="B73"/>
    </sheetView>
  </sheetViews>
  <sheetFormatPr defaultColWidth="0" defaultRowHeight="15" zeroHeight="1" x14ac:dyDescent="0.25"/>
  <cols>
    <col min="1" max="1" width="35.7109375" style="33" customWidth="1"/>
    <col min="2" max="2" width="8.7109375" style="40" customWidth="1"/>
    <col min="3" max="7" width="11.7109375" style="40" customWidth="1"/>
    <col min="8" max="8" width="8.7109375" style="40" customWidth="1"/>
    <col min="9" max="11" width="3.7109375" style="40" customWidth="1"/>
    <col min="12" max="12" width="8.7109375" style="47" customWidth="1"/>
    <col min="13" max="13" width="1.7109375" style="33" customWidth="1"/>
    <col min="14" max="14" width="0" style="33" hidden="1" customWidth="1"/>
    <col min="15" max="16384" width="9.140625" style="33" hidden="1"/>
  </cols>
  <sheetData>
    <row r="1" spans="1:12" ht="50.1" customHeight="1" thickBot="1" x14ac:dyDescent="0.3">
      <c r="A1" s="1" t="s">
        <v>0</v>
      </c>
      <c r="B1" s="2" t="s">
        <v>1</v>
      </c>
      <c r="C1" s="2" t="s">
        <v>5076</v>
      </c>
      <c r="D1" s="2" t="s">
        <v>5077</v>
      </c>
      <c r="E1" s="2" t="s">
        <v>5078</v>
      </c>
      <c r="F1" s="2" t="s">
        <v>5079</v>
      </c>
      <c r="G1" s="2" t="s">
        <v>5080</v>
      </c>
      <c r="H1" s="2" t="s">
        <v>8</v>
      </c>
      <c r="I1" s="2" t="s">
        <v>9</v>
      </c>
      <c r="J1" s="2" t="s">
        <v>10</v>
      </c>
      <c r="K1" s="2" t="s">
        <v>11</v>
      </c>
      <c r="L1" s="32" t="s">
        <v>12</v>
      </c>
    </row>
    <row r="2" spans="1:12" ht="15.75" thickTop="1" x14ac:dyDescent="0.25">
      <c r="A2" s="21" t="s">
        <v>5081</v>
      </c>
      <c r="B2" s="34">
        <v>414</v>
      </c>
      <c r="C2" s="7">
        <v>0</v>
      </c>
      <c r="D2" s="7">
        <v>11</v>
      </c>
      <c r="E2" s="7">
        <v>117</v>
      </c>
      <c r="F2" s="7">
        <v>5</v>
      </c>
      <c r="G2" s="7">
        <v>22</v>
      </c>
      <c r="H2" s="22">
        <v>155</v>
      </c>
      <c r="I2" s="7">
        <v>0</v>
      </c>
      <c r="J2" s="7">
        <v>1</v>
      </c>
      <c r="K2" s="7">
        <v>0</v>
      </c>
      <c r="L2" s="37">
        <f t="shared" ref="L2:L59" si="0">(K2+J2+H2)/B2</f>
        <v>0.37681159420289856</v>
      </c>
    </row>
    <row r="3" spans="1:12" x14ac:dyDescent="0.25">
      <c r="A3" s="21" t="s">
        <v>5082</v>
      </c>
      <c r="B3" s="34">
        <v>624</v>
      </c>
      <c r="C3" s="7">
        <v>0</v>
      </c>
      <c r="D3" s="7">
        <v>17</v>
      </c>
      <c r="E3" s="7">
        <v>210</v>
      </c>
      <c r="F3" s="7">
        <v>5</v>
      </c>
      <c r="G3" s="7">
        <v>42</v>
      </c>
      <c r="H3" s="22">
        <v>274</v>
      </c>
      <c r="I3" s="7">
        <v>0</v>
      </c>
      <c r="J3" s="7">
        <v>0</v>
      </c>
      <c r="K3" s="7">
        <v>1</v>
      </c>
      <c r="L3" s="37">
        <f t="shared" si="0"/>
        <v>0.44070512820512819</v>
      </c>
    </row>
    <row r="4" spans="1:12" x14ac:dyDescent="0.25">
      <c r="A4" s="21" t="s">
        <v>5083</v>
      </c>
      <c r="B4" s="34">
        <v>554</v>
      </c>
      <c r="C4" s="7">
        <v>2</v>
      </c>
      <c r="D4" s="7">
        <v>3</v>
      </c>
      <c r="E4" s="7">
        <v>168</v>
      </c>
      <c r="F4" s="7">
        <v>4</v>
      </c>
      <c r="G4" s="7">
        <v>27</v>
      </c>
      <c r="H4" s="22">
        <v>204</v>
      </c>
      <c r="I4" s="7">
        <v>0</v>
      </c>
      <c r="J4" s="7">
        <v>0</v>
      </c>
      <c r="K4" s="7">
        <v>0</v>
      </c>
      <c r="L4" s="37">
        <f t="shared" si="0"/>
        <v>0.36823104693140796</v>
      </c>
    </row>
    <row r="5" spans="1:12" x14ac:dyDescent="0.25">
      <c r="A5" s="21" t="s">
        <v>5084</v>
      </c>
      <c r="B5" s="34">
        <v>656</v>
      </c>
      <c r="C5" s="7">
        <v>3</v>
      </c>
      <c r="D5" s="7">
        <v>12</v>
      </c>
      <c r="E5" s="7">
        <v>151</v>
      </c>
      <c r="F5" s="7">
        <v>4</v>
      </c>
      <c r="G5" s="7">
        <v>56</v>
      </c>
      <c r="H5" s="22">
        <v>226</v>
      </c>
      <c r="I5" s="7">
        <v>0</v>
      </c>
      <c r="J5" s="7">
        <v>0</v>
      </c>
      <c r="K5" s="7">
        <v>0</v>
      </c>
      <c r="L5" s="37">
        <f t="shared" si="0"/>
        <v>0.34451219512195119</v>
      </c>
    </row>
    <row r="6" spans="1:12" x14ac:dyDescent="0.25">
      <c r="A6" s="21" t="s">
        <v>5085</v>
      </c>
      <c r="B6" s="34">
        <v>446</v>
      </c>
      <c r="C6" s="7">
        <v>3</v>
      </c>
      <c r="D6" s="7">
        <v>12</v>
      </c>
      <c r="E6" s="7">
        <v>80</v>
      </c>
      <c r="F6" s="7">
        <v>1</v>
      </c>
      <c r="G6" s="7">
        <v>47</v>
      </c>
      <c r="H6" s="22">
        <v>143</v>
      </c>
      <c r="I6" s="7">
        <v>0</v>
      </c>
      <c r="J6" s="7">
        <v>0</v>
      </c>
      <c r="K6" s="7">
        <v>1</v>
      </c>
      <c r="L6" s="37">
        <f t="shared" si="0"/>
        <v>0.32286995515695066</v>
      </c>
    </row>
    <row r="7" spans="1:12" x14ac:dyDescent="0.25">
      <c r="A7" s="21" t="s">
        <v>5086</v>
      </c>
      <c r="B7" s="34">
        <v>380</v>
      </c>
      <c r="C7" s="7">
        <v>1</v>
      </c>
      <c r="D7" s="7">
        <v>12</v>
      </c>
      <c r="E7" s="7">
        <v>96</v>
      </c>
      <c r="F7" s="7">
        <v>1</v>
      </c>
      <c r="G7" s="7">
        <v>30</v>
      </c>
      <c r="H7" s="22">
        <v>140</v>
      </c>
      <c r="I7" s="7">
        <v>0</v>
      </c>
      <c r="J7" s="7">
        <v>0</v>
      </c>
      <c r="K7" s="7">
        <v>0</v>
      </c>
      <c r="L7" s="37">
        <f t="shared" si="0"/>
        <v>0.36842105263157893</v>
      </c>
    </row>
    <row r="8" spans="1:12" x14ac:dyDescent="0.25">
      <c r="A8" s="21" t="s">
        <v>5087</v>
      </c>
      <c r="B8" s="34">
        <v>302</v>
      </c>
      <c r="C8" s="7">
        <v>1</v>
      </c>
      <c r="D8" s="7">
        <v>4</v>
      </c>
      <c r="E8" s="7">
        <v>57</v>
      </c>
      <c r="F8" s="7">
        <v>4</v>
      </c>
      <c r="G8" s="7">
        <v>29</v>
      </c>
      <c r="H8" s="22">
        <v>95</v>
      </c>
      <c r="I8" s="7">
        <v>0</v>
      </c>
      <c r="J8" s="7">
        <v>0</v>
      </c>
      <c r="K8" s="7">
        <v>0</v>
      </c>
      <c r="L8" s="37">
        <f t="shared" si="0"/>
        <v>0.31456953642384106</v>
      </c>
    </row>
    <row r="9" spans="1:12" x14ac:dyDescent="0.25">
      <c r="A9" s="21" t="s">
        <v>5088</v>
      </c>
      <c r="B9" s="34">
        <v>440</v>
      </c>
      <c r="C9" s="7">
        <v>1</v>
      </c>
      <c r="D9" s="7">
        <v>8</v>
      </c>
      <c r="E9" s="7">
        <v>122</v>
      </c>
      <c r="F9" s="7">
        <v>7</v>
      </c>
      <c r="G9" s="7">
        <v>45</v>
      </c>
      <c r="H9" s="22">
        <v>183</v>
      </c>
      <c r="I9" s="7">
        <v>1</v>
      </c>
      <c r="J9" s="7">
        <v>0</v>
      </c>
      <c r="K9" s="7">
        <v>0</v>
      </c>
      <c r="L9" s="37">
        <f t="shared" si="0"/>
        <v>0.41590909090909089</v>
      </c>
    </row>
    <row r="10" spans="1:12" x14ac:dyDescent="0.25">
      <c r="A10" s="21" t="s">
        <v>5089</v>
      </c>
      <c r="B10" s="34">
        <v>573</v>
      </c>
      <c r="C10" s="7">
        <v>1</v>
      </c>
      <c r="D10" s="7">
        <v>8</v>
      </c>
      <c r="E10" s="7">
        <v>118</v>
      </c>
      <c r="F10" s="7">
        <v>5</v>
      </c>
      <c r="G10" s="7">
        <v>61</v>
      </c>
      <c r="H10" s="22">
        <v>193</v>
      </c>
      <c r="I10" s="7">
        <v>0</v>
      </c>
      <c r="J10" s="7">
        <v>0</v>
      </c>
      <c r="K10" s="7">
        <v>0</v>
      </c>
      <c r="L10" s="37">
        <f t="shared" si="0"/>
        <v>0.3368237347294939</v>
      </c>
    </row>
    <row r="11" spans="1:12" x14ac:dyDescent="0.25">
      <c r="A11" s="21" t="s">
        <v>5090</v>
      </c>
      <c r="B11" s="34">
        <v>392</v>
      </c>
      <c r="C11" s="7">
        <v>2</v>
      </c>
      <c r="D11" s="7">
        <v>4</v>
      </c>
      <c r="E11" s="7">
        <v>127</v>
      </c>
      <c r="F11" s="7">
        <v>3</v>
      </c>
      <c r="G11" s="7">
        <v>21</v>
      </c>
      <c r="H11" s="22">
        <v>157</v>
      </c>
      <c r="I11" s="7">
        <v>0</v>
      </c>
      <c r="J11" s="7">
        <v>0</v>
      </c>
      <c r="K11" s="7">
        <v>0</v>
      </c>
      <c r="L11" s="37">
        <f t="shared" si="0"/>
        <v>0.40051020408163263</v>
      </c>
    </row>
    <row r="12" spans="1:12" x14ac:dyDescent="0.25">
      <c r="A12" s="21" t="s">
        <v>5091</v>
      </c>
      <c r="B12" s="34">
        <v>402</v>
      </c>
      <c r="C12" s="7">
        <v>3</v>
      </c>
      <c r="D12" s="7">
        <v>5</v>
      </c>
      <c r="E12" s="7">
        <v>126</v>
      </c>
      <c r="F12" s="7">
        <v>7</v>
      </c>
      <c r="G12" s="7">
        <v>23</v>
      </c>
      <c r="H12" s="22">
        <v>164</v>
      </c>
      <c r="I12" s="7">
        <v>0</v>
      </c>
      <c r="J12" s="7">
        <v>0</v>
      </c>
      <c r="K12" s="7">
        <v>0</v>
      </c>
      <c r="L12" s="37">
        <f t="shared" si="0"/>
        <v>0.4079601990049751</v>
      </c>
    </row>
    <row r="13" spans="1:12" x14ac:dyDescent="0.25">
      <c r="A13" s="21" t="s">
        <v>5092</v>
      </c>
      <c r="B13" s="34">
        <v>439</v>
      </c>
      <c r="C13" s="7">
        <v>1</v>
      </c>
      <c r="D13" s="7">
        <v>12</v>
      </c>
      <c r="E13" s="7">
        <v>99</v>
      </c>
      <c r="F13" s="7">
        <v>1</v>
      </c>
      <c r="G13" s="7">
        <v>51</v>
      </c>
      <c r="H13" s="22">
        <v>164</v>
      </c>
      <c r="I13" s="7">
        <v>0</v>
      </c>
      <c r="J13" s="7">
        <v>0</v>
      </c>
      <c r="K13" s="7">
        <v>1</v>
      </c>
      <c r="L13" s="37">
        <f t="shared" si="0"/>
        <v>0.37585421412300685</v>
      </c>
    </row>
    <row r="14" spans="1:12" x14ac:dyDescent="0.25">
      <c r="A14" s="21" t="s">
        <v>5093</v>
      </c>
      <c r="B14" s="34">
        <v>536</v>
      </c>
      <c r="C14" s="7">
        <v>6</v>
      </c>
      <c r="D14" s="7">
        <v>11</v>
      </c>
      <c r="E14" s="7">
        <v>163</v>
      </c>
      <c r="F14" s="7">
        <v>3</v>
      </c>
      <c r="G14" s="7">
        <v>58</v>
      </c>
      <c r="H14" s="22">
        <v>241</v>
      </c>
      <c r="I14" s="7">
        <v>0</v>
      </c>
      <c r="J14" s="7">
        <v>0</v>
      </c>
      <c r="K14" s="7">
        <v>0</v>
      </c>
      <c r="L14" s="37">
        <f t="shared" si="0"/>
        <v>0.44962686567164178</v>
      </c>
    </row>
    <row r="15" spans="1:12" x14ac:dyDescent="0.25">
      <c r="A15" s="21" t="s">
        <v>5094</v>
      </c>
      <c r="B15" s="34">
        <v>438</v>
      </c>
      <c r="C15" s="7">
        <v>2</v>
      </c>
      <c r="D15" s="7">
        <v>5</v>
      </c>
      <c r="E15" s="7">
        <v>44</v>
      </c>
      <c r="F15" s="7">
        <v>3</v>
      </c>
      <c r="G15" s="7">
        <v>37</v>
      </c>
      <c r="H15" s="22">
        <v>91</v>
      </c>
      <c r="I15" s="7">
        <v>0</v>
      </c>
      <c r="J15" s="7">
        <v>0</v>
      </c>
      <c r="K15" s="7">
        <v>1</v>
      </c>
      <c r="L15" s="37">
        <f t="shared" si="0"/>
        <v>0.21004566210045661</v>
      </c>
    </row>
    <row r="16" spans="1:12" x14ac:dyDescent="0.25">
      <c r="A16" s="21" t="s">
        <v>5095</v>
      </c>
      <c r="B16" s="34">
        <v>590</v>
      </c>
      <c r="C16" s="7">
        <v>4</v>
      </c>
      <c r="D16" s="7">
        <v>3</v>
      </c>
      <c r="E16" s="7">
        <v>69</v>
      </c>
      <c r="F16" s="7">
        <v>2</v>
      </c>
      <c r="G16" s="7">
        <v>61</v>
      </c>
      <c r="H16" s="22">
        <v>139</v>
      </c>
      <c r="I16" s="7">
        <v>0</v>
      </c>
      <c r="J16" s="7">
        <v>0</v>
      </c>
      <c r="K16" s="7">
        <v>1</v>
      </c>
      <c r="L16" s="37">
        <f t="shared" si="0"/>
        <v>0.23728813559322035</v>
      </c>
    </row>
    <row r="17" spans="1:12" x14ac:dyDescent="0.25">
      <c r="A17" s="21" t="s">
        <v>5096</v>
      </c>
      <c r="B17" s="34">
        <v>508</v>
      </c>
      <c r="C17" s="7">
        <v>4</v>
      </c>
      <c r="D17" s="7">
        <v>3</v>
      </c>
      <c r="E17" s="7">
        <v>73</v>
      </c>
      <c r="F17" s="7">
        <v>2</v>
      </c>
      <c r="G17" s="7">
        <v>48</v>
      </c>
      <c r="H17" s="22">
        <v>130</v>
      </c>
      <c r="I17" s="7">
        <v>0</v>
      </c>
      <c r="J17" s="7">
        <v>0</v>
      </c>
      <c r="K17" s="7">
        <v>1</v>
      </c>
      <c r="L17" s="37">
        <f t="shared" si="0"/>
        <v>0.25787401574803148</v>
      </c>
    </row>
    <row r="18" spans="1:12" x14ac:dyDescent="0.25">
      <c r="A18" s="21" t="s">
        <v>5097</v>
      </c>
      <c r="B18" s="34">
        <v>703</v>
      </c>
      <c r="C18" s="7">
        <v>0</v>
      </c>
      <c r="D18" s="7">
        <v>9</v>
      </c>
      <c r="E18" s="7">
        <v>68</v>
      </c>
      <c r="F18" s="7">
        <v>5</v>
      </c>
      <c r="G18" s="7">
        <v>89</v>
      </c>
      <c r="H18" s="7">
        <v>171</v>
      </c>
      <c r="I18" s="7">
        <v>0</v>
      </c>
      <c r="J18" s="7">
        <v>0</v>
      </c>
      <c r="K18" s="7">
        <v>4</v>
      </c>
      <c r="L18" s="37">
        <f t="shared" si="0"/>
        <v>0.24893314366998578</v>
      </c>
    </row>
    <row r="19" spans="1:12" x14ac:dyDescent="0.25">
      <c r="A19" s="21" t="s">
        <v>5098</v>
      </c>
      <c r="B19" s="34">
        <v>533</v>
      </c>
      <c r="C19" s="7">
        <v>1</v>
      </c>
      <c r="D19" s="7">
        <v>6</v>
      </c>
      <c r="E19" s="7">
        <v>63</v>
      </c>
      <c r="F19" s="7">
        <v>3</v>
      </c>
      <c r="G19" s="7">
        <v>56</v>
      </c>
      <c r="H19" s="22">
        <v>129</v>
      </c>
      <c r="I19" s="7">
        <v>0</v>
      </c>
      <c r="J19" s="7">
        <v>0</v>
      </c>
      <c r="K19" s="7">
        <v>2</v>
      </c>
      <c r="L19" s="37">
        <f t="shared" si="0"/>
        <v>0.24577861163227016</v>
      </c>
    </row>
    <row r="20" spans="1:12" x14ac:dyDescent="0.25">
      <c r="A20" s="21" t="s">
        <v>5099</v>
      </c>
      <c r="B20" s="34">
        <v>369</v>
      </c>
      <c r="C20" s="7">
        <v>4</v>
      </c>
      <c r="D20" s="7">
        <v>8</v>
      </c>
      <c r="E20" s="7">
        <v>91</v>
      </c>
      <c r="F20" s="7">
        <v>3</v>
      </c>
      <c r="G20" s="7">
        <v>44</v>
      </c>
      <c r="H20" s="22">
        <v>150</v>
      </c>
      <c r="I20" s="7">
        <v>0</v>
      </c>
      <c r="J20" s="7">
        <v>0</v>
      </c>
      <c r="K20" s="7">
        <v>0</v>
      </c>
      <c r="L20" s="37">
        <f t="shared" si="0"/>
        <v>0.4065040650406504</v>
      </c>
    </row>
    <row r="21" spans="1:12" x14ac:dyDescent="0.25">
      <c r="A21" s="21" t="s">
        <v>5100</v>
      </c>
      <c r="B21" s="34">
        <v>404</v>
      </c>
      <c r="C21" s="7">
        <v>2</v>
      </c>
      <c r="D21" s="7">
        <v>6</v>
      </c>
      <c r="E21" s="7">
        <v>109</v>
      </c>
      <c r="F21" s="7">
        <v>3</v>
      </c>
      <c r="G21" s="7">
        <v>41</v>
      </c>
      <c r="H21" s="22">
        <v>161</v>
      </c>
      <c r="I21" s="7">
        <v>1</v>
      </c>
      <c r="J21" s="7">
        <v>0</v>
      </c>
      <c r="K21" s="7">
        <v>0</v>
      </c>
      <c r="L21" s="37">
        <f t="shared" si="0"/>
        <v>0.39851485148514854</v>
      </c>
    </row>
    <row r="22" spans="1:12" x14ac:dyDescent="0.25">
      <c r="A22" s="21" t="s">
        <v>5101</v>
      </c>
      <c r="B22" s="34">
        <v>473</v>
      </c>
      <c r="C22" s="7">
        <v>4</v>
      </c>
      <c r="D22" s="7">
        <v>10</v>
      </c>
      <c r="E22" s="7">
        <v>80</v>
      </c>
      <c r="F22" s="7">
        <v>1</v>
      </c>
      <c r="G22" s="7">
        <v>58</v>
      </c>
      <c r="H22" s="22">
        <v>153</v>
      </c>
      <c r="I22" s="7">
        <v>0</v>
      </c>
      <c r="J22" s="7">
        <v>0</v>
      </c>
      <c r="K22" s="7">
        <v>0</v>
      </c>
      <c r="L22" s="37">
        <f t="shared" si="0"/>
        <v>0.32346723044397463</v>
      </c>
    </row>
    <row r="23" spans="1:12" x14ac:dyDescent="0.25">
      <c r="A23" s="21" t="s">
        <v>5102</v>
      </c>
      <c r="B23" s="34">
        <v>464</v>
      </c>
      <c r="C23" s="7">
        <v>0</v>
      </c>
      <c r="D23" s="7">
        <v>7</v>
      </c>
      <c r="E23" s="7">
        <v>95</v>
      </c>
      <c r="F23" s="7">
        <v>4</v>
      </c>
      <c r="G23" s="7">
        <v>64</v>
      </c>
      <c r="H23" s="22">
        <v>170</v>
      </c>
      <c r="I23" s="7">
        <v>0</v>
      </c>
      <c r="J23" s="7">
        <v>0</v>
      </c>
      <c r="K23" s="7">
        <v>0</v>
      </c>
      <c r="L23" s="37">
        <f t="shared" si="0"/>
        <v>0.36637931034482757</v>
      </c>
    </row>
    <row r="24" spans="1:12" x14ac:dyDescent="0.25">
      <c r="A24" s="21" t="s">
        <v>5103</v>
      </c>
      <c r="B24" s="34">
        <v>709</v>
      </c>
      <c r="C24" s="7">
        <v>2</v>
      </c>
      <c r="D24" s="7">
        <v>14</v>
      </c>
      <c r="E24" s="7">
        <v>233</v>
      </c>
      <c r="F24" s="7">
        <v>0</v>
      </c>
      <c r="G24" s="7">
        <v>49</v>
      </c>
      <c r="H24" s="7">
        <v>298</v>
      </c>
      <c r="I24" s="7">
        <v>0</v>
      </c>
      <c r="J24" s="7">
        <v>0</v>
      </c>
      <c r="K24" s="7">
        <v>0</v>
      </c>
      <c r="L24" s="37">
        <f t="shared" si="0"/>
        <v>0.42031029619181948</v>
      </c>
    </row>
    <row r="25" spans="1:12" x14ac:dyDescent="0.25">
      <c r="A25" s="21" t="s">
        <v>5104</v>
      </c>
      <c r="B25" s="34">
        <v>322</v>
      </c>
      <c r="C25" s="7">
        <v>1</v>
      </c>
      <c r="D25" s="7">
        <v>5</v>
      </c>
      <c r="E25" s="7">
        <v>58</v>
      </c>
      <c r="F25" s="7">
        <v>3</v>
      </c>
      <c r="G25" s="7">
        <v>23</v>
      </c>
      <c r="H25" s="22">
        <v>90</v>
      </c>
      <c r="I25" s="7">
        <v>0</v>
      </c>
      <c r="J25" s="7">
        <v>0</v>
      </c>
      <c r="K25" s="7">
        <v>0</v>
      </c>
      <c r="L25" s="37">
        <f t="shared" si="0"/>
        <v>0.27950310559006208</v>
      </c>
    </row>
    <row r="26" spans="1:12" x14ac:dyDescent="0.25">
      <c r="A26" s="21" t="s">
        <v>5105</v>
      </c>
      <c r="B26" s="7">
        <v>687</v>
      </c>
      <c r="C26" s="7">
        <v>5</v>
      </c>
      <c r="D26" s="7">
        <v>14</v>
      </c>
      <c r="E26" s="7">
        <v>146</v>
      </c>
      <c r="F26" s="7">
        <v>3</v>
      </c>
      <c r="G26" s="7">
        <v>54</v>
      </c>
      <c r="H26" s="22">
        <v>222</v>
      </c>
      <c r="I26" s="7">
        <v>0</v>
      </c>
      <c r="J26" s="7">
        <v>0</v>
      </c>
      <c r="K26" s="7">
        <v>0</v>
      </c>
      <c r="L26" s="37">
        <f t="shared" si="0"/>
        <v>0.32314410480349343</v>
      </c>
    </row>
    <row r="27" spans="1:12" x14ac:dyDescent="0.25">
      <c r="A27" s="21" t="s">
        <v>5106</v>
      </c>
      <c r="B27" s="34">
        <v>299</v>
      </c>
      <c r="C27" s="7">
        <v>1</v>
      </c>
      <c r="D27" s="7">
        <v>7</v>
      </c>
      <c r="E27" s="7">
        <v>86</v>
      </c>
      <c r="F27" s="7">
        <v>3</v>
      </c>
      <c r="G27" s="7">
        <v>36</v>
      </c>
      <c r="H27" s="22">
        <v>133</v>
      </c>
      <c r="I27" s="7">
        <v>0</v>
      </c>
      <c r="J27" s="7">
        <v>0</v>
      </c>
      <c r="K27" s="7">
        <v>0</v>
      </c>
      <c r="L27" s="37">
        <f t="shared" si="0"/>
        <v>0.44481605351170567</v>
      </c>
    </row>
    <row r="28" spans="1:12" x14ac:dyDescent="0.25">
      <c r="A28" s="21" t="s">
        <v>5107</v>
      </c>
      <c r="B28" s="34">
        <v>263</v>
      </c>
      <c r="C28" s="7">
        <v>0</v>
      </c>
      <c r="D28" s="7">
        <v>10</v>
      </c>
      <c r="E28" s="7">
        <v>72</v>
      </c>
      <c r="F28" s="7">
        <v>4</v>
      </c>
      <c r="G28" s="7">
        <v>27</v>
      </c>
      <c r="H28" s="22">
        <v>113</v>
      </c>
      <c r="I28" s="7">
        <v>0</v>
      </c>
      <c r="J28" s="7">
        <v>0</v>
      </c>
      <c r="K28" s="7">
        <v>0</v>
      </c>
      <c r="L28" s="37">
        <f t="shared" si="0"/>
        <v>0.42965779467680609</v>
      </c>
    </row>
    <row r="29" spans="1:12" x14ac:dyDescent="0.25">
      <c r="A29" s="21" t="s">
        <v>5108</v>
      </c>
      <c r="B29" s="34">
        <v>481</v>
      </c>
      <c r="C29" s="7">
        <v>3</v>
      </c>
      <c r="D29" s="7">
        <v>20</v>
      </c>
      <c r="E29" s="7">
        <v>169</v>
      </c>
      <c r="F29" s="7">
        <v>2</v>
      </c>
      <c r="G29" s="7">
        <v>38</v>
      </c>
      <c r="H29" s="22">
        <v>232</v>
      </c>
      <c r="I29" s="7">
        <v>0</v>
      </c>
      <c r="J29" s="7">
        <v>0</v>
      </c>
      <c r="K29" s="7">
        <v>0</v>
      </c>
      <c r="L29" s="37">
        <f t="shared" si="0"/>
        <v>0.48232848232848236</v>
      </c>
    </row>
    <row r="30" spans="1:12" x14ac:dyDescent="0.25">
      <c r="A30" s="21" t="s">
        <v>5109</v>
      </c>
      <c r="B30" s="34">
        <v>339</v>
      </c>
      <c r="C30" s="7">
        <v>2</v>
      </c>
      <c r="D30" s="7">
        <v>5</v>
      </c>
      <c r="E30" s="7">
        <v>99</v>
      </c>
      <c r="F30" s="7">
        <v>5</v>
      </c>
      <c r="G30" s="7">
        <v>25</v>
      </c>
      <c r="H30" s="22">
        <v>136</v>
      </c>
      <c r="I30" s="7">
        <v>0</v>
      </c>
      <c r="J30" s="7">
        <v>0</v>
      </c>
      <c r="K30" s="7">
        <v>0</v>
      </c>
      <c r="L30" s="37">
        <f t="shared" si="0"/>
        <v>0.40117994100294985</v>
      </c>
    </row>
    <row r="31" spans="1:12" x14ac:dyDescent="0.25">
      <c r="A31" s="21" t="s">
        <v>5110</v>
      </c>
      <c r="B31" s="34">
        <v>392</v>
      </c>
      <c r="C31" s="7">
        <v>2</v>
      </c>
      <c r="D31" s="7">
        <v>12</v>
      </c>
      <c r="E31" s="7">
        <v>95</v>
      </c>
      <c r="F31" s="7">
        <v>0</v>
      </c>
      <c r="G31" s="7">
        <v>16</v>
      </c>
      <c r="H31" s="22">
        <v>125</v>
      </c>
      <c r="I31" s="7">
        <v>0</v>
      </c>
      <c r="J31" s="7">
        <v>0</v>
      </c>
      <c r="K31" s="7">
        <v>1</v>
      </c>
      <c r="L31" s="37">
        <f t="shared" si="0"/>
        <v>0.32142857142857145</v>
      </c>
    </row>
    <row r="32" spans="1:12" x14ac:dyDescent="0.25">
      <c r="A32" s="21" t="s">
        <v>5111</v>
      </c>
      <c r="B32" s="34">
        <v>378</v>
      </c>
      <c r="C32" s="7">
        <v>4</v>
      </c>
      <c r="D32" s="7">
        <v>11</v>
      </c>
      <c r="E32" s="7">
        <v>106</v>
      </c>
      <c r="F32" s="7">
        <v>3</v>
      </c>
      <c r="G32" s="7">
        <v>29</v>
      </c>
      <c r="H32" s="22">
        <v>153</v>
      </c>
      <c r="I32" s="7">
        <v>1</v>
      </c>
      <c r="J32" s="7">
        <v>1</v>
      </c>
      <c r="K32" s="7">
        <v>0</v>
      </c>
      <c r="L32" s="37">
        <f t="shared" si="0"/>
        <v>0.40740740740740738</v>
      </c>
    </row>
    <row r="33" spans="1:12" x14ac:dyDescent="0.25">
      <c r="A33" s="21" t="s">
        <v>5112</v>
      </c>
      <c r="B33" s="34">
        <v>459</v>
      </c>
      <c r="C33" s="7">
        <v>1</v>
      </c>
      <c r="D33" s="7">
        <v>10</v>
      </c>
      <c r="E33" s="7">
        <v>96</v>
      </c>
      <c r="F33" s="7">
        <v>6</v>
      </c>
      <c r="G33" s="7">
        <v>25</v>
      </c>
      <c r="H33" s="22">
        <v>138</v>
      </c>
      <c r="I33" s="7">
        <v>0</v>
      </c>
      <c r="J33" s="7">
        <v>0</v>
      </c>
      <c r="K33" s="7">
        <v>0</v>
      </c>
      <c r="L33" s="37">
        <f t="shared" si="0"/>
        <v>0.30065359477124182</v>
      </c>
    </row>
    <row r="34" spans="1:12" x14ac:dyDescent="0.25">
      <c r="A34" s="21" t="s">
        <v>5113</v>
      </c>
      <c r="B34" s="34">
        <v>418</v>
      </c>
      <c r="C34" s="7">
        <v>1</v>
      </c>
      <c r="D34" s="7">
        <v>8</v>
      </c>
      <c r="E34" s="7">
        <v>107</v>
      </c>
      <c r="F34" s="7">
        <v>4</v>
      </c>
      <c r="G34" s="7">
        <v>25</v>
      </c>
      <c r="H34" s="22">
        <v>145</v>
      </c>
      <c r="I34" s="7">
        <v>0</v>
      </c>
      <c r="J34" s="7">
        <v>0</v>
      </c>
      <c r="K34" s="7">
        <v>2</v>
      </c>
      <c r="L34" s="37">
        <f t="shared" si="0"/>
        <v>0.35167464114832536</v>
      </c>
    </row>
    <row r="35" spans="1:12" x14ac:dyDescent="0.25">
      <c r="A35" s="21" t="s">
        <v>5114</v>
      </c>
      <c r="B35" s="34">
        <v>505</v>
      </c>
      <c r="C35" s="7">
        <v>2</v>
      </c>
      <c r="D35" s="7">
        <v>20</v>
      </c>
      <c r="E35" s="7">
        <v>117</v>
      </c>
      <c r="F35" s="7">
        <v>1</v>
      </c>
      <c r="G35" s="7">
        <v>43</v>
      </c>
      <c r="H35" s="22">
        <v>183</v>
      </c>
      <c r="I35" s="7">
        <v>1</v>
      </c>
      <c r="J35" s="7">
        <v>0</v>
      </c>
      <c r="K35" s="7">
        <v>1</v>
      </c>
      <c r="L35" s="37">
        <f t="shared" si="0"/>
        <v>0.36435643564356435</v>
      </c>
    </row>
    <row r="36" spans="1:12" x14ac:dyDescent="0.25">
      <c r="A36" s="21" t="s">
        <v>5115</v>
      </c>
      <c r="B36" s="34">
        <v>571</v>
      </c>
      <c r="C36" s="7">
        <v>1</v>
      </c>
      <c r="D36" s="7">
        <v>9</v>
      </c>
      <c r="E36" s="7">
        <v>154</v>
      </c>
      <c r="F36" s="7">
        <v>3</v>
      </c>
      <c r="G36" s="7">
        <v>44</v>
      </c>
      <c r="H36" s="22">
        <v>211</v>
      </c>
      <c r="I36" s="7">
        <v>0</v>
      </c>
      <c r="J36" s="7">
        <v>0</v>
      </c>
      <c r="K36" s="7">
        <v>1</v>
      </c>
      <c r="L36" s="37">
        <f t="shared" si="0"/>
        <v>0.37127845884413307</v>
      </c>
    </row>
    <row r="37" spans="1:12" x14ac:dyDescent="0.25">
      <c r="A37" s="21" t="s">
        <v>5116</v>
      </c>
      <c r="B37" s="34">
        <v>551</v>
      </c>
      <c r="C37" s="7">
        <v>3</v>
      </c>
      <c r="D37" s="7">
        <v>13</v>
      </c>
      <c r="E37" s="7">
        <v>227</v>
      </c>
      <c r="F37" s="7">
        <v>6</v>
      </c>
      <c r="G37" s="7">
        <v>43</v>
      </c>
      <c r="H37" s="22">
        <v>292</v>
      </c>
      <c r="I37" s="7">
        <v>0</v>
      </c>
      <c r="J37" s="7">
        <v>0</v>
      </c>
      <c r="K37" s="7">
        <v>0</v>
      </c>
      <c r="L37" s="37">
        <f t="shared" si="0"/>
        <v>0.52994555353901995</v>
      </c>
    </row>
    <row r="38" spans="1:12" x14ac:dyDescent="0.25">
      <c r="A38" s="21" t="s">
        <v>5117</v>
      </c>
      <c r="B38" s="34">
        <v>586</v>
      </c>
      <c r="C38" s="7">
        <v>4</v>
      </c>
      <c r="D38" s="7">
        <v>8</v>
      </c>
      <c r="E38" s="7">
        <v>154</v>
      </c>
      <c r="F38" s="7">
        <v>5</v>
      </c>
      <c r="G38" s="7">
        <v>66</v>
      </c>
      <c r="H38" s="22">
        <v>237</v>
      </c>
      <c r="I38" s="7">
        <v>0</v>
      </c>
      <c r="J38" s="7">
        <v>0</v>
      </c>
      <c r="K38" s="7">
        <v>0</v>
      </c>
      <c r="L38" s="37">
        <f t="shared" si="0"/>
        <v>0.40443686006825941</v>
      </c>
    </row>
    <row r="39" spans="1:12" x14ac:dyDescent="0.25">
      <c r="A39" s="21" t="s">
        <v>5118</v>
      </c>
      <c r="B39" s="34">
        <v>79</v>
      </c>
      <c r="C39" s="7">
        <v>3</v>
      </c>
      <c r="D39" s="7">
        <v>3</v>
      </c>
      <c r="E39" s="7">
        <v>7</v>
      </c>
      <c r="F39" s="7">
        <v>1</v>
      </c>
      <c r="G39" s="7">
        <v>42</v>
      </c>
      <c r="H39" s="22">
        <v>56</v>
      </c>
      <c r="I39" s="7">
        <v>0</v>
      </c>
      <c r="J39" s="7">
        <v>0</v>
      </c>
      <c r="K39" s="7">
        <v>0</v>
      </c>
      <c r="L39" s="37">
        <f t="shared" si="0"/>
        <v>0.70886075949367089</v>
      </c>
    </row>
    <row r="40" spans="1:12" x14ac:dyDescent="0.25">
      <c r="A40" s="21" t="s">
        <v>5119</v>
      </c>
      <c r="B40" s="34">
        <v>146</v>
      </c>
      <c r="C40" s="7">
        <v>1</v>
      </c>
      <c r="D40" s="7">
        <v>1</v>
      </c>
      <c r="E40" s="7">
        <v>18</v>
      </c>
      <c r="F40" s="7">
        <v>0</v>
      </c>
      <c r="G40" s="7">
        <v>31</v>
      </c>
      <c r="H40" s="22">
        <v>51</v>
      </c>
      <c r="I40" s="7">
        <v>0</v>
      </c>
      <c r="J40" s="7">
        <v>0</v>
      </c>
      <c r="K40" s="7">
        <v>0</v>
      </c>
      <c r="L40" s="37">
        <f t="shared" si="0"/>
        <v>0.34931506849315069</v>
      </c>
    </row>
    <row r="41" spans="1:12" x14ac:dyDescent="0.25">
      <c r="A41" s="21" t="s">
        <v>5120</v>
      </c>
      <c r="B41" s="34">
        <v>269</v>
      </c>
      <c r="C41" s="7">
        <v>0</v>
      </c>
      <c r="D41" s="7">
        <v>8</v>
      </c>
      <c r="E41" s="7">
        <v>89</v>
      </c>
      <c r="F41" s="7">
        <v>2</v>
      </c>
      <c r="G41" s="7">
        <v>11</v>
      </c>
      <c r="H41" s="22">
        <v>110</v>
      </c>
      <c r="I41" s="7">
        <v>0</v>
      </c>
      <c r="J41" s="7">
        <v>0</v>
      </c>
      <c r="K41" s="7">
        <v>0</v>
      </c>
      <c r="L41" s="37">
        <f t="shared" si="0"/>
        <v>0.40892193308550184</v>
      </c>
    </row>
    <row r="42" spans="1:12" x14ac:dyDescent="0.25">
      <c r="A42" s="21" t="s">
        <v>5121</v>
      </c>
      <c r="B42" s="7">
        <v>359</v>
      </c>
      <c r="C42" s="7">
        <v>3</v>
      </c>
      <c r="D42" s="7">
        <v>8</v>
      </c>
      <c r="E42" s="7">
        <v>111</v>
      </c>
      <c r="F42" s="7">
        <v>1</v>
      </c>
      <c r="G42" s="7">
        <v>20</v>
      </c>
      <c r="H42" s="22">
        <v>143</v>
      </c>
      <c r="I42" s="7">
        <v>0</v>
      </c>
      <c r="J42" s="7">
        <v>0</v>
      </c>
      <c r="K42" s="7">
        <v>0</v>
      </c>
      <c r="L42" s="37">
        <f t="shared" si="0"/>
        <v>0.39832869080779942</v>
      </c>
    </row>
    <row r="43" spans="1:12" x14ac:dyDescent="0.25">
      <c r="A43" s="21" t="s">
        <v>5122</v>
      </c>
      <c r="B43" s="34">
        <v>765</v>
      </c>
      <c r="C43" s="7">
        <v>8</v>
      </c>
      <c r="D43" s="7">
        <v>16</v>
      </c>
      <c r="E43" s="7">
        <v>272</v>
      </c>
      <c r="F43" s="7">
        <v>7</v>
      </c>
      <c r="G43" s="7">
        <v>56</v>
      </c>
      <c r="H43" s="7">
        <v>359</v>
      </c>
      <c r="I43" s="7">
        <v>3</v>
      </c>
      <c r="J43" s="7">
        <v>0</v>
      </c>
      <c r="K43" s="7">
        <v>0</v>
      </c>
      <c r="L43" s="37">
        <f t="shared" si="0"/>
        <v>0.46928104575163399</v>
      </c>
    </row>
    <row r="44" spans="1:12" x14ac:dyDescent="0.25">
      <c r="A44" s="21" t="s">
        <v>5123</v>
      </c>
      <c r="B44" s="34">
        <v>227</v>
      </c>
      <c r="C44" s="7">
        <v>2</v>
      </c>
      <c r="D44" s="7">
        <v>12</v>
      </c>
      <c r="E44" s="7">
        <v>70</v>
      </c>
      <c r="F44" s="7">
        <v>2</v>
      </c>
      <c r="G44" s="7">
        <v>25</v>
      </c>
      <c r="H44" s="22">
        <v>111</v>
      </c>
      <c r="I44" s="7">
        <v>0</v>
      </c>
      <c r="J44" s="7">
        <v>1</v>
      </c>
      <c r="K44" s="7">
        <v>0</v>
      </c>
      <c r="L44" s="37">
        <f t="shared" si="0"/>
        <v>0.4933920704845815</v>
      </c>
    </row>
    <row r="45" spans="1:12" x14ac:dyDescent="0.25">
      <c r="A45" s="21" t="s">
        <v>5124</v>
      </c>
      <c r="B45" s="34">
        <v>433</v>
      </c>
      <c r="C45" s="7">
        <v>4</v>
      </c>
      <c r="D45" s="7">
        <v>11</v>
      </c>
      <c r="E45" s="7">
        <v>64</v>
      </c>
      <c r="F45" s="7">
        <v>1</v>
      </c>
      <c r="G45" s="7">
        <v>47</v>
      </c>
      <c r="H45" s="22">
        <v>127</v>
      </c>
      <c r="I45" s="7">
        <v>0</v>
      </c>
      <c r="J45" s="7">
        <v>0</v>
      </c>
      <c r="K45" s="7">
        <v>1</v>
      </c>
      <c r="L45" s="37">
        <f t="shared" si="0"/>
        <v>0.29561200923787528</v>
      </c>
    </row>
    <row r="46" spans="1:12" x14ac:dyDescent="0.25">
      <c r="A46" s="21" t="s">
        <v>5125</v>
      </c>
      <c r="B46" s="34">
        <v>537</v>
      </c>
      <c r="C46" s="7">
        <v>6</v>
      </c>
      <c r="D46" s="7">
        <v>7</v>
      </c>
      <c r="E46" s="7">
        <v>93</v>
      </c>
      <c r="F46" s="7">
        <v>2</v>
      </c>
      <c r="G46" s="7">
        <v>37</v>
      </c>
      <c r="H46" s="22">
        <v>145</v>
      </c>
      <c r="I46" s="7">
        <v>0</v>
      </c>
      <c r="J46" s="7">
        <v>0</v>
      </c>
      <c r="K46" s="7">
        <v>1</v>
      </c>
      <c r="L46" s="37">
        <f t="shared" si="0"/>
        <v>0.27188081936685288</v>
      </c>
    </row>
    <row r="47" spans="1:12" x14ac:dyDescent="0.25">
      <c r="A47" s="21" t="s">
        <v>5126</v>
      </c>
      <c r="B47" s="34">
        <v>230</v>
      </c>
      <c r="C47" s="7">
        <v>2</v>
      </c>
      <c r="D47" s="7">
        <v>7</v>
      </c>
      <c r="E47" s="7">
        <v>36</v>
      </c>
      <c r="F47" s="7">
        <v>1</v>
      </c>
      <c r="G47" s="7">
        <v>34</v>
      </c>
      <c r="H47" s="22">
        <v>80</v>
      </c>
      <c r="I47" s="7">
        <v>1</v>
      </c>
      <c r="J47" s="7">
        <v>0</v>
      </c>
      <c r="K47" s="7">
        <v>0</v>
      </c>
      <c r="L47" s="37">
        <f t="shared" si="0"/>
        <v>0.34782608695652173</v>
      </c>
    </row>
    <row r="48" spans="1:12" x14ac:dyDescent="0.25">
      <c r="A48" s="21" t="s">
        <v>5127</v>
      </c>
      <c r="B48" s="34">
        <v>438</v>
      </c>
      <c r="C48" s="7">
        <v>5</v>
      </c>
      <c r="D48" s="7">
        <v>8</v>
      </c>
      <c r="E48" s="7">
        <v>60</v>
      </c>
      <c r="F48" s="7">
        <v>1</v>
      </c>
      <c r="G48" s="7">
        <v>36</v>
      </c>
      <c r="H48" s="22">
        <v>110</v>
      </c>
      <c r="I48" s="7">
        <v>0</v>
      </c>
      <c r="J48" s="7">
        <v>0</v>
      </c>
      <c r="K48" s="7">
        <v>0</v>
      </c>
      <c r="L48" s="37">
        <f t="shared" si="0"/>
        <v>0.25114155251141551</v>
      </c>
    </row>
    <row r="49" spans="1:12" x14ac:dyDescent="0.25">
      <c r="A49" s="21" t="s">
        <v>5128</v>
      </c>
      <c r="B49" s="34">
        <v>422</v>
      </c>
      <c r="C49" s="7">
        <v>3</v>
      </c>
      <c r="D49" s="7">
        <v>10</v>
      </c>
      <c r="E49" s="7">
        <v>120</v>
      </c>
      <c r="F49" s="7">
        <v>1</v>
      </c>
      <c r="G49" s="7">
        <v>18</v>
      </c>
      <c r="H49" s="22">
        <v>152</v>
      </c>
      <c r="I49" s="7">
        <v>0</v>
      </c>
      <c r="J49" s="7">
        <v>0</v>
      </c>
      <c r="K49" s="7">
        <v>0</v>
      </c>
      <c r="L49" s="37">
        <f t="shared" si="0"/>
        <v>0.36018957345971564</v>
      </c>
    </row>
    <row r="50" spans="1:12" x14ac:dyDescent="0.25">
      <c r="A50" s="21" t="s">
        <v>5129</v>
      </c>
      <c r="B50" s="34">
        <v>398</v>
      </c>
      <c r="C50" s="7">
        <v>3</v>
      </c>
      <c r="D50" s="7">
        <v>10</v>
      </c>
      <c r="E50" s="7">
        <v>109</v>
      </c>
      <c r="F50" s="7">
        <v>1</v>
      </c>
      <c r="G50" s="7">
        <v>35</v>
      </c>
      <c r="H50" s="22">
        <v>158</v>
      </c>
      <c r="I50" s="7">
        <v>0</v>
      </c>
      <c r="J50" s="7">
        <v>0</v>
      </c>
      <c r="K50" s="7">
        <v>0</v>
      </c>
      <c r="L50" s="37">
        <f t="shared" si="0"/>
        <v>0.39698492462311558</v>
      </c>
    </row>
    <row r="51" spans="1:12" x14ac:dyDescent="0.25">
      <c r="A51" s="21" t="s">
        <v>5130</v>
      </c>
      <c r="B51" s="34">
        <v>549</v>
      </c>
      <c r="C51" s="7">
        <v>10</v>
      </c>
      <c r="D51" s="7">
        <v>23</v>
      </c>
      <c r="E51" s="7">
        <v>124</v>
      </c>
      <c r="F51" s="7">
        <v>4</v>
      </c>
      <c r="G51" s="7">
        <v>47</v>
      </c>
      <c r="H51" s="22">
        <v>208</v>
      </c>
      <c r="I51" s="7">
        <v>0</v>
      </c>
      <c r="J51" s="7">
        <v>0</v>
      </c>
      <c r="K51" s="7">
        <v>0</v>
      </c>
      <c r="L51" s="37">
        <f t="shared" si="0"/>
        <v>0.37887067395264118</v>
      </c>
    </row>
    <row r="52" spans="1:12" x14ac:dyDescent="0.25">
      <c r="A52" s="21" t="s">
        <v>5131</v>
      </c>
      <c r="B52" s="34">
        <v>479</v>
      </c>
      <c r="C52" s="7">
        <v>2</v>
      </c>
      <c r="D52" s="7">
        <v>9</v>
      </c>
      <c r="E52" s="7">
        <v>118</v>
      </c>
      <c r="F52" s="7">
        <v>7</v>
      </c>
      <c r="G52" s="7">
        <v>37</v>
      </c>
      <c r="H52" s="22">
        <v>173</v>
      </c>
      <c r="I52" s="7">
        <v>2</v>
      </c>
      <c r="J52" s="7">
        <v>0</v>
      </c>
      <c r="K52" s="7">
        <v>0</v>
      </c>
      <c r="L52" s="37">
        <f t="shared" si="0"/>
        <v>0.36116910229645094</v>
      </c>
    </row>
    <row r="53" spans="1:12" x14ac:dyDescent="0.25">
      <c r="A53" s="21" t="s">
        <v>5132</v>
      </c>
      <c r="B53" s="34">
        <v>293</v>
      </c>
      <c r="C53" s="7">
        <v>6</v>
      </c>
      <c r="D53" s="7">
        <v>8</v>
      </c>
      <c r="E53" s="7">
        <v>109</v>
      </c>
      <c r="F53" s="7">
        <v>2</v>
      </c>
      <c r="G53" s="7">
        <v>13</v>
      </c>
      <c r="H53" s="22">
        <v>138</v>
      </c>
      <c r="I53" s="7">
        <v>1</v>
      </c>
      <c r="J53" s="7">
        <v>0</v>
      </c>
      <c r="K53" s="7">
        <v>0</v>
      </c>
      <c r="L53" s="37">
        <f t="shared" si="0"/>
        <v>0.47098976109215018</v>
      </c>
    </row>
    <row r="54" spans="1:12" x14ac:dyDescent="0.25">
      <c r="A54" s="21" t="s">
        <v>5133</v>
      </c>
      <c r="B54" s="34">
        <v>16</v>
      </c>
      <c r="C54" s="7">
        <v>0</v>
      </c>
      <c r="D54" s="7">
        <v>1</v>
      </c>
      <c r="E54" s="7">
        <v>5</v>
      </c>
      <c r="F54" s="7">
        <v>0</v>
      </c>
      <c r="G54" s="7">
        <v>8</v>
      </c>
      <c r="H54" s="22">
        <v>14</v>
      </c>
      <c r="I54" s="7">
        <v>0</v>
      </c>
      <c r="J54" s="7">
        <v>0</v>
      </c>
      <c r="K54" s="7">
        <v>0</v>
      </c>
      <c r="L54" s="37">
        <f t="shared" si="0"/>
        <v>0.875</v>
      </c>
    </row>
    <row r="55" spans="1:12" x14ac:dyDescent="0.25">
      <c r="A55" s="21" t="s">
        <v>5134</v>
      </c>
      <c r="B55" s="34">
        <v>323</v>
      </c>
      <c r="C55" s="7">
        <v>3</v>
      </c>
      <c r="D55" s="7">
        <v>8</v>
      </c>
      <c r="E55" s="7">
        <v>104</v>
      </c>
      <c r="F55" s="7">
        <v>1</v>
      </c>
      <c r="G55" s="7">
        <v>14</v>
      </c>
      <c r="H55" s="22">
        <v>130</v>
      </c>
      <c r="I55" s="7">
        <v>1</v>
      </c>
      <c r="J55" s="7">
        <v>0</v>
      </c>
      <c r="K55" s="7">
        <v>2</v>
      </c>
      <c r="L55" s="37">
        <f t="shared" si="0"/>
        <v>0.4086687306501548</v>
      </c>
    </row>
    <row r="56" spans="1:12" x14ac:dyDescent="0.25">
      <c r="A56" s="21" t="s">
        <v>5135</v>
      </c>
      <c r="B56" s="34">
        <v>352</v>
      </c>
      <c r="C56" s="7">
        <v>0</v>
      </c>
      <c r="D56" s="7">
        <v>14</v>
      </c>
      <c r="E56" s="7">
        <v>153</v>
      </c>
      <c r="F56" s="7">
        <v>2</v>
      </c>
      <c r="G56" s="7">
        <v>28</v>
      </c>
      <c r="H56" s="22">
        <v>197</v>
      </c>
      <c r="I56" s="7">
        <v>0</v>
      </c>
      <c r="J56" s="7">
        <v>0</v>
      </c>
      <c r="K56" s="7">
        <v>1</v>
      </c>
      <c r="L56" s="37">
        <f t="shared" si="0"/>
        <v>0.5625</v>
      </c>
    </row>
    <row r="57" spans="1:12" x14ac:dyDescent="0.25">
      <c r="A57" s="21" t="s">
        <v>5136</v>
      </c>
      <c r="B57" s="34">
        <v>833</v>
      </c>
      <c r="C57" s="7">
        <v>7</v>
      </c>
      <c r="D57" s="7">
        <v>32</v>
      </c>
      <c r="E57" s="7">
        <v>27</v>
      </c>
      <c r="F57" s="7">
        <v>6</v>
      </c>
      <c r="G57" s="7">
        <v>46</v>
      </c>
      <c r="H57" s="22">
        <v>118</v>
      </c>
      <c r="I57" s="7">
        <v>1</v>
      </c>
      <c r="J57" s="7">
        <v>0</v>
      </c>
      <c r="K57" s="7">
        <v>0</v>
      </c>
      <c r="L57" s="37">
        <f t="shared" si="0"/>
        <v>0.14165666266506602</v>
      </c>
    </row>
    <row r="58" spans="1:12" x14ac:dyDescent="0.25">
      <c r="A58" s="21" t="s">
        <v>5137</v>
      </c>
      <c r="B58" s="34">
        <v>380</v>
      </c>
      <c r="C58" s="7">
        <v>8</v>
      </c>
      <c r="D58" s="7">
        <v>21</v>
      </c>
      <c r="E58" s="7">
        <v>47</v>
      </c>
      <c r="F58" s="7">
        <v>5</v>
      </c>
      <c r="G58" s="7">
        <v>42</v>
      </c>
      <c r="H58" s="22">
        <v>123</v>
      </c>
      <c r="I58" s="7">
        <v>0</v>
      </c>
      <c r="J58" s="7">
        <v>0</v>
      </c>
      <c r="K58" s="7">
        <v>1</v>
      </c>
      <c r="L58" s="37">
        <f t="shared" si="0"/>
        <v>0.32631578947368423</v>
      </c>
    </row>
    <row r="59" spans="1:12" x14ac:dyDescent="0.25">
      <c r="A59" s="21" t="s">
        <v>5138</v>
      </c>
      <c r="B59" s="34">
        <v>494</v>
      </c>
      <c r="C59" s="7">
        <v>2</v>
      </c>
      <c r="D59" s="7">
        <v>10</v>
      </c>
      <c r="E59" s="7">
        <v>12</v>
      </c>
      <c r="F59" s="7">
        <v>3</v>
      </c>
      <c r="G59" s="7">
        <v>80</v>
      </c>
      <c r="H59" s="22">
        <v>107</v>
      </c>
      <c r="I59" s="7">
        <v>0</v>
      </c>
      <c r="J59" s="7">
        <v>0</v>
      </c>
      <c r="K59" s="7">
        <v>0</v>
      </c>
      <c r="L59" s="37">
        <f t="shared" si="0"/>
        <v>0.2165991902834008</v>
      </c>
    </row>
    <row r="60" spans="1:12" x14ac:dyDescent="0.25">
      <c r="A60" s="21" t="s">
        <v>5139</v>
      </c>
      <c r="B60" s="7">
        <v>0</v>
      </c>
      <c r="C60" s="7">
        <v>0</v>
      </c>
      <c r="D60" s="7">
        <v>8</v>
      </c>
      <c r="E60" s="7">
        <v>119</v>
      </c>
      <c r="F60" s="7">
        <v>1</v>
      </c>
      <c r="G60" s="7">
        <v>36</v>
      </c>
      <c r="H60" s="22">
        <v>164</v>
      </c>
      <c r="I60" s="7">
        <v>0</v>
      </c>
      <c r="J60" s="7">
        <v>0</v>
      </c>
      <c r="K60" s="7">
        <v>39</v>
      </c>
      <c r="L60" s="37" t="s">
        <v>99</v>
      </c>
    </row>
    <row r="61" spans="1:12" x14ac:dyDescent="0.25">
      <c r="A61" s="21" t="s">
        <v>5140</v>
      </c>
      <c r="B61" s="7">
        <v>0</v>
      </c>
      <c r="C61" s="7">
        <v>6</v>
      </c>
      <c r="D61" s="7">
        <v>5</v>
      </c>
      <c r="E61" s="7">
        <v>32</v>
      </c>
      <c r="F61" s="7">
        <v>1</v>
      </c>
      <c r="G61" s="7">
        <v>22</v>
      </c>
      <c r="H61" s="22">
        <v>66</v>
      </c>
      <c r="I61" s="7">
        <v>0</v>
      </c>
      <c r="J61" s="7">
        <v>1</v>
      </c>
      <c r="K61" s="7">
        <v>0</v>
      </c>
      <c r="L61" s="37" t="s">
        <v>99</v>
      </c>
    </row>
    <row r="62" spans="1:12" x14ac:dyDescent="0.25">
      <c r="A62" s="21" t="s">
        <v>5141</v>
      </c>
      <c r="B62" s="7">
        <v>0</v>
      </c>
      <c r="C62" s="7">
        <v>11</v>
      </c>
      <c r="D62" s="7">
        <v>5</v>
      </c>
      <c r="E62" s="7">
        <v>47</v>
      </c>
      <c r="F62" s="7">
        <v>13</v>
      </c>
      <c r="G62" s="7">
        <v>23</v>
      </c>
      <c r="H62" s="22">
        <v>99</v>
      </c>
      <c r="I62" s="7">
        <v>0</v>
      </c>
      <c r="J62" s="7">
        <v>0</v>
      </c>
      <c r="K62" s="7">
        <v>1</v>
      </c>
      <c r="L62" s="37" t="s">
        <v>99</v>
      </c>
    </row>
    <row r="63" spans="1:12" x14ac:dyDescent="0.25">
      <c r="A63" s="21" t="s">
        <v>5142</v>
      </c>
      <c r="B63" s="7">
        <v>0</v>
      </c>
      <c r="C63" s="7">
        <v>16</v>
      </c>
      <c r="D63" s="7">
        <v>126</v>
      </c>
      <c r="E63" s="7">
        <v>1880</v>
      </c>
      <c r="F63" s="7">
        <v>44</v>
      </c>
      <c r="G63" s="7">
        <v>666</v>
      </c>
      <c r="H63" s="22">
        <v>2732</v>
      </c>
      <c r="I63" s="7">
        <v>3</v>
      </c>
      <c r="J63" s="7">
        <v>0</v>
      </c>
      <c r="K63" s="7">
        <v>5</v>
      </c>
      <c r="L63" s="37" t="s">
        <v>99</v>
      </c>
    </row>
    <row r="64" spans="1:12" x14ac:dyDescent="0.25">
      <c r="A64" s="21" t="s">
        <v>5143</v>
      </c>
      <c r="B64" s="7">
        <v>0</v>
      </c>
      <c r="C64" s="7">
        <v>35</v>
      </c>
      <c r="D64" s="7">
        <v>75</v>
      </c>
      <c r="E64" s="7">
        <v>947</v>
      </c>
      <c r="F64" s="7">
        <v>19</v>
      </c>
      <c r="G64" s="7">
        <v>311</v>
      </c>
      <c r="H64" s="22">
        <v>1387</v>
      </c>
      <c r="I64" s="7">
        <v>1</v>
      </c>
      <c r="J64" s="7">
        <v>0</v>
      </c>
      <c r="K64" s="7">
        <v>2</v>
      </c>
      <c r="L64" s="37" t="s">
        <v>99</v>
      </c>
    </row>
    <row r="65" spans="1:12" x14ac:dyDescent="0.25">
      <c r="A65" s="21" t="s">
        <v>5144</v>
      </c>
      <c r="B65" s="7">
        <v>0</v>
      </c>
      <c r="C65" s="7">
        <v>0</v>
      </c>
      <c r="D65" s="7">
        <v>3</v>
      </c>
      <c r="E65" s="7">
        <v>77</v>
      </c>
      <c r="F65" s="7">
        <v>4</v>
      </c>
      <c r="G65" s="7">
        <v>40</v>
      </c>
      <c r="H65" s="22">
        <v>124</v>
      </c>
      <c r="I65" s="7">
        <v>0</v>
      </c>
      <c r="J65" s="7">
        <v>0</v>
      </c>
      <c r="K65" s="7">
        <v>0</v>
      </c>
      <c r="L65" s="37" t="s">
        <v>99</v>
      </c>
    </row>
    <row r="66" spans="1:12" x14ac:dyDescent="0.25">
      <c r="A66" s="21" t="s">
        <v>5145</v>
      </c>
      <c r="B66" s="7">
        <v>0</v>
      </c>
      <c r="C66" s="7">
        <v>1</v>
      </c>
      <c r="D66" s="7">
        <v>23</v>
      </c>
      <c r="E66" s="7">
        <v>22</v>
      </c>
      <c r="F66" s="7">
        <v>2</v>
      </c>
      <c r="G66" s="7">
        <v>41</v>
      </c>
      <c r="H66" s="22">
        <v>89</v>
      </c>
      <c r="I66" s="7">
        <v>0</v>
      </c>
      <c r="J66" s="7">
        <v>0</v>
      </c>
      <c r="K66" s="7">
        <v>1</v>
      </c>
      <c r="L66" s="37" t="s">
        <v>99</v>
      </c>
    </row>
    <row r="67" spans="1:12" x14ac:dyDescent="0.25">
      <c r="A67" s="21" t="s">
        <v>5146</v>
      </c>
      <c r="B67" s="7">
        <v>0</v>
      </c>
      <c r="C67" s="7">
        <v>1</v>
      </c>
      <c r="D67" s="7">
        <v>3</v>
      </c>
      <c r="E67" s="7">
        <v>66</v>
      </c>
      <c r="F67" s="7">
        <v>1</v>
      </c>
      <c r="G67" s="7">
        <v>5</v>
      </c>
      <c r="H67" s="22">
        <v>76</v>
      </c>
      <c r="I67" s="7">
        <v>0</v>
      </c>
      <c r="J67" s="7">
        <v>0</v>
      </c>
      <c r="K67" s="7">
        <v>0</v>
      </c>
      <c r="L67" s="37" t="s">
        <v>99</v>
      </c>
    </row>
    <row r="68" spans="1:12" x14ac:dyDescent="0.25">
      <c r="A68" s="21" t="s">
        <v>102</v>
      </c>
      <c r="B68" s="7">
        <v>0</v>
      </c>
      <c r="C68" s="7">
        <v>5</v>
      </c>
      <c r="D68" s="7">
        <v>34</v>
      </c>
      <c r="E68" s="7">
        <v>569</v>
      </c>
      <c r="F68" s="7">
        <v>10</v>
      </c>
      <c r="G68" s="7">
        <v>201</v>
      </c>
      <c r="H68" s="22">
        <v>819</v>
      </c>
      <c r="I68" s="7">
        <v>2</v>
      </c>
      <c r="J68" s="7">
        <v>1</v>
      </c>
      <c r="K68" s="7">
        <v>0</v>
      </c>
      <c r="L68" s="37" t="s">
        <v>99</v>
      </c>
    </row>
    <row r="69" spans="1:12" x14ac:dyDescent="0.25">
      <c r="A69" s="21" t="s">
        <v>103</v>
      </c>
      <c r="B69" s="7">
        <v>0</v>
      </c>
      <c r="C69" s="7">
        <v>0</v>
      </c>
      <c r="D69" s="7">
        <v>6</v>
      </c>
      <c r="E69" s="7">
        <v>84</v>
      </c>
      <c r="F69" s="7">
        <v>2</v>
      </c>
      <c r="G69" s="7">
        <v>30</v>
      </c>
      <c r="H69" s="22">
        <v>122</v>
      </c>
      <c r="I69" s="7">
        <v>0</v>
      </c>
      <c r="J69" s="7">
        <v>0</v>
      </c>
      <c r="K69" s="7">
        <v>0</v>
      </c>
      <c r="L69" s="46" t="s">
        <v>99</v>
      </c>
    </row>
    <row r="70" spans="1:12" x14ac:dyDescent="0.25">
      <c r="A70" s="16" t="s">
        <v>104</v>
      </c>
      <c r="B70" s="7"/>
      <c r="C70" s="7">
        <f>SUM(C2:C62)</f>
        <v>172</v>
      </c>
      <c r="D70" s="7">
        <f t="shared" ref="D70:K70" si="1">SUM(D2:D62)</f>
        <v>587</v>
      </c>
      <c r="E70" s="7">
        <f t="shared" si="1"/>
        <v>6191</v>
      </c>
      <c r="F70" s="7">
        <f t="shared" si="1"/>
        <v>189</v>
      </c>
      <c r="G70" s="7">
        <f t="shared" si="1"/>
        <v>2341</v>
      </c>
      <c r="H70" s="7">
        <f t="shared" si="1"/>
        <v>9480</v>
      </c>
      <c r="I70" s="7">
        <f t="shared" si="1"/>
        <v>13</v>
      </c>
      <c r="J70" s="7">
        <f t="shared" si="1"/>
        <v>4</v>
      </c>
      <c r="K70" s="7">
        <f t="shared" si="1"/>
        <v>63</v>
      </c>
      <c r="L70" s="37"/>
    </row>
    <row r="71" spans="1:12" x14ac:dyDescent="0.25">
      <c r="A71" s="16" t="s">
        <v>105</v>
      </c>
      <c r="B71" s="7"/>
      <c r="C71" s="7">
        <f>SUM(C63:C69)</f>
        <v>58</v>
      </c>
      <c r="D71" s="7">
        <f t="shared" ref="D71:K71" si="2">SUM(D63:D69)</f>
        <v>270</v>
      </c>
      <c r="E71" s="7">
        <f t="shared" si="2"/>
        <v>3645</v>
      </c>
      <c r="F71" s="7">
        <f t="shared" si="2"/>
        <v>82</v>
      </c>
      <c r="G71" s="7">
        <f t="shared" si="2"/>
        <v>1294</v>
      </c>
      <c r="H71" s="7">
        <f t="shared" si="2"/>
        <v>5349</v>
      </c>
      <c r="I71" s="7">
        <f t="shared" si="2"/>
        <v>6</v>
      </c>
      <c r="J71" s="7">
        <f t="shared" si="2"/>
        <v>1</v>
      </c>
      <c r="K71" s="7">
        <f t="shared" si="2"/>
        <v>8</v>
      </c>
      <c r="L71" s="37"/>
    </row>
    <row r="72" spans="1:12" x14ac:dyDescent="0.25">
      <c r="A72" s="16" t="s">
        <v>106</v>
      </c>
      <c r="B72" s="7">
        <f>SUM(B2:B69)</f>
        <v>25622</v>
      </c>
      <c r="C72" s="7">
        <f>SUM(C70:C71)</f>
        <v>230</v>
      </c>
      <c r="D72" s="7">
        <f t="shared" ref="D72:K72" si="3">SUM(D70:D71)</f>
        <v>857</v>
      </c>
      <c r="E72" s="7">
        <f t="shared" si="3"/>
        <v>9836</v>
      </c>
      <c r="F72" s="7">
        <f t="shared" si="3"/>
        <v>271</v>
      </c>
      <c r="G72" s="7">
        <f t="shared" si="3"/>
        <v>3635</v>
      </c>
      <c r="H72" s="7">
        <f t="shared" si="3"/>
        <v>14829</v>
      </c>
      <c r="I72" s="7">
        <f t="shared" si="3"/>
        <v>19</v>
      </c>
      <c r="J72" s="7">
        <f t="shared" si="3"/>
        <v>5</v>
      </c>
      <c r="K72" s="7">
        <f t="shared" si="3"/>
        <v>71</v>
      </c>
      <c r="L72" s="37">
        <f>(K72+J72+H72)/B72</f>
        <v>0.58172664116774642</v>
      </c>
    </row>
    <row r="73" spans="1:12" x14ac:dyDescent="0.25">
      <c r="A73" s="16" t="s">
        <v>107</v>
      </c>
      <c r="B73" s="7"/>
      <c r="C73" s="37">
        <f>C72/$H$72</f>
        <v>1.5510149032301572E-2</v>
      </c>
      <c r="D73" s="37">
        <f t="shared" ref="D73:G73" si="4">D72/$H$72</f>
        <v>5.7792164002967161E-2</v>
      </c>
      <c r="E73" s="37">
        <f t="shared" si="4"/>
        <v>0.6632948951379054</v>
      </c>
      <c r="F73" s="37">
        <f t="shared" si="4"/>
        <v>1.8275001685885764E-2</v>
      </c>
      <c r="G73" s="37">
        <f t="shared" si="4"/>
        <v>0.24512779014094005</v>
      </c>
      <c r="H73" s="37"/>
      <c r="I73" s="37"/>
      <c r="J73" s="37"/>
      <c r="K73" s="37"/>
      <c r="L73" s="37"/>
    </row>
    <row r="74" spans="1:12" x14ac:dyDescent="0.25"/>
    <row r="75" spans="1:12" hidden="1" x14ac:dyDescent="0.25"/>
    <row r="76" spans="1:12" hidden="1" x14ac:dyDescent="0.25"/>
    <row r="77" spans="1:12" hidden="1" x14ac:dyDescent="0.25"/>
    <row r="78" spans="1:12" hidden="1" x14ac:dyDescent="0.25"/>
    <row r="79" spans="1:12" hidden="1" x14ac:dyDescent="0.25"/>
    <row r="80" spans="1:12" hidden="1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98" fitToHeight="0" orientation="landscape" r:id="rId1"/>
  <tableParts count="1">
    <tablePart r:id="rId2"/>
  </tablePart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7C305-BD90-4506-B9A5-69F3B9C1A6A5}">
  <sheetPr codeName="Sheet62">
    <pageSetUpPr fitToPage="1"/>
  </sheetPr>
  <dimension ref="A1:M63"/>
  <sheetViews>
    <sheetView workbookViewId="0">
      <pane xSplit="1" ySplit="1" topLeftCell="B29" activePane="bottomRight" state="frozen"/>
      <selection pane="topRight" activeCell="B1" sqref="B1"/>
      <selection pane="bottomLeft" activeCell="A2" sqref="A2"/>
      <selection pane="bottomRight" activeCell="B50" sqref="B50"/>
    </sheetView>
  </sheetViews>
  <sheetFormatPr defaultColWidth="0" defaultRowHeight="15" customHeight="1" zeroHeight="1" x14ac:dyDescent="0.25"/>
  <cols>
    <col min="1" max="1" width="50.7109375" style="33" customWidth="1"/>
    <col min="2" max="2" width="8.7109375" style="40" customWidth="1"/>
    <col min="3" max="6" width="11.7109375" style="40" customWidth="1"/>
    <col min="7" max="7" width="8.7109375" style="40" customWidth="1"/>
    <col min="8" max="10" width="3.7109375" style="40" customWidth="1"/>
    <col min="11" max="11" width="8.7109375" style="47" customWidth="1"/>
    <col min="12" max="12" width="1.7109375" style="33" customWidth="1"/>
    <col min="13" max="13" width="0" style="33" hidden="1" customWidth="1"/>
    <col min="14" max="16384" width="9.140625" style="33" hidden="1"/>
  </cols>
  <sheetData>
    <row r="1" spans="1:11" ht="50.1" customHeight="1" thickBot="1" x14ac:dyDescent="0.3">
      <c r="A1" s="49" t="s">
        <v>0</v>
      </c>
      <c r="B1" s="2" t="s">
        <v>1</v>
      </c>
      <c r="C1" s="2" t="s">
        <v>5147</v>
      </c>
      <c r="D1" s="2" t="s">
        <v>5148</v>
      </c>
      <c r="E1" s="2" t="s">
        <v>5149</v>
      </c>
      <c r="F1" s="2" t="s">
        <v>5150</v>
      </c>
      <c r="G1" s="2" t="s">
        <v>8</v>
      </c>
      <c r="H1" s="2" t="s">
        <v>9</v>
      </c>
      <c r="I1" s="2" t="s">
        <v>10</v>
      </c>
      <c r="J1" s="2" t="s">
        <v>11</v>
      </c>
      <c r="K1" s="32" t="s">
        <v>12</v>
      </c>
    </row>
    <row r="2" spans="1:11" ht="15.75" thickTop="1" x14ac:dyDescent="0.25">
      <c r="A2" s="50" t="s">
        <v>5151</v>
      </c>
      <c r="B2" s="34">
        <v>7</v>
      </c>
      <c r="C2" s="7">
        <v>0</v>
      </c>
      <c r="D2" s="7">
        <v>0</v>
      </c>
      <c r="E2" s="7">
        <v>0</v>
      </c>
      <c r="F2" s="7">
        <v>0</v>
      </c>
      <c r="G2" s="22">
        <v>0</v>
      </c>
      <c r="H2" s="7">
        <v>0</v>
      </c>
      <c r="I2" s="7">
        <v>0</v>
      </c>
      <c r="J2" s="7">
        <v>0</v>
      </c>
      <c r="K2" s="37">
        <f t="shared" ref="K2:K40" si="0">(J2+I2+G2)/B2</f>
        <v>0</v>
      </c>
    </row>
    <row r="3" spans="1:11" x14ac:dyDescent="0.25">
      <c r="A3" s="50" t="s">
        <v>5152</v>
      </c>
      <c r="B3" s="34">
        <v>490</v>
      </c>
      <c r="C3" s="7">
        <v>67</v>
      </c>
      <c r="D3" s="7">
        <v>3</v>
      </c>
      <c r="E3" s="7">
        <v>1</v>
      </c>
      <c r="F3" s="7">
        <v>16</v>
      </c>
      <c r="G3" s="22">
        <v>87</v>
      </c>
      <c r="H3" s="7">
        <v>0</v>
      </c>
      <c r="I3" s="7">
        <v>0</v>
      </c>
      <c r="J3" s="7">
        <v>1</v>
      </c>
      <c r="K3" s="37">
        <f t="shared" si="0"/>
        <v>0.17959183673469387</v>
      </c>
    </row>
    <row r="4" spans="1:11" x14ac:dyDescent="0.25">
      <c r="A4" s="50" t="s">
        <v>5153</v>
      </c>
      <c r="B4" s="34">
        <v>265</v>
      </c>
      <c r="C4" s="7">
        <v>32</v>
      </c>
      <c r="D4" s="7">
        <v>23</v>
      </c>
      <c r="E4" s="7">
        <v>11</v>
      </c>
      <c r="F4" s="7">
        <v>39</v>
      </c>
      <c r="G4" s="22">
        <v>105</v>
      </c>
      <c r="H4" s="7">
        <v>2</v>
      </c>
      <c r="I4" s="7">
        <v>0</v>
      </c>
      <c r="J4" s="7">
        <v>0</v>
      </c>
      <c r="K4" s="37">
        <f t="shared" si="0"/>
        <v>0.39622641509433965</v>
      </c>
    </row>
    <row r="5" spans="1:11" x14ac:dyDescent="0.25">
      <c r="A5" s="50" t="s">
        <v>5154</v>
      </c>
      <c r="B5" s="7">
        <v>587</v>
      </c>
      <c r="C5" s="7">
        <v>55</v>
      </c>
      <c r="D5" s="7">
        <v>16</v>
      </c>
      <c r="E5" s="7">
        <v>5</v>
      </c>
      <c r="F5" s="7">
        <v>182</v>
      </c>
      <c r="G5" s="22">
        <v>258</v>
      </c>
      <c r="H5" s="7">
        <v>0</v>
      </c>
      <c r="I5" s="7">
        <v>0</v>
      </c>
      <c r="J5" s="7">
        <v>1</v>
      </c>
      <c r="K5" s="37">
        <f t="shared" si="0"/>
        <v>0.44122657580919933</v>
      </c>
    </row>
    <row r="6" spans="1:11" x14ac:dyDescent="0.25">
      <c r="A6" s="50" t="s">
        <v>5155</v>
      </c>
      <c r="B6" s="34">
        <v>1679</v>
      </c>
      <c r="C6" s="7">
        <v>131</v>
      </c>
      <c r="D6" s="7">
        <v>29</v>
      </c>
      <c r="E6" s="7">
        <v>11</v>
      </c>
      <c r="F6" s="7">
        <v>483</v>
      </c>
      <c r="G6" s="7">
        <v>654</v>
      </c>
      <c r="H6" s="7">
        <v>0</v>
      </c>
      <c r="I6" s="7">
        <v>0</v>
      </c>
      <c r="J6" s="7">
        <v>5</v>
      </c>
      <c r="K6" s="37">
        <f t="shared" si="0"/>
        <v>0.39249553305539009</v>
      </c>
    </row>
    <row r="7" spans="1:11" x14ac:dyDescent="0.25">
      <c r="A7" s="50" t="s">
        <v>5156</v>
      </c>
      <c r="B7" s="34">
        <v>1052</v>
      </c>
      <c r="C7" s="7">
        <v>82</v>
      </c>
      <c r="D7" s="7">
        <v>24</v>
      </c>
      <c r="E7" s="7">
        <v>7</v>
      </c>
      <c r="F7" s="7">
        <v>311</v>
      </c>
      <c r="G7" s="7">
        <v>424</v>
      </c>
      <c r="H7" s="7">
        <v>0</v>
      </c>
      <c r="I7" s="7">
        <v>3</v>
      </c>
      <c r="J7" s="7">
        <v>1</v>
      </c>
      <c r="K7" s="37">
        <f t="shared" si="0"/>
        <v>0.40684410646387831</v>
      </c>
    </row>
    <row r="8" spans="1:11" x14ac:dyDescent="0.25">
      <c r="A8" s="50" t="s">
        <v>5157</v>
      </c>
      <c r="B8" s="34">
        <v>374</v>
      </c>
      <c r="C8" s="7">
        <v>25</v>
      </c>
      <c r="D8" s="7">
        <v>1</v>
      </c>
      <c r="E8" s="7">
        <v>3</v>
      </c>
      <c r="F8" s="7">
        <v>81</v>
      </c>
      <c r="G8" s="22">
        <v>110</v>
      </c>
      <c r="H8" s="7">
        <v>1</v>
      </c>
      <c r="I8" s="7">
        <v>1</v>
      </c>
      <c r="J8" s="7">
        <v>0</v>
      </c>
      <c r="K8" s="37">
        <f t="shared" si="0"/>
        <v>0.2967914438502674</v>
      </c>
    </row>
    <row r="9" spans="1:11" x14ac:dyDescent="0.25">
      <c r="A9" s="50" t="s">
        <v>5158</v>
      </c>
      <c r="B9" s="34">
        <v>516</v>
      </c>
      <c r="C9" s="7">
        <v>58</v>
      </c>
      <c r="D9" s="7">
        <v>13</v>
      </c>
      <c r="E9" s="7">
        <v>2</v>
      </c>
      <c r="F9" s="7">
        <v>143</v>
      </c>
      <c r="G9" s="22">
        <v>216</v>
      </c>
      <c r="H9" s="7">
        <v>2</v>
      </c>
      <c r="I9" s="7">
        <v>2</v>
      </c>
      <c r="J9" s="7">
        <v>0</v>
      </c>
      <c r="K9" s="37">
        <f t="shared" si="0"/>
        <v>0.42248062015503873</v>
      </c>
    </row>
    <row r="10" spans="1:11" x14ac:dyDescent="0.25">
      <c r="A10" s="50" t="s">
        <v>5159</v>
      </c>
      <c r="B10" s="34">
        <v>456</v>
      </c>
      <c r="C10" s="7">
        <v>28</v>
      </c>
      <c r="D10" s="7">
        <v>5</v>
      </c>
      <c r="E10" s="7">
        <v>1</v>
      </c>
      <c r="F10" s="7">
        <v>57</v>
      </c>
      <c r="G10" s="22">
        <v>91</v>
      </c>
      <c r="H10" s="7">
        <v>0</v>
      </c>
      <c r="I10" s="7">
        <v>0</v>
      </c>
      <c r="J10" s="7">
        <v>2</v>
      </c>
      <c r="K10" s="37">
        <f t="shared" si="0"/>
        <v>0.20394736842105263</v>
      </c>
    </row>
    <row r="11" spans="1:11" x14ac:dyDescent="0.25">
      <c r="A11" s="50" t="s">
        <v>5160</v>
      </c>
      <c r="B11" s="34">
        <v>778</v>
      </c>
      <c r="C11" s="7">
        <v>33</v>
      </c>
      <c r="D11" s="7">
        <v>21</v>
      </c>
      <c r="E11" s="7">
        <v>3</v>
      </c>
      <c r="F11" s="7">
        <v>219</v>
      </c>
      <c r="G11" s="22">
        <v>276</v>
      </c>
      <c r="H11" s="7">
        <v>0</v>
      </c>
      <c r="I11" s="7">
        <v>0</v>
      </c>
      <c r="J11" s="7">
        <v>1</v>
      </c>
      <c r="K11" s="37">
        <f t="shared" si="0"/>
        <v>0.35604113110539848</v>
      </c>
    </row>
    <row r="12" spans="1:11" x14ac:dyDescent="0.25">
      <c r="A12" s="50" t="s">
        <v>5161</v>
      </c>
      <c r="B12" s="34">
        <v>413</v>
      </c>
      <c r="C12" s="7">
        <v>26</v>
      </c>
      <c r="D12" s="7">
        <v>6</v>
      </c>
      <c r="E12" s="7">
        <v>1</v>
      </c>
      <c r="F12" s="7">
        <v>116</v>
      </c>
      <c r="G12" s="22">
        <v>149</v>
      </c>
      <c r="H12" s="7">
        <v>0</v>
      </c>
      <c r="I12" s="7">
        <v>0</v>
      </c>
      <c r="J12" s="7">
        <v>2</v>
      </c>
      <c r="K12" s="37">
        <f t="shared" si="0"/>
        <v>0.36561743341404357</v>
      </c>
    </row>
    <row r="13" spans="1:11" x14ac:dyDescent="0.25">
      <c r="A13" s="50" t="s">
        <v>5162</v>
      </c>
      <c r="B13" s="34">
        <v>964</v>
      </c>
      <c r="C13" s="7">
        <v>62</v>
      </c>
      <c r="D13" s="7">
        <v>28</v>
      </c>
      <c r="E13" s="7">
        <v>8</v>
      </c>
      <c r="F13" s="7">
        <v>261</v>
      </c>
      <c r="G13" s="7">
        <v>359</v>
      </c>
      <c r="H13" s="7">
        <v>2</v>
      </c>
      <c r="I13" s="7">
        <v>0</v>
      </c>
      <c r="J13" s="7">
        <v>1</v>
      </c>
      <c r="K13" s="37">
        <f t="shared" si="0"/>
        <v>0.37344398340248963</v>
      </c>
    </row>
    <row r="14" spans="1:11" x14ac:dyDescent="0.25">
      <c r="A14" s="50" t="s">
        <v>5163</v>
      </c>
      <c r="B14" s="34">
        <v>493</v>
      </c>
      <c r="C14" s="7">
        <v>24</v>
      </c>
      <c r="D14" s="7">
        <v>6</v>
      </c>
      <c r="E14" s="7">
        <v>5</v>
      </c>
      <c r="F14" s="7">
        <v>128</v>
      </c>
      <c r="G14" s="22">
        <v>163</v>
      </c>
      <c r="H14" s="7">
        <v>0</v>
      </c>
      <c r="I14" s="7">
        <v>0</v>
      </c>
      <c r="J14" s="7">
        <v>0</v>
      </c>
      <c r="K14" s="37">
        <f t="shared" si="0"/>
        <v>0.33062880324543609</v>
      </c>
    </row>
    <row r="15" spans="1:11" x14ac:dyDescent="0.25">
      <c r="A15" s="50" t="s">
        <v>5164</v>
      </c>
      <c r="B15" s="34">
        <v>454</v>
      </c>
      <c r="C15" s="7">
        <v>17</v>
      </c>
      <c r="D15" s="7">
        <v>4</v>
      </c>
      <c r="E15" s="7">
        <v>1</v>
      </c>
      <c r="F15" s="7">
        <v>115</v>
      </c>
      <c r="G15" s="22">
        <v>137</v>
      </c>
      <c r="H15" s="7">
        <v>0</v>
      </c>
      <c r="I15" s="7">
        <v>0</v>
      </c>
      <c r="J15" s="7">
        <v>1</v>
      </c>
      <c r="K15" s="37">
        <f t="shared" si="0"/>
        <v>0.30396475770925108</v>
      </c>
    </row>
    <row r="16" spans="1:11" x14ac:dyDescent="0.25">
      <c r="A16" s="50" t="s">
        <v>5165</v>
      </c>
      <c r="B16" s="34">
        <v>690</v>
      </c>
      <c r="C16" s="7">
        <v>52</v>
      </c>
      <c r="D16" s="7">
        <v>11</v>
      </c>
      <c r="E16" s="7">
        <v>4</v>
      </c>
      <c r="F16" s="7">
        <v>150</v>
      </c>
      <c r="G16" s="22">
        <v>217</v>
      </c>
      <c r="H16" s="7">
        <v>0</v>
      </c>
      <c r="I16" s="7">
        <v>3</v>
      </c>
      <c r="J16" s="7">
        <v>0</v>
      </c>
      <c r="K16" s="37">
        <f t="shared" si="0"/>
        <v>0.3188405797101449</v>
      </c>
    </row>
    <row r="17" spans="1:11" x14ac:dyDescent="0.25">
      <c r="A17" s="50" t="s">
        <v>5166</v>
      </c>
      <c r="B17" s="34">
        <v>518</v>
      </c>
      <c r="C17" s="7">
        <v>46</v>
      </c>
      <c r="D17" s="7">
        <v>10</v>
      </c>
      <c r="E17" s="7">
        <v>5</v>
      </c>
      <c r="F17" s="7">
        <v>125</v>
      </c>
      <c r="G17" s="22">
        <v>186</v>
      </c>
      <c r="H17" s="7">
        <v>0</v>
      </c>
      <c r="I17" s="7">
        <v>0</v>
      </c>
      <c r="J17" s="7">
        <v>0</v>
      </c>
      <c r="K17" s="37">
        <f t="shared" si="0"/>
        <v>0.35907335907335908</v>
      </c>
    </row>
    <row r="18" spans="1:11" x14ac:dyDescent="0.25">
      <c r="A18" s="50" t="s">
        <v>5167</v>
      </c>
      <c r="B18" s="34">
        <v>399</v>
      </c>
      <c r="C18" s="7">
        <v>22</v>
      </c>
      <c r="D18" s="7">
        <v>8</v>
      </c>
      <c r="E18" s="7">
        <v>4</v>
      </c>
      <c r="F18" s="7">
        <v>102</v>
      </c>
      <c r="G18" s="22">
        <v>136</v>
      </c>
      <c r="H18" s="7">
        <v>1</v>
      </c>
      <c r="I18" s="7">
        <v>0</v>
      </c>
      <c r="J18" s="7">
        <v>0</v>
      </c>
      <c r="K18" s="37">
        <f t="shared" si="0"/>
        <v>0.34085213032581452</v>
      </c>
    </row>
    <row r="19" spans="1:11" x14ac:dyDescent="0.25">
      <c r="A19" s="50" t="s">
        <v>5168</v>
      </c>
      <c r="B19" s="7">
        <v>742</v>
      </c>
      <c r="C19" s="7">
        <v>55</v>
      </c>
      <c r="D19" s="7">
        <v>17</v>
      </c>
      <c r="E19" s="7">
        <v>13</v>
      </c>
      <c r="F19" s="7">
        <v>159</v>
      </c>
      <c r="G19" s="22">
        <v>244</v>
      </c>
      <c r="H19" s="7">
        <v>1</v>
      </c>
      <c r="I19" s="7">
        <v>1</v>
      </c>
      <c r="J19" s="7">
        <v>1</v>
      </c>
      <c r="K19" s="37">
        <f t="shared" si="0"/>
        <v>0.33153638814016173</v>
      </c>
    </row>
    <row r="20" spans="1:11" x14ac:dyDescent="0.25">
      <c r="A20" s="50" t="s">
        <v>5169</v>
      </c>
      <c r="B20" s="34">
        <v>402</v>
      </c>
      <c r="C20" s="7">
        <v>33</v>
      </c>
      <c r="D20" s="7">
        <v>13</v>
      </c>
      <c r="E20" s="7">
        <v>2</v>
      </c>
      <c r="F20" s="7">
        <v>98</v>
      </c>
      <c r="G20" s="22">
        <v>146</v>
      </c>
      <c r="H20" s="7">
        <v>0</v>
      </c>
      <c r="I20" s="7">
        <v>0</v>
      </c>
      <c r="J20" s="7">
        <v>0</v>
      </c>
      <c r="K20" s="37">
        <f t="shared" si="0"/>
        <v>0.36318407960199006</v>
      </c>
    </row>
    <row r="21" spans="1:11" x14ac:dyDescent="0.25">
      <c r="A21" s="50" t="s">
        <v>5170</v>
      </c>
      <c r="B21" s="34">
        <v>722</v>
      </c>
      <c r="C21" s="7">
        <v>38</v>
      </c>
      <c r="D21" s="7">
        <v>17</v>
      </c>
      <c r="E21" s="7">
        <v>2</v>
      </c>
      <c r="F21" s="7">
        <v>152</v>
      </c>
      <c r="G21" s="22">
        <v>209</v>
      </c>
      <c r="H21" s="7">
        <v>3</v>
      </c>
      <c r="I21" s="7">
        <v>0</v>
      </c>
      <c r="J21" s="7">
        <v>1</v>
      </c>
      <c r="K21" s="37">
        <f t="shared" si="0"/>
        <v>0.29085872576177285</v>
      </c>
    </row>
    <row r="22" spans="1:11" x14ac:dyDescent="0.25">
      <c r="A22" s="50" t="s">
        <v>5171</v>
      </c>
      <c r="B22" s="34">
        <v>1086</v>
      </c>
      <c r="C22" s="7">
        <v>116</v>
      </c>
      <c r="D22" s="7">
        <v>18</v>
      </c>
      <c r="E22" s="7">
        <v>7</v>
      </c>
      <c r="F22" s="7">
        <v>214</v>
      </c>
      <c r="G22" s="7">
        <v>355</v>
      </c>
      <c r="H22" s="7">
        <v>1</v>
      </c>
      <c r="I22" s="7">
        <v>0</v>
      </c>
      <c r="J22" s="7">
        <v>0</v>
      </c>
      <c r="K22" s="37">
        <f t="shared" si="0"/>
        <v>0.32688766114180479</v>
      </c>
    </row>
    <row r="23" spans="1:11" x14ac:dyDescent="0.25">
      <c r="A23" s="50" t="s">
        <v>5172</v>
      </c>
      <c r="B23" s="34">
        <v>493</v>
      </c>
      <c r="C23" s="7">
        <v>40</v>
      </c>
      <c r="D23" s="7">
        <v>8</v>
      </c>
      <c r="E23" s="7">
        <v>2</v>
      </c>
      <c r="F23" s="7">
        <v>140</v>
      </c>
      <c r="G23" s="22">
        <v>190</v>
      </c>
      <c r="H23" s="7">
        <v>0</v>
      </c>
      <c r="I23" s="7">
        <v>0</v>
      </c>
      <c r="J23" s="7">
        <v>0</v>
      </c>
      <c r="K23" s="37">
        <f t="shared" si="0"/>
        <v>0.38539553752535499</v>
      </c>
    </row>
    <row r="24" spans="1:11" x14ac:dyDescent="0.25">
      <c r="A24" s="50" t="s">
        <v>5173</v>
      </c>
      <c r="B24" s="34">
        <v>960</v>
      </c>
      <c r="C24" s="7">
        <v>72</v>
      </c>
      <c r="D24" s="7">
        <v>15</v>
      </c>
      <c r="E24" s="7">
        <v>5</v>
      </c>
      <c r="F24" s="7">
        <v>281</v>
      </c>
      <c r="G24" s="7">
        <v>373</v>
      </c>
      <c r="H24" s="7">
        <v>0</v>
      </c>
      <c r="I24" s="7">
        <v>0</v>
      </c>
      <c r="J24" s="7">
        <v>2</v>
      </c>
      <c r="K24" s="37">
        <f t="shared" si="0"/>
        <v>0.390625</v>
      </c>
    </row>
    <row r="25" spans="1:11" x14ac:dyDescent="0.25">
      <c r="A25" s="50" t="s">
        <v>5174</v>
      </c>
      <c r="B25" s="34">
        <v>679</v>
      </c>
      <c r="C25" s="7">
        <v>51</v>
      </c>
      <c r="D25" s="7">
        <v>12</v>
      </c>
      <c r="E25" s="7">
        <v>8</v>
      </c>
      <c r="F25" s="7">
        <v>153</v>
      </c>
      <c r="G25" s="22">
        <v>224</v>
      </c>
      <c r="H25" s="7">
        <v>1</v>
      </c>
      <c r="I25" s="7">
        <v>0</v>
      </c>
      <c r="J25" s="7">
        <v>1</v>
      </c>
      <c r="K25" s="37">
        <f t="shared" si="0"/>
        <v>0.33136966126656847</v>
      </c>
    </row>
    <row r="26" spans="1:11" x14ac:dyDescent="0.25">
      <c r="A26" s="50" t="s">
        <v>5175</v>
      </c>
      <c r="B26" s="34">
        <v>635</v>
      </c>
      <c r="C26" s="7">
        <v>34</v>
      </c>
      <c r="D26" s="7">
        <v>10</v>
      </c>
      <c r="E26" s="7">
        <v>6</v>
      </c>
      <c r="F26" s="7">
        <v>185</v>
      </c>
      <c r="G26" s="22">
        <v>235</v>
      </c>
      <c r="H26" s="7">
        <v>1</v>
      </c>
      <c r="I26" s="7">
        <v>0</v>
      </c>
      <c r="J26" s="7">
        <v>2</v>
      </c>
      <c r="K26" s="37">
        <f t="shared" si="0"/>
        <v>0.37322834645669289</v>
      </c>
    </row>
    <row r="27" spans="1:11" x14ac:dyDescent="0.25">
      <c r="A27" s="50" t="s">
        <v>5176</v>
      </c>
      <c r="B27" s="34">
        <v>487</v>
      </c>
      <c r="C27" s="7">
        <v>37</v>
      </c>
      <c r="D27" s="7">
        <v>21</v>
      </c>
      <c r="E27" s="7">
        <v>2</v>
      </c>
      <c r="F27" s="7">
        <v>144</v>
      </c>
      <c r="G27" s="22">
        <v>204</v>
      </c>
      <c r="H27" s="7">
        <v>0</v>
      </c>
      <c r="I27" s="7">
        <v>0</v>
      </c>
      <c r="J27" s="7">
        <v>0</v>
      </c>
      <c r="K27" s="37">
        <f t="shared" si="0"/>
        <v>0.41889117043121149</v>
      </c>
    </row>
    <row r="28" spans="1:11" x14ac:dyDescent="0.25">
      <c r="A28" s="50" t="s">
        <v>5177</v>
      </c>
      <c r="B28" s="34">
        <v>547</v>
      </c>
      <c r="C28" s="7">
        <v>64</v>
      </c>
      <c r="D28" s="7">
        <v>17</v>
      </c>
      <c r="E28" s="7">
        <v>7</v>
      </c>
      <c r="F28" s="7">
        <v>147</v>
      </c>
      <c r="G28" s="22">
        <v>235</v>
      </c>
      <c r="H28" s="7">
        <v>1</v>
      </c>
      <c r="I28" s="7">
        <v>0</v>
      </c>
      <c r="J28" s="7">
        <v>0</v>
      </c>
      <c r="K28" s="37">
        <f t="shared" si="0"/>
        <v>0.42961608775137111</v>
      </c>
    </row>
    <row r="29" spans="1:11" x14ac:dyDescent="0.25">
      <c r="A29" s="50" t="s">
        <v>5178</v>
      </c>
      <c r="B29" s="34">
        <v>397</v>
      </c>
      <c r="C29" s="7">
        <v>26</v>
      </c>
      <c r="D29" s="7">
        <v>10</v>
      </c>
      <c r="E29" s="7">
        <v>2</v>
      </c>
      <c r="F29" s="7">
        <v>127</v>
      </c>
      <c r="G29" s="22">
        <v>165</v>
      </c>
      <c r="H29" s="7">
        <v>0</v>
      </c>
      <c r="I29" s="7">
        <v>0</v>
      </c>
      <c r="J29" s="7">
        <v>0</v>
      </c>
      <c r="K29" s="37">
        <f t="shared" si="0"/>
        <v>0.41561712846347609</v>
      </c>
    </row>
    <row r="30" spans="1:11" x14ac:dyDescent="0.25">
      <c r="A30" s="50" t="s">
        <v>5179</v>
      </c>
      <c r="B30" s="34">
        <v>482</v>
      </c>
      <c r="C30" s="7">
        <v>23</v>
      </c>
      <c r="D30" s="7">
        <v>10</v>
      </c>
      <c r="E30" s="7">
        <v>4</v>
      </c>
      <c r="F30" s="7">
        <v>141</v>
      </c>
      <c r="G30" s="22">
        <v>178</v>
      </c>
      <c r="H30" s="7">
        <v>2</v>
      </c>
      <c r="I30" s="7">
        <v>0</v>
      </c>
      <c r="J30" s="7">
        <v>0</v>
      </c>
      <c r="K30" s="37">
        <f t="shared" si="0"/>
        <v>0.36929460580912865</v>
      </c>
    </row>
    <row r="31" spans="1:11" x14ac:dyDescent="0.25">
      <c r="A31" s="50" t="s">
        <v>5180</v>
      </c>
      <c r="B31" s="34">
        <v>610</v>
      </c>
      <c r="C31" s="7">
        <v>36</v>
      </c>
      <c r="D31" s="7">
        <v>8</v>
      </c>
      <c r="E31" s="7">
        <v>2</v>
      </c>
      <c r="F31" s="7">
        <v>190</v>
      </c>
      <c r="G31" s="22">
        <v>236</v>
      </c>
      <c r="H31" s="7">
        <v>1</v>
      </c>
      <c r="I31" s="7">
        <v>0</v>
      </c>
      <c r="J31" s="7">
        <v>1</v>
      </c>
      <c r="K31" s="37">
        <f t="shared" si="0"/>
        <v>0.38852459016393442</v>
      </c>
    </row>
    <row r="32" spans="1:11" x14ac:dyDescent="0.25">
      <c r="A32" s="50" t="s">
        <v>5181</v>
      </c>
      <c r="B32" s="34">
        <v>477</v>
      </c>
      <c r="C32" s="7">
        <v>24</v>
      </c>
      <c r="D32" s="7">
        <v>17</v>
      </c>
      <c r="E32" s="7">
        <v>1</v>
      </c>
      <c r="F32" s="7">
        <v>111</v>
      </c>
      <c r="G32" s="22">
        <v>153</v>
      </c>
      <c r="H32" s="7">
        <v>0</v>
      </c>
      <c r="I32" s="7">
        <v>0</v>
      </c>
      <c r="J32" s="7">
        <v>0</v>
      </c>
      <c r="K32" s="37">
        <f t="shared" si="0"/>
        <v>0.32075471698113206</v>
      </c>
    </row>
    <row r="33" spans="1:11" x14ac:dyDescent="0.25">
      <c r="A33" s="50" t="s">
        <v>5182</v>
      </c>
      <c r="B33" s="34">
        <v>527</v>
      </c>
      <c r="C33" s="7">
        <v>41</v>
      </c>
      <c r="D33" s="7">
        <v>8</v>
      </c>
      <c r="E33" s="7">
        <v>3</v>
      </c>
      <c r="F33" s="7">
        <v>136</v>
      </c>
      <c r="G33" s="22">
        <v>188</v>
      </c>
      <c r="H33" s="7">
        <v>0</v>
      </c>
      <c r="I33" s="7">
        <v>0</v>
      </c>
      <c r="J33" s="7">
        <v>0</v>
      </c>
      <c r="K33" s="37">
        <f t="shared" si="0"/>
        <v>0.35673624288425049</v>
      </c>
    </row>
    <row r="34" spans="1:11" x14ac:dyDescent="0.25">
      <c r="A34" s="50" t="s">
        <v>5183</v>
      </c>
      <c r="B34" s="34">
        <v>458</v>
      </c>
      <c r="C34" s="7">
        <v>34</v>
      </c>
      <c r="D34" s="7">
        <v>9</v>
      </c>
      <c r="E34" s="7">
        <v>9</v>
      </c>
      <c r="F34" s="7">
        <v>138</v>
      </c>
      <c r="G34" s="22">
        <v>190</v>
      </c>
      <c r="H34" s="7">
        <v>0</v>
      </c>
      <c r="I34" s="7">
        <v>0</v>
      </c>
      <c r="J34" s="7">
        <v>0</v>
      </c>
      <c r="K34" s="37">
        <f t="shared" si="0"/>
        <v>0.41484716157205243</v>
      </c>
    </row>
    <row r="35" spans="1:11" x14ac:dyDescent="0.25">
      <c r="A35" s="50" t="s">
        <v>5184</v>
      </c>
      <c r="B35" s="34">
        <v>425</v>
      </c>
      <c r="C35" s="7">
        <v>54</v>
      </c>
      <c r="D35" s="7">
        <v>13</v>
      </c>
      <c r="E35" s="7">
        <v>1</v>
      </c>
      <c r="F35" s="7">
        <v>125</v>
      </c>
      <c r="G35" s="22">
        <v>193</v>
      </c>
      <c r="H35" s="7">
        <v>0</v>
      </c>
      <c r="I35" s="7">
        <v>0</v>
      </c>
      <c r="J35" s="7">
        <v>0</v>
      </c>
      <c r="K35" s="37">
        <f t="shared" si="0"/>
        <v>0.45411764705882351</v>
      </c>
    </row>
    <row r="36" spans="1:11" x14ac:dyDescent="0.25">
      <c r="A36" s="50" t="s">
        <v>5185</v>
      </c>
      <c r="B36" s="34">
        <v>580</v>
      </c>
      <c r="C36" s="7">
        <v>71</v>
      </c>
      <c r="D36" s="7">
        <v>21</v>
      </c>
      <c r="E36" s="7">
        <v>3</v>
      </c>
      <c r="F36" s="7">
        <v>163</v>
      </c>
      <c r="G36" s="22">
        <v>258</v>
      </c>
      <c r="H36" s="7">
        <v>0</v>
      </c>
      <c r="I36" s="7">
        <v>0</v>
      </c>
      <c r="J36" s="7">
        <v>0</v>
      </c>
      <c r="K36" s="37">
        <f t="shared" si="0"/>
        <v>0.44482758620689655</v>
      </c>
    </row>
    <row r="37" spans="1:11" x14ac:dyDescent="0.25">
      <c r="A37" s="50" t="s">
        <v>5186</v>
      </c>
      <c r="B37" s="34">
        <v>374</v>
      </c>
      <c r="C37" s="7">
        <v>34</v>
      </c>
      <c r="D37" s="7">
        <v>10</v>
      </c>
      <c r="E37" s="7">
        <v>4</v>
      </c>
      <c r="F37" s="7">
        <v>95</v>
      </c>
      <c r="G37" s="22">
        <v>143</v>
      </c>
      <c r="H37" s="7">
        <v>1</v>
      </c>
      <c r="I37" s="7">
        <v>0</v>
      </c>
      <c r="J37" s="7">
        <v>0</v>
      </c>
      <c r="K37" s="37">
        <f t="shared" si="0"/>
        <v>0.38235294117647056</v>
      </c>
    </row>
    <row r="38" spans="1:11" x14ac:dyDescent="0.25">
      <c r="A38" s="50" t="s">
        <v>5187</v>
      </c>
      <c r="B38" s="34">
        <v>400</v>
      </c>
      <c r="C38" s="7">
        <v>43</v>
      </c>
      <c r="D38" s="7">
        <v>14</v>
      </c>
      <c r="E38" s="7">
        <v>3</v>
      </c>
      <c r="F38" s="7">
        <v>113</v>
      </c>
      <c r="G38" s="22">
        <v>173</v>
      </c>
      <c r="H38" s="7">
        <v>0</v>
      </c>
      <c r="I38" s="7">
        <v>0</v>
      </c>
      <c r="J38" s="7">
        <v>0</v>
      </c>
      <c r="K38" s="37">
        <f t="shared" si="0"/>
        <v>0.4325</v>
      </c>
    </row>
    <row r="39" spans="1:11" x14ac:dyDescent="0.25">
      <c r="A39" s="50" t="s">
        <v>5188</v>
      </c>
      <c r="B39" s="34">
        <v>431</v>
      </c>
      <c r="C39" s="7">
        <v>23</v>
      </c>
      <c r="D39" s="7">
        <v>7</v>
      </c>
      <c r="E39" s="7">
        <v>7</v>
      </c>
      <c r="F39" s="7">
        <v>121</v>
      </c>
      <c r="G39" s="22">
        <v>158</v>
      </c>
      <c r="H39" s="7">
        <v>0</v>
      </c>
      <c r="I39" s="7">
        <v>0</v>
      </c>
      <c r="J39" s="7">
        <v>0</v>
      </c>
      <c r="K39" s="37">
        <f t="shared" si="0"/>
        <v>0.36658932714617171</v>
      </c>
    </row>
    <row r="40" spans="1:11" x14ac:dyDescent="0.25">
      <c r="A40" s="50" t="s">
        <v>5189</v>
      </c>
      <c r="B40" s="34">
        <v>448</v>
      </c>
      <c r="C40" s="7">
        <v>56</v>
      </c>
      <c r="D40" s="7">
        <v>19</v>
      </c>
      <c r="E40" s="7">
        <v>3</v>
      </c>
      <c r="F40" s="7">
        <v>75</v>
      </c>
      <c r="G40" s="22">
        <v>153</v>
      </c>
      <c r="H40" s="7">
        <v>0</v>
      </c>
      <c r="I40" s="7">
        <v>1</v>
      </c>
      <c r="J40" s="7">
        <v>0</v>
      </c>
      <c r="K40" s="37">
        <f t="shared" si="0"/>
        <v>0.34375</v>
      </c>
    </row>
    <row r="41" spans="1:11" x14ac:dyDescent="0.25">
      <c r="A41" s="50" t="s">
        <v>5190</v>
      </c>
      <c r="B41" s="7">
        <v>0</v>
      </c>
      <c r="C41" s="7">
        <v>31</v>
      </c>
      <c r="D41" s="7">
        <v>3</v>
      </c>
      <c r="E41" s="7">
        <v>3</v>
      </c>
      <c r="F41" s="7">
        <v>111</v>
      </c>
      <c r="G41" s="22">
        <v>148</v>
      </c>
      <c r="H41" s="7">
        <v>3</v>
      </c>
      <c r="I41" s="7">
        <v>0</v>
      </c>
      <c r="J41" s="7">
        <v>9</v>
      </c>
      <c r="K41" s="37" t="s">
        <v>99</v>
      </c>
    </row>
    <row r="42" spans="1:11" x14ac:dyDescent="0.25">
      <c r="A42" s="50" t="s">
        <v>5191</v>
      </c>
      <c r="B42" s="7">
        <v>0</v>
      </c>
      <c r="C42" s="7">
        <v>902</v>
      </c>
      <c r="D42" s="7">
        <v>199</v>
      </c>
      <c r="E42" s="7">
        <v>44</v>
      </c>
      <c r="F42" s="7">
        <v>3125</v>
      </c>
      <c r="G42" s="22">
        <v>4270</v>
      </c>
      <c r="H42" s="7">
        <v>8</v>
      </c>
      <c r="I42" s="7">
        <v>2</v>
      </c>
      <c r="J42" s="7">
        <v>8</v>
      </c>
      <c r="K42" s="37" t="s">
        <v>99</v>
      </c>
    </row>
    <row r="43" spans="1:11" x14ac:dyDescent="0.25">
      <c r="A43" s="50" t="s">
        <v>5192</v>
      </c>
      <c r="B43" s="7">
        <v>0</v>
      </c>
      <c r="C43" s="7">
        <v>19</v>
      </c>
      <c r="D43" s="7">
        <v>6</v>
      </c>
      <c r="E43" s="7">
        <v>3</v>
      </c>
      <c r="F43" s="7">
        <v>7</v>
      </c>
      <c r="G43" s="22">
        <v>35</v>
      </c>
      <c r="H43" s="7">
        <v>0</v>
      </c>
      <c r="I43" s="7">
        <v>0</v>
      </c>
      <c r="J43" s="7">
        <v>1</v>
      </c>
      <c r="K43" s="37" t="s">
        <v>99</v>
      </c>
    </row>
    <row r="44" spans="1:11" x14ac:dyDescent="0.25">
      <c r="A44" s="50" t="s">
        <v>5193</v>
      </c>
      <c r="B44" s="7">
        <v>0</v>
      </c>
      <c r="C44" s="7">
        <v>3</v>
      </c>
      <c r="D44" s="7">
        <v>2</v>
      </c>
      <c r="E44" s="7">
        <v>0</v>
      </c>
      <c r="F44" s="7">
        <v>0</v>
      </c>
      <c r="G44" s="22">
        <v>5</v>
      </c>
      <c r="H44" s="7">
        <v>0</v>
      </c>
      <c r="I44" s="7">
        <v>0</v>
      </c>
      <c r="J44" s="7">
        <v>0</v>
      </c>
      <c r="K44" s="37"/>
    </row>
    <row r="45" spans="1:11" x14ac:dyDescent="0.25">
      <c r="A45" s="50" t="s">
        <v>102</v>
      </c>
      <c r="B45" s="7">
        <v>0</v>
      </c>
      <c r="C45" s="7">
        <v>363</v>
      </c>
      <c r="D45" s="7">
        <v>79</v>
      </c>
      <c r="E45" s="7">
        <v>24</v>
      </c>
      <c r="F45" s="7">
        <v>1114</v>
      </c>
      <c r="G45" s="22">
        <v>1580</v>
      </c>
      <c r="H45" s="7">
        <v>3</v>
      </c>
      <c r="I45" s="7">
        <v>0</v>
      </c>
      <c r="J45" s="7">
        <v>2</v>
      </c>
      <c r="K45" s="37" t="s">
        <v>99</v>
      </c>
    </row>
    <row r="46" spans="1:11" x14ac:dyDescent="0.25">
      <c r="A46" s="50" t="s">
        <v>103</v>
      </c>
      <c r="B46" s="7">
        <v>0</v>
      </c>
      <c r="C46" s="7">
        <v>46</v>
      </c>
      <c r="D46" s="7">
        <v>13</v>
      </c>
      <c r="E46" s="7">
        <v>7</v>
      </c>
      <c r="F46" s="7">
        <v>176</v>
      </c>
      <c r="G46" s="22">
        <v>242</v>
      </c>
      <c r="H46" s="7">
        <v>0</v>
      </c>
      <c r="I46" s="7">
        <v>0</v>
      </c>
      <c r="J46" s="7">
        <v>0</v>
      </c>
      <c r="K46" s="46" t="s">
        <v>99</v>
      </c>
    </row>
    <row r="47" spans="1:11" x14ac:dyDescent="0.25">
      <c r="A47" s="83" t="s">
        <v>104</v>
      </c>
      <c r="B47" s="7"/>
      <c r="C47" s="7">
        <f t="shared" ref="C47:J47" si="1">SUM(C2:C41)</f>
        <v>1796</v>
      </c>
      <c r="D47" s="7">
        <f t="shared" si="1"/>
        <v>505</v>
      </c>
      <c r="E47" s="7">
        <f t="shared" si="1"/>
        <v>171</v>
      </c>
      <c r="F47" s="7">
        <f t="shared" si="1"/>
        <v>5847</v>
      </c>
      <c r="G47" s="7">
        <f t="shared" si="1"/>
        <v>8319</v>
      </c>
      <c r="H47" s="7">
        <f t="shared" si="1"/>
        <v>23</v>
      </c>
      <c r="I47" s="7">
        <f t="shared" si="1"/>
        <v>11</v>
      </c>
      <c r="J47" s="7">
        <f t="shared" si="1"/>
        <v>32</v>
      </c>
      <c r="K47" s="37"/>
    </row>
    <row r="48" spans="1:11" x14ac:dyDescent="0.25">
      <c r="A48" s="83" t="s">
        <v>105</v>
      </c>
      <c r="B48" s="7"/>
      <c r="C48" s="7">
        <f t="shared" ref="C48:J48" si="2">SUM(C42:C46)</f>
        <v>1333</v>
      </c>
      <c r="D48" s="7">
        <f t="shared" si="2"/>
        <v>299</v>
      </c>
      <c r="E48" s="7">
        <f t="shared" si="2"/>
        <v>78</v>
      </c>
      <c r="F48" s="7">
        <f t="shared" si="2"/>
        <v>4422</v>
      </c>
      <c r="G48" s="7">
        <f t="shared" si="2"/>
        <v>6132</v>
      </c>
      <c r="H48" s="7">
        <f t="shared" si="2"/>
        <v>11</v>
      </c>
      <c r="I48" s="7">
        <f t="shared" si="2"/>
        <v>2</v>
      </c>
      <c r="J48" s="7">
        <f t="shared" si="2"/>
        <v>11</v>
      </c>
      <c r="K48" s="37"/>
    </row>
    <row r="49" spans="1:11" x14ac:dyDescent="0.25">
      <c r="A49" s="83" t="s">
        <v>106</v>
      </c>
      <c r="B49" s="7">
        <f>SUM(B2:B46)</f>
        <v>22497</v>
      </c>
      <c r="C49" s="7">
        <f>SUM(C47:C48)</f>
        <v>3129</v>
      </c>
      <c r="D49" s="7">
        <f t="shared" ref="D49:J49" si="3">SUM(D47:D48)</f>
        <v>804</v>
      </c>
      <c r="E49" s="7">
        <f t="shared" si="3"/>
        <v>249</v>
      </c>
      <c r="F49" s="7">
        <f t="shared" si="3"/>
        <v>10269</v>
      </c>
      <c r="G49" s="7">
        <f t="shared" si="3"/>
        <v>14451</v>
      </c>
      <c r="H49" s="7">
        <f t="shared" si="3"/>
        <v>34</v>
      </c>
      <c r="I49" s="7">
        <f t="shared" si="3"/>
        <v>13</v>
      </c>
      <c r="J49" s="7">
        <f t="shared" si="3"/>
        <v>43</v>
      </c>
      <c r="K49" s="37">
        <f>(J49+I49+G49)/B49</f>
        <v>0.64484153442681247</v>
      </c>
    </row>
    <row r="50" spans="1:11" x14ac:dyDescent="0.25">
      <c r="A50" s="83" t="s">
        <v>107</v>
      </c>
      <c r="B50" s="7"/>
      <c r="C50" s="37">
        <f>C49/$G$49</f>
        <v>0.21652480797176665</v>
      </c>
      <c r="D50" s="37">
        <f t="shared" ref="D50:F50" si="4">D49/$G$49</f>
        <v>5.5636288146149057E-2</v>
      </c>
      <c r="E50" s="37">
        <f t="shared" si="4"/>
        <v>1.7230641478098403E-2</v>
      </c>
      <c r="F50" s="37">
        <f t="shared" si="4"/>
        <v>0.71060826240398589</v>
      </c>
      <c r="G50" s="37"/>
      <c r="H50" s="37"/>
      <c r="I50" s="37"/>
      <c r="J50" s="37"/>
      <c r="K50" s="37"/>
    </row>
    <row r="51" spans="1:11" x14ac:dyDescent="0.25"/>
    <row r="52" spans="1:11" hidden="1" x14ac:dyDescent="0.25"/>
    <row r="53" spans="1:11" hidden="1" x14ac:dyDescent="0.25"/>
    <row r="54" spans="1:11" hidden="1" x14ac:dyDescent="0.25"/>
    <row r="55" spans="1:11" hidden="1" x14ac:dyDescent="0.25"/>
    <row r="56" spans="1:11" hidden="1" x14ac:dyDescent="0.25"/>
    <row r="57" spans="1:11" hidden="1" x14ac:dyDescent="0.25"/>
    <row r="58" spans="1:11" hidden="1" x14ac:dyDescent="0.25"/>
    <row r="59" spans="1:11" hidden="1" x14ac:dyDescent="0.25"/>
    <row r="60" spans="1:11" x14ac:dyDescent="0.25"/>
    <row r="61" spans="1:11" x14ac:dyDescent="0.25"/>
    <row r="62" spans="1:11" x14ac:dyDescent="0.25"/>
    <row r="63" spans="1:11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96" fitToHeight="0" orientation="landscape" r:id="rId1"/>
  <tableParts count="1">
    <tablePart r:id="rId2"/>
  </tablePart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41134-E1C0-4D80-AE65-C4BADFA6DD4D}">
  <sheetPr codeName="Sheet63">
    <pageSetUpPr fitToPage="1"/>
  </sheetPr>
  <dimension ref="A1:P102"/>
  <sheetViews>
    <sheetView workbookViewId="0">
      <pane xSplit="1" ySplit="1" topLeftCell="B70" activePane="bottomRight" state="frozen"/>
      <selection pane="topRight" activeCell="D1" sqref="D1"/>
      <selection pane="bottomLeft" activeCell="A2" sqref="A2"/>
      <selection pane="bottomRight" activeCell="B101" sqref="B101"/>
    </sheetView>
  </sheetViews>
  <sheetFormatPr defaultColWidth="0" defaultRowHeight="15" zeroHeight="1" x14ac:dyDescent="0.25"/>
  <cols>
    <col min="1" max="1" width="35.7109375" style="30" customWidth="1"/>
    <col min="2" max="2" width="8.7109375" style="40" customWidth="1"/>
    <col min="3" max="9" width="11.7109375" style="40" customWidth="1"/>
    <col min="10" max="10" width="8.7109375" style="40" customWidth="1"/>
    <col min="11" max="13" width="3.7109375" style="40" customWidth="1"/>
    <col min="14" max="14" width="8.7109375" style="47" customWidth="1"/>
    <col min="15" max="15" width="1.7109375" style="33" customWidth="1"/>
    <col min="16" max="16" width="0" style="33" hidden="1" customWidth="1"/>
    <col min="17" max="16384" width="9.140625" style="33" hidden="1"/>
  </cols>
  <sheetData>
    <row r="1" spans="1:14" ht="60" customHeight="1" thickBot="1" x14ac:dyDescent="0.3">
      <c r="A1" s="1" t="s">
        <v>0</v>
      </c>
      <c r="B1" s="3" t="s">
        <v>1</v>
      </c>
      <c r="C1" s="3" t="s">
        <v>5194</v>
      </c>
      <c r="D1" s="3" t="s">
        <v>5195</v>
      </c>
      <c r="E1" s="3" t="s">
        <v>5196</v>
      </c>
      <c r="F1" s="3" t="s">
        <v>5197</v>
      </c>
      <c r="G1" s="3" t="s">
        <v>5198</v>
      </c>
      <c r="H1" s="3" t="s">
        <v>5199</v>
      </c>
      <c r="I1" s="3" t="s">
        <v>5200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</row>
    <row r="2" spans="1:14" ht="15.75" thickTop="1" x14ac:dyDescent="0.25">
      <c r="A2" s="21" t="s">
        <v>5201</v>
      </c>
      <c r="B2" s="34">
        <v>329</v>
      </c>
      <c r="C2" s="7">
        <v>161</v>
      </c>
      <c r="D2" s="7">
        <v>1</v>
      </c>
      <c r="E2" s="7">
        <v>20</v>
      </c>
      <c r="F2" s="7">
        <v>5</v>
      </c>
      <c r="G2" s="7">
        <v>14</v>
      </c>
      <c r="H2" s="7">
        <v>1</v>
      </c>
      <c r="I2" s="7">
        <v>1</v>
      </c>
      <c r="J2" s="22">
        <v>203</v>
      </c>
      <c r="K2" s="7">
        <v>0</v>
      </c>
      <c r="L2" s="7">
        <v>1</v>
      </c>
      <c r="M2" s="7">
        <v>0</v>
      </c>
      <c r="N2" s="37">
        <f t="shared" ref="N2:N65" si="0">(M2+L2+J2)/B2</f>
        <v>0.62006079027355621</v>
      </c>
    </row>
    <row r="3" spans="1:14" x14ac:dyDescent="0.25">
      <c r="A3" s="21" t="s">
        <v>5202</v>
      </c>
      <c r="B3" s="34">
        <v>585</v>
      </c>
      <c r="C3" s="7">
        <v>207</v>
      </c>
      <c r="D3" s="7">
        <v>4</v>
      </c>
      <c r="E3" s="7">
        <v>50</v>
      </c>
      <c r="F3" s="7">
        <v>2</v>
      </c>
      <c r="G3" s="7">
        <v>67</v>
      </c>
      <c r="H3" s="7">
        <v>6</v>
      </c>
      <c r="I3" s="7">
        <v>1</v>
      </c>
      <c r="J3" s="22">
        <v>337</v>
      </c>
      <c r="K3" s="7">
        <v>1</v>
      </c>
      <c r="L3" s="7">
        <v>0</v>
      </c>
      <c r="M3" s="7">
        <v>0</v>
      </c>
      <c r="N3" s="37">
        <f t="shared" si="0"/>
        <v>0.57606837606837602</v>
      </c>
    </row>
    <row r="4" spans="1:14" x14ac:dyDescent="0.25">
      <c r="A4" s="21" t="s">
        <v>5203</v>
      </c>
      <c r="B4" s="34">
        <v>468</v>
      </c>
      <c r="C4" s="7">
        <v>213</v>
      </c>
      <c r="D4" s="7">
        <v>1</v>
      </c>
      <c r="E4" s="7">
        <v>30</v>
      </c>
      <c r="F4" s="7">
        <v>2</v>
      </c>
      <c r="G4" s="7">
        <v>16</v>
      </c>
      <c r="H4" s="7">
        <v>3</v>
      </c>
      <c r="I4" s="7">
        <v>2</v>
      </c>
      <c r="J4" s="22">
        <v>267</v>
      </c>
      <c r="K4" s="7">
        <v>0</v>
      </c>
      <c r="L4" s="7">
        <v>0</v>
      </c>
      <c r="M4" s="7">
        <v>0</v>
      </c>
      <c r="N4" s="37">
        <f t="shared" si="0"/>
        <v>0.57051282051282048</v>
      </c>
    </row>
    <row r="5" spans="1:14" x14ac:dyDescent="0.25">
      <c r="A5" s="21" t="s">
        <v>5204</v>
      </c>
      <c r="B5" s="34">
        <v>588</v>
      </c>
      <c r="C5" s="7">
        <v>218</v>
      </c>
      <c r="D5" s="7">
        <v>4</v>
      </c>
      <c r="E5" s="7">
        <v>50</v>
      </c>
      <c r="F5" s="7">
        <v>7</v>
      </c>
      <c r="G5" s="7">
        <v>31</v>
      </c>
      <c r="H5" s="7">
        <v>8</v>
      </c>
      <c r="I5" s="7">
        <v>4</v>
      </c>
      <c r="J5" s="22">
        <v>322</v>
      </c>
      <c r="K5" s="7">
        <v>0</v>
      </c>
      <c r="L5" s="7">
        <v>0</v>
      </c>
      <c r="M5" s="7">
        <v>1</v>
      </c>
      <c r="N5" s="37">
        <f t="shared" si="0"/>
        <v>0.54931972789115646</v>
      </c>
    </row>
    <row r="6" spans="1:14" x14ac:dyDescent="0.25">
      <c r="A6" s="21" t="s">
        <v>5205</v>
      </c>
      <c r="B6" s="34">
        <v>317</v>
      </c>
      <c r="C6" s="7">
        <v>113</v>
      </c>
      <c r="D6" s="7">
        <v>2</v>
      </c>
      <c r="E6" s="7">
        <v>25</v>
      </c>
      <c r="F6" s="7">
        <v>1</v>
      </c>
      <c r="G6" s="7">
        <v>10</v>
      </c>
      <c r="H6" s="7">
        <v>4</v>
      </c>
      <c r="I6" s="7">
        <v>0</v>
      </c>
      <c r="J6" s="22">
        <v>155</v>
      </c>
      <c r="K6" s="7">
        <v>0</v>
      </c>
      <c r="L6" s="7">
        <v>0</v>
      </c>
      <c r="M6" s="7">
        <v>0</v>
      </c>
      <c r="N6" s="37">
        <f t="shared" si="0"/>
        <v>0.48895899053627762</v>
      </c>
    </row>
    <row r="7" spans="1:14" x14ac:dyDescent="0.25">
      <c r="A7" s="21" t="s">
        <v>5206</v>
      </c>
      <c r="B7" s="34">
        <v>415</v>
      </c>
      <c r="C7" s="7">
        <v>174</v>
      </c>
      <c r="D7" s="7">
        <v>3</v>
      </c>
      <c r="E7" s="7">
        <v>46</v>
      </c>
      <c r="F7" s="7">
        <v>8</v>
      </c>
      <c r="G7" s="7">
        <v>23</v>
      </c>
      <c r="H7" s="7">
        <v>6</v>
      </c>
      <c r="I7" s="7">
        <v>2</v>
      </c>
      <c r="J7" s="22">
        <v>262</v>
      </c>
      <c r="K7" s="7">
        <v>0</v>
      </c>
      <c r="L7" s="7">
        <v>0</v>
      </c>
      <c r="M7" s="7">
        <v>0</v>
      </c>
      <c r="N7" s="37">
        <f t="shared" si="0"/>
        <v>0.63132530120481922</v>
      </c>
    </row>
    <row r="8" spans="1:14" x14ac:dyDescent="0.25">
      <c r="A8" s="21" t="s">
        <v>5207</v>
      </c>
      <c r="B8" s="34">
        <v>207</v>
      </c>
      <c r="C8" s="7">
        <v>87</v>
      </c>
      <c r="D8" s="7">
        <v>1</v>
      </c>
      <c r="E8" s="7">
        <v>15</v>
      </c>
      <c r="F8" s="7">
        <v>1</v>
      </c>
      <c r="G8" s="7">
        <v>11</v>
      </c>
      <c r="H8" s="7">
        <v>0</v>
      </c>
      <c r="I8" s="7">
        <v>1</v>
      </c>
      <c r="J8" s="22">
        <v>116</v>
      </c>
      <c r="K8" s="7">
        <v>0</v>
      </c>
      <c r="L8" s="7">
        <v>0</v>
      </c>
      <c r="M8" s="7">
        <v>1</v>
      </c>
      <c r="N8" s="37">
        <f t="shared" si="0"/>
        <v>0.56521739130434778</v>
      </c>
    </row>
    <row r="9" spans="1:14" x14ac:dyDescent="0.25">
      <c r="A9" s="21" t="s">
        <v>5208</v>
      </c>
      <c r="B9" s="34">
        <v>313</v>
      </c>
      <c r="C9" s="7">
        <v>85</v>
      </c>
      <c r="D9" s="7">
        <v>0</v>
      </c>
      <c r="E9" s="7">
        <v>16</v>
      </c>
      <c r="F9" s="7">
        <v>2</v>
      </c>
      <c r="G9" s="7">
        <v>18</v>
      </c>
      <c r="H9" s="7">
        <v>3</v>
      </c>
      <c r="I9" s="7">
        <v>0</v>
      </c>
      <c r="J9" s="22">
        <v>124</v>
      </c>
      <c r="K9" s="7">
        <v>0</v>
      </c>
      <c r="L9" s="7">
        <v>0</v>
      </c>
      <c r="M9" s="7">
        <v>0</v>
      </c>
      <c r="N9" s="37">
        <f t="shared" si="0"/>
        <v>0.3961661341853035</v>
      </c>
    </row>
    <row r="10" spans="1:14" x14ac:dyDescent="0.25">
      <c r="A10" s="21" t="s">
        <v>5209</v>
      </c>
      <c r="B10" s="34">
        <v>383</v>
      </c>
      <c r="C10" s="7">
        <v>69</v>
      </c>
      <c r="D10" s="7">
        <v>0</v>
      </c>
      <c r="E10" s="7">
        <v>29</v>
      </c>
      <c r="F10" s="7">
        <v>0</v>
      </c>
      <c r="G10" s="7">
        <v>20</v>
      </c>
      <c r="H10" s="7">
        <v>3</v>
      </c>
      <c r="I10" s="7">
        <v>0</v>
      </c>
      <c r="J10" s="22">
        <v>121</v>
      </c>
      <c r="K10" s="7">
        <v>0</v>
      </c>
      <c r="L10" s="7">
        <v>0</v>
      </c>
      <c r="M10" s="7">
        <v>2</v>
      </c>
      <c r="N10" s="37">
        <f t="shared" si="0"/>
        <v>0.32114882506527415</v>
      </c>
    </row>
    <row r="11" spans="1:14" x14ac:dyDescent="0.25">
      <c r="A11" s="21" t="s">
        <v>5210</v>
      </c>
      <c r="B11" s="34">
        <v>342</v>
      </c>
      <c r="C11" s="7">
        <v>49</v>
      </c>
      <c r="D11" s="7">
        <v>1</v>
      </c>
      <c r="E11" s="7">
        <v>19</v>
      </c>
      <c r="F11" s="7">
        <v>0</v>
      </c>
      <c r="G11" s="7">
        <v>20</v>
      </c>
      <c r="H11" s="7">
        <v>0</v>
      </c>
      <c r="I11" s="7">
        <v>0</v>
      </c>
      <c r="J11" s="22">
        <v>89</v>
      </c>
      <c r="K11" s="7">
        <v>0</v>
      </c>
      <c r="L11" s="7">
        <v>1</v>
      </c>
      <c r="M11" s="7">
        <v>0</v>
      </c>
      <c r="N11" s="37">
        <f t="shared" si="0"/>
        <v>0.26315789473684209</v>
      </c>
    </row>
    <row r="12" spans="1:14" x14ac:dyDescent="0.25">
      <c r="A12" s="21" t="s">
        <v>5211</v>
      </c>
      <c r="B12" s="34">
        <v>353</v>
      </c>
      <c r="C12" s="7">
        <v>95</v>
      </c>
      <c r="D12" s="7">
        <v>0</v>
      </c>
      <c r="E12" s="7">
        <v>25</v>
      </c>
      <c r="F12" s="7">
        <v>1</v>
      </c>
      <c r="G12" s="7">
        <v>19</v>
      </c>
      <c r="H12" s="7">
        <v>1</v>
      </c>
      <c r="I12" s="7">
        <v>1</v>
      </c>
      <c r="J12" s="22">
        <v>142</v>
      </c>
      <c r="K12" s="7">
        <v>0</v>
      </c>
      <c r="L12" s="7">
        <v>0</v>
      </c>
      <c r="M12" s="7">
        <v>0</v>
      </c>
      <c r="N12" s="37">
        <f t="shared" si="0"/>
        <v>0.40226628895184136</v>
      </c>
    </row>
    <row r="13" spans="1:14" x14ac:dyDescent="0.25">
      <c r="A13" s="21" t="s">
        <v>5212</v>
      </c>
      <c r="B13" s="34">
        <v>338</v>
      </c>
      <c r="C13" s="7">
        <v>94</v>
      </c>
      <c r="D13" s="7">
        <v>1</v>
      </c>
      <c r="E13" s="7">
        <v>34</v>
      </c>
      <c r="F13" s="7">
        <v>1</v>
      </c>
      <c r="G13" s="7">
        <v>17</v>
      </c>
      <c r="H13" s="7">
        <v>2</v>
      </c>
      <c r="I13" s="7">
        <v>0</v>
      </c>
      <c r="J13" s="22">
        <v>149</v>
      </c>
      <c r="K13" s="7">
        <v>1</v>
      </c>
      <c r="L13" s="7">
        <v>0</v>
      </c>
      <c r="M13" s="7">
        <v>0</v>
      </c>
      <c r="N13" s="37">
        <f t="shared" si="0"/>
        <v>0.44082840236686388</v>
      </c>
    </row>
    <row r="14" spans="1:14" x14ac:dyDescent="0.25">
      <c r="A14" s="21" t="s">
        <v>5213</v>
      </c>
      <c r="B14" s="34">
        <v>324</v>
      </c>
      <c r="C14" s="7">
        <v>105</v>
      </c>
      <c r="D14" s="7">
        <v>0</v>
      </c>
      <c r="E14" s="7">
        <v>32</v>
      </c>
      <c r="F14" s="7">
        <v>1</v>
      </c>
      <c r="G14" s="7">
        <v>25</v>
      </c>
      <c r="H14" s="7">
        <v>1</v>
      </c>
      <c r="I14" s="7">
        <v>0</v>
      </c>
      <c r="J14" s="22">
        <v>164</v>
      </c>
      <c r="K14" s="7">
        <v>0</v>
      </c>
      <c r="L14" s="7">
        <v>0</v>
      </c>
      <c r="M14" s="7">
        <v>0</v>
      </c>
      <c r="N14" s="37">
        <f t="shared" si="0"/>
        <v>0.50617283950617287</v>
      </c>
    </row>
    <row r="15" spans="1:14" x14ac:dyDescent="0.25">
      <c r="A15" s="21" t="s">
        <v>5214</v>
      </c>
      <c r="B15" s="34">
        <v>397</v>
      </c>
      <c r="C15" s="7">
        <v>96</v>
      </c>
      <c r="D15" s="7">
        <v>0</v>
      </c>
      <c r="E15" s="7">
        <v>49</v>
      </c>
      <c r="F15" s="7">
        <v>3</v>
      </c>
      <c r="G15" s="7">
        <v>25</v>
      </c>
      <c r="H15" s="7">
        <v>4</v>
      </c>
      <c r="I15" s="7">
        <v>7</v>
      </c>
      <c r="J15" s="22">
        <v>184</v>
      </c>
      <c r="K15" s="7">
        <v>1</v>
      </c>
      <c r="L15" s="7">
        <v>0</v>
      </c>
      <c r="M15" s="7">
        <v>0</v>
      </c>
      <c r="N15" s="37">
        <f t="shared" si="0"/>
        <v>0.46347607052896728</v>
      </c>
    </row>
    <row r="16" spans="1:14" x14ac:dyDescent="0.25">
      <c r="A16" s="21" t="s">
        <v>5215</v>
      </c>
      <c r="B16" s="34">
        <v>414</v>
      </c>
      <c r="C16" s="7">
        <v>103</v>
      </c>
      <c r="D16" s="7">
        <v>0</v>
      </c>
      <c r="E16" s="7">
        <v>41</v>
      </c>
      <c r="F16" s="7">
        <v>5</v>
      </c>
      <c r="G16" s="7">
        <v>24</v>
      </c>
      <c r="H16" s="7">
        <v>1</v>
      </c>
      <c r="I16" s="7">
        <v>2</v>
      </c>
      <c r="J16" s="22">
        <v>176</v>
      </c>
      <c r="K16" s="7">
        <v>0</v>
      </c>
      <c r="L16" s="7">
        <v>0</v>
      </c>
      <c r="M16" s="7">
        <v>0</v>
      </c>
      <c r="N16" s="37">
        <f t="shared" si="0"/>
        <v>0.4251207729468599</v>
      </c>
    </row>
    <row r="17" spans="1:14" x14ac:dyDescent="0.25">
      <c r="A17" s="21" t="s">
        <v>5216</v>
      </c>
      <c r="B17" s="34">
        <v>453</v>
      </c>
      <c r="C17" s="7">
        <v>97</v>
      </c>
      <c r="D17" s="7">
        <v>1</v>
      </c>
      <c r="E17" s="7">
        <v>65</v>
      </c>
      <c r="F17" s="7">
        <v>3</v>
      </c>
      <c r="G17" s="7">
        <v>42</v>
      </c>
      <c r="H17" s="7">
        <v>0</v>
      </c>
      <c r="I17" s="7">
        <v>0</v>
      </c>
      <c r="J17" s="22">
        <v>208</v>
      </c>
      <c r="K17" s="7">
        <v>0</v>
      </c>
      <c r="L17" s="7">
        <v>0</v>
      </c>
      <c r="M17" s="7">
        <v>1</v>
      </c>
      <c r="N17" s="37">
        <f t="shared" si="0"/>
        <v>0.46136865342163358</v>
      </c>
    </row>
    <row r="18" spans="1:14" x14ac:dyDescent="0.25">
      <c r="A18" s="21" t="s">
        <v>5217</v>
      </c>
      <c r="B18" s="34">
        <v>307</v>
      </c>
      <c r="C18" s="7">
        <v>67</v>
      </c>
      <c r="D18" s="7">
        <v>1</v>
      </c>
      <c r="E18" s="7">
        <v>30</v>
      </c>
      <c r="F18" s="7">
        <v>0</v>
      </c>
      <c r="G18" s="7">
        <v>13</v>
      </c>
      <c r="H18" s="7">
        <v>0</v>
      </c>
      <c r="I18" s="7">
        <v>0</v>
      </c>
      <c r="J18" s="22">
        <v>111</v>
      </c>
      <c r="K18" s="7">
        <v>0</v>
      </c>
      <c r="L18" s="7">
        <v>0</v>
      </c>
      <c r="M18" s="7">
        <v>0</v>
      </c>
      <c r="N18" s="37">
        <f t="shared" si="0"/>
        <v>0.36156351791530944</v>
      </c>
    </row>
    <row r="19" spans="1:14" x14ac:dyDescent="0.25">
      <c r="A19" s="21" t="s">
        <v>5218</v>
      </c>
      <c r="B19" s="34">
        <v>450</v>
      </c>
      <c r="C19" s="7">
        <v>56</v>
      </c>
      <c r="D19" s="7">
        <v>1</v>
      </c>
      <c r="E19" s="7">
        <v>50</v>
      </c>
      <c r="F19" s="7">
        <v>0</v>
      </c>
      <c r="G19" s="7">
        <v>20</v>
      </c>
      <c r="H19" s="7">
        <v>1</v>
      </c>
      <c r="I19" s="7">
        <v>3</v>
      </c>
      <c r="J19" s="22">
        <v>131</v>
      </c>
      <c r="K19" s="7">
        <v>0</v>
      </c>
      <c r="L19" s="7">
        <v>1</v>
      </c>
      <c r="M19" s="7">
        <v>0</v>
      </c>
      <c r="N19" s="37">
        <f t="shared" si="0"/>
        <v>0.29333333333333333</v>
      </c>
    </row>
    <row r="20" spans="1:14" x14ac:dyDescent="0.25">
      <c r="A20" s="21" t="s">
        <v>5219</v>
      </c>
      <c r="B20" s="34">
        <v>563</v>
      </c>
      <c r="C20" s="7">
        <v>120</v>
      </c>
      <c r="D20" s="7">
        <v>5</v>
      </c>
      <c r="E20" s="7">
        <v>77</v>
      </c>
      <c r="F20" s="7">
        <v>11</v>
      </c>
      <c r="G20" s="7">
        <v>25</v>
      </c>
      <c r="H20" s="7">
        <v>10</v>
      </c>
      <c r="I20" s="7">
        <v>3</v>
      </c>
      <c r="J20" s="22">
        <v>251</v>
      </c>
      <c r="K20" s="7">
        <v>2</v>
      </c>
      <c r="L20" s="7">
        <v>0</v>
      </c>
      <c r="M20" s="7">
        <v>0</v>
      </c>
      <c r="N20" s="37">
        <f t="shared" si="0"/>
        <v>0.44582593250444047</v>
      </c>
    </row>
    <row r="21" spans="1:14" x14ac:dyDescent="0.25">
      <c r="A21" s="21" t="s">
        <v>5220</v>
      </c>
      <c r="B21" s="34">
        <v>289</v>
      </c>
      <c r="C21" s="7">
        <v>60</v>
      </c>
      <c r="D21" s="7">
        <v>1</v>
      </c>
      <c r="E21" s="7">
        <v>39</v>
      </c>
      <c r="F21" s="7">
        <v>1</v>
      </c>
      <c r="G21" s="7">
        <v>11</v>
      </c>
      <c r="H21" s="7">
        <v>0</v>
      </c>
      <c r="I21" s="7">
        <v>2</v>
      </c>
      <c r="J21" s="22">
        <v>114</v>
      </c>
      <c r="K21" s="7">
        <v>0</v>
      </c>
      <c r="L21" s="7">
        <v>1</v>
      </c>
      <c r="M21" s="7">
        <v>0</v>
      </c>
      <c r="N21" s="37">
        <f t="shared" si="0"/>
        <v>0.39792387543252594</v>
      </c>
    </row>
    <row r="22" spans="1:14" x14ac:dyDescent="0.25">
      <c r="A22" s="21" t="s">
        <v>5221</v>
      </c>
      <c r="B22" s="34">
        <v>401</v>
      </c>
      <c r="C22" s="7">
        <v>107</v>
      </c>
      <c r="D22" s="7">
        <v>1</v>
      </c>
      <c r="E22" s="7">
        <v>43</v>
      </c>
      <c r="F22" s="7">
        <v>0</v>
      </c>
      <c r="G22" s="7">
        <v>25</v>
      </c>
      <c r="H22" s="7">
        <v>4</v>
      </c>
      <c r="I22" s="7">
        <v>3</v>
      </c>
      <c r="J22" s="22">
        <v>183</v>
      </c>
      <c r="K22" s="7">
        <v>1</v>
      </c>
      <c r="L22" s="7">
        <v>0</v>
      </c>
      <c r="M22" s="7">
        <v>0</v>
      </c>
      <c r="N22" s="37">
        <f t="shared" si="0"/>
        <v>0.45635910224438903</v>
      </c>
    </row>
    <row r="23" spans="1:14" x14ac:dyDescent="0.25">
      <c r="A23" s="21" t="s">
        <v>5222</v>
      </c>
      <c r="B23" s="34">
        <v>434</v>
      </c>
      <c r="C23" s="7">
        <v>92</v>
      </c>
      <c r="D23" s="7">
        <v>2</v>
      </c>
      <c r="E23" s="7">
        <v>67</v>
      </c>
      <c r="F23" s="7">
        <v>0</v>
      </c>
      <c r="G23" s="7">
        <v>23</v>
      </c>
      <c r="H23" s="7">
        <v>2</v>
      </c>
      <c r="I23" s="7">
        <v>2</v>
      </c>
      <c r="J23" s="22">
        <v>188</v>
      </c>
      <c r="K23" s="7">
        <v>0</v>
      </c>
      <c r="L23" s="7">
        <v>0</v>
      </c>
      <c r="M23" s="7">
        <v>1</v>
      </c>
      <c r="N23" s="37">
        <f t="shared" si="0"/>
        <v>0.43548387096774194</v>
      </c>
    </row>
    <row r="24" spans="1:14" x14ac:dyDescent="0.25">
      <c r="A24" s="21" t="s">
        <v>5223</v>
      </c>
      <c r="B24" s="34">
        <v>453</v>
      </c>
      <c r="C24" s="7">
        <v>105</v>
      </c>
      <c r="D24" s="7">
        <v>0</v>
      </c>
      <c r="E24" s="7">
        <v>52</v>
      </c>
      <c r="F24" s="7">
        <v>3</v>
      </c>
      <c r="G24" s="7">
        <v>37</v>
      </c>
      <c r="H24" s="7">
        <v>0</v>
      </c>
      <c r="I24" s="7">
        <v>4</v>
      </c>
      <c r="J24" s="22">
        <v>201</v>
      </c>
      <c r="K24" s="7">
        <v>3</v>
      </c>
      <c r="L24" s="7">
        <v>0</v>
      </c>
      <c r="M24" s="7">
        <v>1</v>
      </c>
      <c r="N24" s="37">
        <f t="shared" si="0"/>
        <v>0.44591611479028698</v>
      </c>
    </row>
    <row r="25" spans="1:14" x14ac:dyDescent="0.25">
      <c r="A25" s="21" t="s">
        <v>5224</v>
      </c>
      <c r="B25" s="34">
        <v>320</v>
      </c>
      <c r="C25" s="7">
        <v>55</v>
      </c>
      <c r="D25" s="7">
        <v>1</v>
      </c>
      <c r="E25" s="7">
        <v>38</v>
      </c>
      <c r="F25" s="7">
        <v>3</v>
      </c>
      <c r="G25" s="7">
        <v>19</v>
      </c>
      <c r="H25" s="7">
        <v>1</v>
      </c>
      <c r="I25" s="7">
        <v>2</v>
      </c>
      <c r="J25" s="22">
        <v>119</v>
      </c>
      <c r="K25" s="7">
        <v>0</v>
      </c>
      <c r="L25" s="7">
        <v>0</v>
      </c>
      <c r="M25" s="7">
        <v>2</v>
      </c>
      <c r="N25" s="37">
        <f t="shared" si="0"/>
        <v>0.37812499999999999</v>
      </c>
    </row>
    <row r="26" spans="1:14" x14ac:dyDescent="0.25">
      <c r="A26" s="21" t="s">
        <v>5225</v>
      </c>
      <c r="B26" s="34">
        <v>387</v>
      </c>
      <c r="C26" s="7">
        <v>90</v>
      </c>
      <c r="D26" s="7">
        <v>0</v>
      </c>
      <c r="E26" s="7">
        <v>39</v>
      </c>
      <c r="F26" s="7">
        <v>3</v>
      </c>
      <c r="G26" s="7">
        <v>19</v>
      </c>
      <c r="H26" s="7">
        <v>2</v>
      </c>
      <c r="I26" s="7">
        <v>2</v>
      </c>
      <c r="J26" s="22">
        <v>155</v>
      </c>
      <c r="K26" s="7">
        <v>0</v>
      </c>
      <c r="L26" s="7">
        <v>0</v>
      </c>
      <c r="M26" s="7">
        <v>0</v>
      </c>
      <c r="N26" s="37">
        <f t="shared" si="0"/>
        <v>0.4005167958656331</v>
      </c>
    </row>
    <row r="27" spans="1:14" x14ac:dyDescent="0.25">
      <c r="A27" s="21" t="s">
        <v>5226</v>
      </c>
      <c r="B27" s="34">
        <v>452</v>
      </c>
      <c r="C27" s="7">
        <v>133</v>
      </c>
      <c r="D27" s="7">
        <v>0</v>
      </c>
      <c r="E27" s="7">
        <v>38</v>
      </c>
      <c r="F27" s="7">
        <v>3</v>
      </c>
      <c r="G27" s="7">
        <v>30</v>
      </c>
      <c r="H27" s="7">
        <v>8</v>
      </c>
      <c r="I27" s="7">
        <v>3</v>
      </c>
      <c r="J27" s="22">
        <v>215</v>
      </c>
      <c r="K27" s="7">
        <v>0</v>
      </c>
      <c r="L27" s="7">
        <v>0</v>
      </c>
      <c r="M27" s="7">
        <v>1</v>
      </c>
      <c r="N27" s="37">
        <f t="shared" si="0"/>
        <v>0.47787610619469029</v>
      </c>
    </row>
    <row r="28" spans="1:14" x14ac:dyDescent="0.25">
      <c r="A28" s="21" t="s">
        <v>5227</v>
      </c>
      <c r="B28" s="34">
        <v>354</v>
      </c>
      <c r="C28" s="7">
        <v>74</v>
      </c>
      <c r="D28" s="7">
        <v>1</v>
      </c>
      <c r="E28" s="7">
        <v>53</v>
      </c>
      <c r="F28" s="7">
        <v>4</v>
      </c>
      <c r="G28" s="7">
        <v>56</v>
      </c>
      <c r="H28" s="7">
        <v>5</v>
      </c>
      <c r="I28" s="7">
        <v>1</v>
      </c>
      <c r="J28" s="22">
        <v>194</v>
      </c>
      <c r="K28" s="7">
        <v>0</v>
      </c>
      <c r="L28" s="7">
        <v>0</v>
      </c>
      <c r="M28" s="7">
        <v>0</v>
      </c>
      <c r="N28" s="37">
        <f t="shared" si="0"/>
        <v>0.54802259887005644</v>
      </c>
    </row>
    <row r="29" spans="1:14" x14ac:dyDescent="0.25">
      <c r="A29" s="21" t="s">
        <v>5228</v>
      </c>
      <c r="B29" s="34">
        <v>480</v>
      </c>
      <c r="C29" s="7">
        <v>160</v>
      </c>
      <c r="D29" s="7">
        <v>0</v>
      </c>
      <c r="E29" s="7">
        <v>61</v>
      </c>
      <c r="F29" s="7">
        <v>4</v>
      </c>
      <c r="G29" s="7">
        <v>81</v>
      </c>
      <c r="H29" s="7">
        <v>5</v>
      </c>
      <c r="I29" s="7">
        <v>1</v>
      </c>
      <c r="J29" s="22">
        <v>312</v>
      </c>
      <c r="K29" s="7">
        <v>0</v>
      </c>
      <c r="L29" s="7">
        <v>0</v>
      </c>
      <c r="M29" s="7">
        <v>4</v>
      </c>
      <c r="N29" s="37">
        <f t="shared" si="0"/>
        <v>0.65833333333333333</v>
      </c>
    </row>
    <row r="30" spans="1:14" x14ac:dyDescent="0.25">
      <c r="A30" s="21" t="s">
        <v>5229</v>
      </c>
      <c r="B30" s="34">
        <v>338</v>
      </c>
      <c r="C30" s="7">
        <v>88</v>
      </c>
      <c r="D30" s="7">
        <v>2</v>
      </c>
      <c r="E30" s="7">
        <v>47</v>
      </c>
      <c r="F30" s="7">
        <v>12</v>
      </c>
      <c r="G30" s="7">
        <v>31</v>
      </c>
      <c r="H30" s="7">
        <v>2</v>
      </c>
      <c r="I30" s="7">
        <v>1</v>
      </c>
      <c r="J30" s="22">
        <v>183</v>
      </c>
      <c r="K30" s="7">
        <v>1</v>
      </c>
      <c r="L30" s="7">
        <v>0</v>
      </c>
      <c r="M30" s="7">
        <v>1</v>
      </c>
      <c r="N30" s="37">
        <f t="shared" si="0"/>
        <v>0.54437869822485208</v>
      </c>
    </row>
    <row r="31" spans="1:14" x14ac:dyDescent="0.25">
      <c r="A31" s="21" t="s">
        <v>5230</v>
      </c>
      <c r="B31" s="34">
        <v>561</v>
      </c>
      <c r="C31" s="7">
        <v>166</v>
      </c>
      <c r="D31" s="7">
        <v>6</v>
      </c>
      <c r="E31" s="7">
        <v>76</v>
      </c>
      <c r="F31" s="7">
        <v>10</v>
      </c>
      <c r="G31" s="7">
        <v>36</v>
      </c>
      <c r="H31" s="7">
        <v>3</v>
      </c>
      <c r="I31" s="7">
        <v>3</v>
      </c>
      <c r="J31" s="22">
        <v>300</v>
      </c>
      <c r="K31" s="7">
        <v>0</v>
      </c>
      <c r="L31" s="7">
        <v>1</v>
      </c>
      <c r="M31" s="7">
        <v>0</v>
      </c>
      <c r="N31" s="37">
        <f t="shared" si="0"/>
        <v>0.53654188948306591</v>
      </c>
    </row>
    <row r="32" spans="1:14" x14ac:dyDescent="0.25">
      <c r="A32" s="21" t="s">
        <v>5231</v>
      </c>
      <c r="B32" s="34">
        <v>423</v>
      </c>
      <c r="C32" s="7">
        <v>128</v>
      </c>
      <c r="D32" s="7">
        <v>4</v>
      </c>
      <c r="E32" s="7">
        <v>53</v>
      </c>
      <c r="F32" s="7">
        <v>9</v>
      </c>
      <c r="G32" s="7">
        <v>35</v>
      </c>
      <c r="H32" s="7">
        <v>1</v>
      </c>
      <c r="I32" s="7">
        <v>3</v>
      </c>
      <c r="J32" s="22">
        <v>233</v>
      </c>
      <c r="K32" s="7">
        <v>0</v>
      </c>
      <c r="L32" s="7">
        <v>0</v>
      </c>
      <c r="M32" s="7">
        <v>0</v>
      </c>
      <c r="N32" s="37">
        <f t="shared" si="0"/>
        <v>0.55082742316784872</v>
      </c>
    </row>
    <row r="33" spans="1:14" x14ac:dyDescent="0.25">
      <c r="A33" s="21" t="s">
        <v>5232</v>
      </c>
      <c r="B33" s="34">
        <v>447</v>
      </c>
      <c r="C33" s="7">
        <v>152</v>
      </c>
      <c r="D33" s="7">
        <v>0</v>
      </c>
      <c r="E33" s="7">
        <v>48</v>
      </c>
      <c r="F33" s="7">
        <v>2</v>
      </c>
      <c r="G33" s="7">
        <v>24</v>
      </c>
      <c r="H33" s="7">
        <v>1</v>
      </c>
      <c r="I33" s="7">
        <v>6</v>
      </c>
      <c r="J33" s="22">
        <v>233</v>
      </c>
      <c r="K33" s="7">
        <v>0</v>
      </c>
      <c r="L33" s="7">
        <v>0</v>
      </c>
      <c r="M33" s="7">
        <v>1</v>
      </c>
      <c r="N33" s="37">
        <f t="shared" si="0"/>
        <v>0.52348993288590606</v>
      </c>
    </row>
    <row r="34" spans="1:14" x14ac:dyDescent="0.25">
      <c r="A34" s="21" t="s">
        <v>5233</v>
      </c>
      <c r="B34" s="34">
        <v>453</v>
      </c>
      <c r="C34" s="7">
        <v>127</v>
      </c>
      <c r="D34" s="7">
        <v>5</v>
      </c>
      <c r="E34" s="7">
        <v>83</v>
      </c>
      <c r="F34" s="7">
        <v>2</v>
      </c>
      <c r="G34" s="7">
        <v>34</v>
      </c>
      <c r="H34" s="7">
        <v>4</v>
      </c>
      <c r="I34" s="7">
        <v>1</v>
      </c>
      <c r="J34" s="22">
        <v>256</v>
      </c>
      <c r="K34" s="7">
        <v>0</v>
      </c>
      <c r="L34" s="7">
        <v>0</v>
      </c>
      <c r="M34" s="7">
        <v>0</v>
      </c>
      <c r="N34" s="37">
        <f t="shared" si="0"/>
        <v>0.56512141280353201</v>
      </c>
    </row>
    <row r="35" spans="1:14" x14ac:dyDescent="0.25">
      <c r="A35" s="21" t="s">
        <v>5234</v>
      </c>
      <c r="B35" s="34">
        <v>430</v>
      </c>
      <c r="C35" s="7">
        <v>159</v>
      </c>
      <c r="D35" s="7">
        <v>1</v>
      </c>
      <c r="E35" s="7">
        <v>56</v>
      </c>
      <c r="F35" s="7">
        <v>4</v>
      </c>
      <c r="G35" s="7">
        <v>32</v>
      </c>
      <c r="H35" s="7">
        <v>2</v>
      </c>
      <c r="I35" s="7">
        <v>1</v>
      </c>
      <c r="J35" s="22">
        <v>255</v>
      </c>
      <c r="K35" s="7">
        <v>0</v>
      </c>
      <c r="L35" s="7">
        <v>0</v>
      </c>
      <c r="M35" s="7">
        <v>0</v>
      </c>
      <c r="N35" s="37">
        <f t="shared" si="0"/>
        <v>0.59302325581395354</v>
      </c>
    </row>
    <row r="36" spans="1:14" x14ac:dyDescent="0.25">
      <c r="A36" s="21" t="s">
        <v>5235</v>
      </c>
      <c r="B36" s="34">
        <v>482</v>
      </c>
      <c r="C36" s="7">
        <v>132</v>
      </c>
      <c r="D36" s="7">
        <v>5</v>
      </c>
      <c r="E36" s="7">
        <v>71</v>
      </c>
      <c r="F36" s="7">
        <v>3</v>
      </c>
      <c r="G36" s="7">
        <v>32</v>
      </c>
      <c r="H36" s="7">
        <v>4</v>
      </c>
      <c r="I36" s="7">
        <v>1</v>
      </c>
      <c r="J36" s="22">
        <v>248</v>
      </c>
      <c r="K36" s="7">
        <v>2</v>
      </c>
      <c r="L36" s="7">
        <v>0</v>
      </c>
      <c r="M36" s="7">
        <v>0</v>
      </c>
      <c r="N36" s="37">
        <f t="shared" si="0"/>
        <v>0.51452282157676343</v>
      </c>
    </row>
    <row r="37" spans="1:14" x14ac:dyDescent="0.25">
      <c r="A37" s="21" t="s">
        <v>5236</v>
      </c>
      <c r="B37" s="34">
        <v>353</v>
      </c>
      <c r="C37" s="7">
        <v>76</v>
      </c>
      <c r="D37" s="7">
        <v>3</v>
      </c>
      <c r="E37" s="7">
        <v>41</v>
      </c>
      <c r="F37" s="7">
        <v>2</v>
      </c>
      <c r="G37" s="7">
        <v>23</v>
      </c>
      <c r="H37" s="7">
        <v>5</v>
      </c>
      <c r="I37" s="7">
        <v>2</v>
      </c>
      <c r="J37" s="22">
        <v>152</v>
      </c>
      <c r="K37" s="7">
        <v>1</v>
      </c>
      <c r="L37" s="7">
        <v>0</v>
      </c>
      <c r="M37" s="7">
        <v>0</v>
      </c>
      <c r="N37" s="37">
        <f t="shared" si="0"/>
        <v>0.43059490084985835</v>
      </c>
    </row>
    <row r="38" spans="1:14" x14ac:dyDescent="0.25">
      <c r="A38" s="21" t="s">
        <v>5237</v>
      </c>
      <c r="B38" s="34">
        <v>469</v>
      </c>
      <c r="C38" s="7">
        <v>79</v>
      </c>
      <c r="D38" s="7">
        <v>1</v>
      </c>
      <c r="E38" s="7">
        <v>35</v>
      </c>
      <c r="F38" s="7">
        <v>2</v>
      </c>
      <c r="G38" s="7">
        <v>13</v>
      </c>
      <c r="H38" s="7">
        <v>4</v>
      </c>
      <c r="I38" s="7">
        <v>1</v>
      </c>
      <c r="J38" s="22">
        <v>135</v>
      </c>
      <c r="K38" s="7">
        <v>0</v>
      </c>
      <c r="L38" s="7">
        <v>1</v>
      </c>
      <c r="M38" s="7">
        <v>0</v>
      </c>
      <c r="N38" s="37">
        <f t="shared" si="0"/>
        <v>0.28997867803837951</v>
      </c>
    </row>
    <row r="39" spans="1:14" x14ac:dyDescent="0.25">
      <c r="A39" s="21" t="s">
        <v>5238</v>
      </c>
      <c r="B39" s="34">
        <v>328</v>
      </c>
      <c r="C39" s="7">
        <v>123</v>
      </c>
      <c r="D39" s="7">
        <v>6</v>
      </c>
      <c r="E39" s="7">
        <v>39</v>
      </c>
      <c r="F39" s="7">
        <v>3</v>
      </c>
      <c r="G39" s="7">
        <v>21</v>
      </c>
      <c r="H39" s="7">
        <v>1</v>
      </c>
      <c r="I39" s="7">
        <v>0</v>
      </c>
      <c r="J39" s="22">
        <v>193</v>
      </c>
      <c r="K39" s="7">
        <v>1</v>
      </c>
      <c r="L39" s="7">
        <v>0</v>
      </c>
      <c r="M39" s="7">
        <v>0</v>
      </c>
      <c r="N39" s="37">
        <f t="shared" si="0"/>
        <v>0.58841463414634143</v>
      </c>
    </row>
    <row r="40" spans="1:14" x14ac:dyDescent="0.25">
      <c r="A40" s="21" t="s">
        <v>5239</v>
      </c>
      <c r="B40" s="34">
        <v>332</v>
      </c>
      <c r="C40" s="7">
        <v>123</v>
      </c>
      <c r="D40" s="7">
        <v>1</v>
      </c>
      <c r="E40" s="7">
        <v>31</v>
      </c>
      <c r="F40" s="7">
        <v>2</v>
      </c>
      <c r="G40" s="7">
        <v>20</v>
      </c>
      <c r="H40" s="7">
        <v>3</v>
      </c>
      <c r="I40" s="7">
        <v>6</v>
      </c>
      <c r="J40" s="22">
        <v>186</v>
      </c>
      <c r="K40" s="7">
        <v>0</v>
      </c>
      <c r="L40" s="7">
        <v>0</v>
      </c>
      <c r="M40" s="7">
        <v>0</v>
      </c>
      <c r="N40" s="37">
        <f t="shared" si="0"/>
        <v>0.56024096385542166</v>
      </c>
    </row>
    <row r="41" spans="1:14" x14ac:dyDescent="0.25">
      <c r="A41" s="21" t="s">
        <v>5240</v>
      </c>
      <c r="B41" s="34">
        <v>537</v>
      </c>
      <c r="C41" s="7">
        <v>158</v>
      </c>
      <c r="D41" s="7">
        <v>9</v>
      </c>
      <c r="E41" s="7">
        <v>77</v>
      </c>
      <c r="F41" s="7">
        <v>1</v>
      </c>
      <c r="G41" s="7">
        <v>51</v>
      </c>
      <c r="H41" s="7">
        <v>5</v>
      </c>
      <c r="I41" s="7">
        <v>4</v>
      </c>
      <c r="J41" s="22">
        <v>305</v>
      </c>
      <c r="K41" s="7">
        <v>1</v>
      </c>
      <c r="L41" s="7">
        <v>0</v>
      </c>
      <c r="M41" s="7">
        <v>0</v>
      </c>
      <c r="N41" s="37">
        <f t="shared" si="0"/>
        <v>0.56797020484171323</v>
      </c>
    </row>
    <row r="42" spans="1:14" x14ac:dyDescent="0.25">
      <c r="A42" s="21" t="s">
        <v>5241</v>
      </c>
      <c r="B42" s="34">
        <v>436</v>
      </c>
      <c r="C42" s="7">
        <v>123</v>
      </c>
      <c r="D42" s="7">
        <v>6</v>
      </c>
      <c r="E42" s="7">
        <v>73</v>
      </c>
      <c r="F42" s="7">
        <v>3</v>
      </c>
      <c r="G42" s="7">
        <v>31</v>
      </c>
      <c r="H42" s="7">
        <v>1</v>
      </c>
      <c r="I42" s="7">
        <v>2</v>
      </c>
      <c r="J42" s="22">
        <v>239</v>
      </c>
      <c r="K42" s="7">
        <v>0</v>
      </c>
      <c r="L42" s="7">
        <v>0</v>
      </c>
      <c r="M42" s="7">
        <v>0</v>
      </c>
      <c r="N42" s="37">
        <f t="shared" si="0"/>
        <v>0.54816513761467889</v>
      </c>
    </row>
    <row r="43" spans="1:14" x14ac:dyDescent="0.25">
      <c r="A43" s="21" t="s">
        <v>5242</v>
      </c>
      <c r="B43" s="34">
        <v>520</v>
      </c>
      <c r="C43" s="7">
        <v>137</v>
      </c>
      <c r="D43" s="7">
        <v>1</v>
      </c>
      <c r="E43" s="7">
        <v>71</v>
      </c>
      <c r="F43" s="7">
        <v>2</v>
      </c>
      <c r="G43" s="7">
        <v>39</v>
      </c>
      <c r="H43" s="7">
        <v>3</v>
      </c>
      <c r="I43" s="7">
        <v>5</v>
      </c>
      <c r="J43" s="22">
        <v>258</v>
      </c>
      <c r="K43" s="7">
        <v>9</v>
      </c>
      <c r="L43" s="7">
        <v>0</v>
      </c>
      <c r="M43" s="7">
        <v>1</v>
      </c>
      <c r="N43" s="37">
        <f t="shared" si="0"/>
        <v>0.49807692307692308</v>
      </c>
    </row>
    <row r="44" spans="1:14" x14ac:dyDescent="0.25">
      <c r="A44" s="21" t="s">
        <v>5243</v>
      </c>
      <c r="B44" s="34">
        <v>335</v>
      </c>
      <c r="C44" s="7">
        <v>120</v>
      </c>
      <c r="D44" s="7">
        <v>5</v>
      </c>
      <c r="E44" s="7">
        <v>41</v>
      </c>
      <c r="F44" s="7">
        <v>2</v>
      </c>
      <c r="G44" s="7">
        <v>30</v>
      </c>
      <c r="H44" s="7">
        <v>0</v>
      </c>
      <c r="I44" s="7">
        <v>5</v>
      </c>
      <c r="J44" s="22">
        <v>203</v>
      </c>
      <c r="K44" s="7">
        <v>1</v>
      </c>
      <c r="L44" s="7">
        <v>0</v>
      </c>
      <c r="M44" s="7">
        <v>0</v>
      </c>
      <c r="N44" s="37">
        <f t="shared" si="0"/>
        <v>0.60597014925373138</v>
      </c>
    </row>
    <row r="45" spans="1:14" x14ac:dyDescent="0.25">
      <c r="A45" s="21" t="s">
        <v>5244</v>
      </c>
      <c r="B45" s="34">
        <v>476</v>
      </c>
      <c r="C45" s="7">
        <v>148</v>
      </c>
      <c r="D45" s="7">
        <v>4</v>
      </c>
      <c r="E45" s="7">
        <v>84</v>
      </c>
      <c r="F45" s="7">
        <v>1</v>
      </c>
      <c r="G45" s="7">
        <v>33</v>
      </c>
      <c r="H45" s="7">
        <v>4</v>
      </c>
      <c r="I45" s="7">
        <v>6</v>
      </c>
      <c r="J45" s="22">
        <v>280</v>
      </c>
      <c r="K45" s="7">
        <v>2</v>
      </c>
      <c r="L45" s="7">
        <v>0</v>
      </c>
      <c r="M45" s="7">
        <v>0</v>
      </c>
      <c r="N45" s="37">
        <f t="shared" si="0"/>
        <v>0.58823529411764708</v>
      </c>
    </row>
    <row r="46" spans="1:14" x14ac:dyDescent="0.25">
      <c r="A46" s="21" t="s">
        <v>5245</v>
      </c>
      <c r="B46" s="34">
        <v>683</v>
      </c>
      <c r="C46" s="7">
        <v>199</v>
      </c>
      <c r="D46" s="7">
        <v>4</v>
      </c>
      <c r="E46" s="7">
        <v>81</v>
      </c>
      <c r="F46" s="7">
        <v>6</v>
      </c>
      <c r="G46" s="7">
        <v>33</v>
      </c>
      <c r="H46" s="7">
        <v>1</v>
      </c>
      <c r="I46" s="7">
        <v>3</v>
      </c>
      <c r="J46" s="22">
        <v>327</v>
      </c>
      <c r="K46" s="7">
        <v>0</v>
      </c>
      <c r="L46" s="7">
        <v>0</v>
      </c>
      <c r="M46" s="7">
        <v>0</v>
      </c>
      <c r="N46" s="37">
        <f t="shared" si="0"/>
        <v>0.47877013177159589</v>
      </c>
    </row>
    <row r="47" spans="1:14" x14ac:dyDescent="0.25">
      <c r="A47" s="21" t="s">
        <v>5246</v>
      </c>
      <c r="B47" s="7">
        <v>725</v>
      </c>
      <c r="C47" s="7">
        <v>131</v>
      </c>
      <c r="D47" s="7">
        <v>6</v>
      </c>
      <c r="E47" s="7">
        <v>104</v>
      </c>
      <c r="F47" s="7">
        <v>2</v>
      </c>
      <c r="G47" s="7">
        <v>39</v>
      </c>
      <c r="H47" s="7">
        <v>2</v>
      </c>
      <c r="I47" s="7">
        <v>3</v>
      </c>
      <c r="J47" s="22">
        <v>287</v>
      </c>
      <c r="K47" s="7">
        <v>2</v>
      </c>
      <c r="L47" s="7">
        <v>0</v>
      </c>
      <c r="M47" s="7">
        <v>0</v>
      </c>
      <c r="N47" s="37">
        <f t="shared" si="0"/>
        <v>0.39586206896551723</v>
      </c>
    </row>
    <row r="48" spans="1:14" x14ac:dyDescent="0.25">
      <c r="A48" s="21" t="s">
        <v>5247</v>
      </c>
      <c r="B48" s="34">
        <v>392</v>
      </c>
      <c r="C48" s="7">
        <v>84</v>
      </c>
      <c r="D48" s="7">
        <v>1</v>
      </c>
      <c r="E48" s="7">
        <v>46</v>
      </c>
      <c r="F48" s="7">
        <v>0</v>
      </c>
      <c r="G48" s="7">
        <v>24</v>
      </c>
      <c r="H48" s="7">
        <v>1</v>
      </c>
      <c r="I48" s="7">
        <v>0</v>
      </c>
      <c r="J48" s="22">
        <v>156</v>
      </c>
      <c r="K48" s="7">
        <v>1</v>
      </c>
      <c r="L48" s="7">
        <v>0</v>
      </c>
      <c r="M48" s="7">
        <v>0</v>
      </c>
      <c r="N48" s="37">
        <f t="shared" si="0"/>
        <v>0.39795918367346939</v>
      </c>
    </row>
    <row r="49" spans="1:14" x14ac:dyDescent="0.25">
      <c r="A49" s="21" t="s">
        <v>5248</v>
      </c>
      <c r="B49" s="34">
        <v>409</v>
      </c>
      <c r="C49" s="7">
        <v>89</v>
      </c>
      <c r="D49" s="7">
        <v>0</v>
      </c>
      <c r="E49" s="7">
        <v>40</v>
      </c>
      <c r="F49" s="7">
        <v>2</v>
      </c>
      <c r="G49" s="7">
        <v>26</v>
      </c>
      <c r="H49" s="7">
        <v>4</v>
      </c>
      <c r="I49" s="7">
        <v>1</v>
      </c>
      <c r="J49" s="22">
        <v>162</v>
      </c>
      <c r="K49" s="7">
        <v>0</v>
      </c>
      <c r="L49" s="7">
        <v>0</v>
      </c>
      <c r="M49" s="7">
        <v>0</v>
      </c>
      <c r="N49" s="37">
        <f t="shared" si="0"/>
        <v>0.39608801955990219</v>
      </c>
    </row>
    <row r="50" spans="1:14" x14ac:dyDescent="0.25">
      <c r="A50" s="21" t="s">
        <v>5249</v>
      </c>
      <c r="B50" s="34">
        <v>402</v>
      </c>
      <c r="C50" s="7">
        <v>67</v>
      </c>
      <c r="D50" s="7">
        <v>1</v>
      </c>
      <c r="E50" s="7">
        <v>67</v>
      </c>
      <c r="F50" s="7">
        <v>2</v>
      </c>
      <c r="G50" s="7">
        <v>25</v>
      </c>
      <c r="H50" s="7">
        <v>1</v>
      </c>
      <c r="I50" s="7">
        <v>1</v>
      </c>
      <c r="J50" s="22">
        <v>164</v>
      </c>
      <c r="K50" s="7">
        <v>1</v>
      </c>
      <c r="L50" s="7">
        <v>0</v>
      </c>
      <c r="M50" s="7">
        <v>0</v>
      </c>
      <c r="N50" s="37">
        <f t="shared" si="0"/>
        <v>0.4079601990049751</v>
      </c>
    </row>
    <row r="51" spans="1:14" x14ac:dyDescent="0.25">
      <c r="A51" s="21" t="s">
        <v>5250</v>
      </c>
      <c r="B51" s="34">
        <v>379</v>
      </c>
      <c r="C51" s="7">
        <v>42</v>
      </c>
      <c r="D51" s="7">
        <v>3</v>
      </c>
      <c r="E51" s="7">
        <v>35</v>
      </c>
      <c r="F51" s="7">
        <v>1</v>
      </c>
      <c r="G51" s="7">
        <v>4</v>
      </c>
      <c r="H51" s="7">
        <v>3</v>
      </c>
      <c r="I51" s="7">
        <v>2</v>
      </c>
      <c r="J51" s="22">
        <v>90</v>
      </c>
      <c r="K51" s="7">
        <v>1</v>
      </c>
      <c r="L51" s="7">
        <v>1</v>
      </c>
      <c r="M51" s="7">
        <v>0</v>
      </c>
      <c r="N51" s="37">
        <f t="shared" si="0"/>
        <v>0.24010554089709762</v>
      </c>
    </row>
    <row r="52" spans="1:14" x14ac:dyDescent="0.25">
      <c r="A52" s="21" t="s">
        <v>5251</v>
      </c>
      <c r="B52" s="34">
        <v>372</v>
      </c>
      <c r="C52" s="7">
        <v>37</v>
      </c>
      <c r="D52" s="7">
        <v>1</v>
      </c>
      <c r="E52" s="7">
        <v>52</v>
      </c>
      <c r="F52" s="7">
        <v>0</v>
      </c>
      <c r="G52" s="7">
        <v>24</v>
      </c>
      <c r="H52" s="7">
        <v>3</v>
      </c>
      <c r="I52" s="7">
        <v>3</v>
      </c>
      <c r="J52" s="22">
        <v>120</v>
      </c>
      <c r="K52" s="7">
        <v>0</v>
      </c>
      <c r="L52" s="7">
        <v>0</v>
      </c>
      <c r="M52" s="7">
        <v>0</v>
      </c>
      <c r="N52" s="37">
        <f t="shared" si="0"/>
        <v>0.32258064516129031</v>
      </c>
    </row>
    <row r="53" spans="1:14" x14ac:dyDescent="0.25">
      <c r="A53" s="21" t="s">
        <v>5252</v>
      </c>
      <c r="B53" s="34">
        <v>426</v>
      </c>
      <c r="C53" s="7">
        <v>67</v>
      </c>
      <c r="D53" s="7">
        <v>5</v>
      </c>
      <c r="E53" s="7">
        <v>64</v>
      </c>
      <c r="F53" s="7">
        <v>2</v>
      </c>
      <c r="G53" s="7">
        <v>23</v>
      </c>
      <c r="H53" s="7">
        <v>3</v>
      </c>
      <c r="I53" s="7">
        <v>6</v>
      </c>
      <c r="J53" s="22">
        <v>170</v>
      </c>
      <c r="K53" s="7">
        <v>0</v>
      </c>
      <c r="L53" s="7">
        <v>0</v>
      </c>
      <c r="M53" s="7">
        <v>0</v>
      </c>
      <c r="N53" s="37">
        <f t="shared" si="0"/>
        <v>0.39906103286384975</v>
      </c>
    </row>
    <row r="54" spans="1:14" x14ac:dyDescent="0.25">
      <c r="A54" s="21" t="s">
        <v>5253</v>
      </c>
      <c r="B54" s="34">
        <v>563</v>
      </c>
      <c r="C54" s="7">
        <v>90</v>
      </c>
      <c r="D54" s="7">
        <v>2</v>
      </c>
      <c r="E54" s="7">
        <v>114</v>
      </c>
      <c r="F54" s="7">
        <v>2</v>
      </c>
      <c r="G54" s="7">
        <v>33</v>
      </c>
      <c r="H54" s="7">
        <v>9</v>
      </c>
      <c r="I54" s="7">
        <v>5</v>
      </c>
      <c r="J54" s="22">
        <v>255</v>
      </c>
      <c r="K54" s="7">
        <v>0</v>
      </c>
      <c r="L54" s="7">
        <v>0</v>
      </c>
      <c r="M54" s="7">
        <v>0</v>
      </c>
      <c r="N54" s="37">
        <f t="shared" si="0"/>
        <v>0.45293072824156305</v>
      </c>
    </row>
    <row r="55" spans="1:14" x14ac:dyDescent="0.25">
      <c r="A55" s="21" t="s">
        <v>5254</v>
      </c>
      <c r="B55" s="34">
        <v>663</v>
      </c>
      <c r="C55" s="7">
        <v>98</v>
      </c>
      <c r="D55" s="7">
        <v>5</v>
      </c>
      <c r="E55" s="7">
        <v>86</v>
      </c>
      <c r="F55" s="7">
        <v>3</v>
      </c>
      <c r="G55" s="7">
        <v>24</v>
      </c>
      <c r="H55" s="7">
        <v>1</v>
      </c>
      <c r="I55" s="7">
        <v>2</v>
      </c>
      <c r="J55" s="22">
        <v>219</v>
      </c>
      <c r="K55" s="7">
        <v>7</v>
      </c>
      <c r="L55" s="7">
        <v>0</v>
      </c>
      <c r="M55" s="7">
        <v>2</v>
      </c>
      <c r="N55" s="37">
        <f t="shared" si="0"/>
        <v>0.33333333333333331</v>
      </c>
    </row>
    <row r="56" spans="1:14" x14ac:dyDescent="0.25">
      <c r="A56" s="21" t="s">
        <v>5255</v>
      </c>
      <c r="B56" s="34">
        <v>594</v>
      </c>
      <c r="C56" s="7">
        <v>75</v>
      </c>
      <c r="D56" s="7">
        <v>1</v>
      </c>
      <c r="E56" s="7">
        <v>64</v>
      </c>
      <c r="F56" s="7">
        <v>0</v>
      </c>
      <c r="G56" s="7">
        <v>22</v>
      </c>
      <c r="H56" s="7">
        <v>1</v>
      </c>
      <c r="I56" s="7">
        <v>7</v>
      </c>
      <c r="J56" s="22">
        <v>170</v>
      </c>
      <c r="K56" s="7">
        <v>0</v>
      </c>
      <c r="L56" s="7">
        <v>0</v>
      </c>
      <c r="M56" s="7">
        <v>0</v>
      </c>
      <c r="N56" s="37">
        <f t="shared" si="0"/>
        <v>0.28619528619528617</v>
      </c>
    </row>
    <row r="57" spans="1:14" x14ac:dyDescent="0.25">
      <c r="A57" s="21" t="s">
        <v>5256</v>
      </c>
      <c r="B57" s="34">
        <v>482</v>
      </c>
      <c r="C57" s="7">
        <v>80</v>
      </c>
      <c r="D57" s="7">
        <v>1</v>
      </c>
      <c r="E57" s="7">
        <v>64</v>
      </c>
      <c r="F57" s="7">
        <v>0</v>
      </c>
      <c r="G57" s="7">
        <v>38</v>
      </c>
      <c r="H57" s="7">
        <v>4</v>
      </c>
      <c r="I57" s="7">
        <v>3</v>
      </c>
      <c r="J57" s="22">
        <v>190</v>
      </c>
      <c r="K57" s="7">
        <v>0</v>
      </c>
      <c r="L57" s="7">
        <v>0</v>
      </c>
      <c r="M57" s="7">
        <v>0</v>
      </c>
      <c r="N57" s="37">
        <f t="shared" si="0"/>
        <v>0.39419087136929459</v>
      </c>
    </row>
    <row r="58" spans="1:14" x14ac:dyDescent="0.25">
      <c r="A58" s="21" t="s">
        <v>5257</v>
      </c>
      <c r="B58" s="34">
        <v>636</v>
      </c>
      <c r="C58" s="7">
        <v>134</v>
      </c>
      <c r="D58" s="7">
        <v>6</v>
      </c>
      <c r="E58" s="7">
        <v>111</v>
      </c>
      <c r="F58" s="7">
        <v>3</v>
      </c>
      <c r="G58" s="7">
        <v>30</v>
      </c>
      <c r="H58" s="7">
        <v>8</v>
      </c>
      <c r="I58" s="7">
        <v>7</v>
      </c>
      <c r="J58" s="22">
        <v>299</v>
      </c>
      <c r="K58" s="7">
        <v>1</v>
      </c>
      <c r="L58" s="7">
        <v>0</v>
      </c>
      <c r="M58" s="7">
        <v>0</v>
      </c>
      <c r="N58" s="37">
        <f t="shared" si="0"/>
        <v>0.47012578616352202</v>
      </c>
    </row>
    <row r="59" spans="1:14" x14ac:dyDescent="0.25">
      <c r="A59" s="21" t="s">
        <v>5258</v>
      </c>
      <c r="B59" s="34">
        <v>435</v>
      </c>
      <c r="C59" s="7">
        <v>78</v>
      </c>
      <c r="D59" s="7">
        <v>3</v>
      </c>
      <c r="E59" s="7">
        <v>86</v>
      </c>
      <c r="F59" s="7">
        <v>0</v>
      </c>
      <c r="G59" s="7">
        <v>18</v>
      </c>
      <c r="H59" s="7">
        <v>6</v>
      </c>
      <c r="I59" s="7">
        <v>5</v>
      </c>
      <c r="J59" s="22">
        <v>196</v>
      </c>
      <c r="K59" s="7">
        <v>0</v>
      </c>
      <c r="L59" s="7">
        <v>0</v>
      </c>
      <c r="M59" s="7">
        <v>0</v>
      </c>
      <c r="N59" s="37">
        <f t="shared" si="0"/>
        <v>0.45057471264367815</v>
      </c>
    </row>
    <row r="60" spans="1:14" x14ac:dyDescent="0.25">
      <c r="A60" s="21" t="s">
        <v>5259</v>
      </c>
      <c r="B60" s="34">
        <v>529</v>
      </c>
      <c r="C60" s="7">
        <v>113</v>
      </c>
      <c r="D60" s="7">
        <v>6</v>
      </c>
      <c r="E60" s="7">
        <v>94</v>
      </c>
      <c r="F60" s="7">
        <v>4</v>
      </c>
      <c r="G60" s="7">
        <v>22</v>
      </c>
      <c r="H60" s="7">
        <v>4</v>
      </c>
      <c r="I60" s="7">
        <v>3</v>
      </c>
      <c r="J60" s="22">
        <v>246</v>
      </c>
      <c r="K60" s="7">
        <v>0</v>
      </c>
      <c r="L60" s="7">
        <v>0</v>
      </c>
      <c r="M60" s="7">
        <v>0</v>
      </c>
      <c r="N60" s="37">
        <f t="shared" si="0"/>
        <v>0.46502835538752363</v>
      </c>
    </row>
    <row r="61" spans="1:14" x14ac:dyDescent="0.25">
      <c r="A61" s="21" t="s">
        <v>5260</v>
      </c>
      <c r="B61" s="34">
        <v>617</v>
      </c>
      <c r="C61" s="7">
        <v>136</v>
      </c>
      <c r="D61" s="7">
        <v>1</v>
      </c>
      <c r="E61" s="7">
        <v>117</v>
      </c>
      <c r="F61" s="7">
        <v>1</v>
      </c>
      <c r="G61" s="7">
        <v>34</v>
      </c>
      <c r="H61" s="7">
        <v>5</v>
      </c>
      <c r="I61" s="7">
        <v>3</v>
      </c>
      <c r="J61" s="22">
        <v>297</v>
      </c>
      <c r="K61" s="7">
        <v>2</v>
      </c>
      <c r="L61" s="7">
        <v>0</v>
      </c>
      <c r="M61" s="7">
        <v>0</v>
      </c>
      <c r="N61" s="37">
        <f t="shared" si="0"/>
        <v>0.48136142625607781</v>
      </c>
    </row>
    <row r="62" spans="1:14" x14ac:dyDescent="0.25">
      <c r="A62" s="21" t="s">
        <v>5261</v>
      </c>
      <c r="B62" s="34">
        <v>568</v>
      </c>
      <c r="C62" s="7">
        <v>107</v>
      </c>
      <c r="D62" s="7">
        <v>6</v>
      </c>
      <c r="E62" s="7">
        <v>114</v>
      </c>
      <c r="F62" s="7">
        <v>5</v>
      </c>
      <c r="G62" s="7">
        <v>31</v>
      </c>
      <c r="H62" s="7">
        <v>5</v>
      </c>
      <c r="I62" s="7">
        <v>4</v>
      </c>
      <c r="J62" s="22">
        <v>272</v>
      </c>
      <c r="K62" s="7">
        <v>1</v>
      </c>
      <c r="L62" s="7">
        <v>0</v>
      </c>
      <c r="M62" s="7">
        <v>0</v>
      </c>
      <c r="N62" s="37">
        <f t="shared" si="0"/>
        <v>0.47887323943661969</v>
      </c>
    </row>
    <row r="63" spans="1:14" x14ac:dyDescent="0.25">
      <c r="A63" s="21" t="s">
        <v>5262</v>
      </c>
      <c r="B63" s="34">
        <v>569</v>
      </c>
      <c r="C63" s="7">
        <v>132</v>
      </c>
      <c r="D63" s="7">
        <v>2</v>
      </c>
      <c r="E63" s="7">
        <v>121</v>
      </c>
      <c r="F63" s="7">
        <v>1</v>
      </c>
      <c r="G63" s="7">
        <v>28</v>
      </c>
      <c r="H63" s="7">
        <v>4</v>
      </c>
      <c r="I63" s="7">
        <v>2</v>
      </c>
      <c r="J63" s="22">
        <v>290</v>
      </c>
      <c r="K63" s="7">
        <v>0</v>
      </c>
      <c r="L63" s="7">
        <v>0</v>
      </c>
      <c r="M63" s="7">
        <v>1</v>
      </c>
      <c r="N63" s="37">
        <f t="shared" si="0"/>
        <v>0.51142355008787344</v>
      </c>
    </row>
    <row r="64" spans="1:14" x14ac:dyDescent="0.25">
      <c r="A64" s="21" t="s">
        <v>5263</v>
      </c>
      <c r="B64" s="34">
        <v>496</v>
      </c>
      <c r="C64" s="7">
        <v>106</v>
      </c>
      <c r="D64" s="7">
        <v>4</v>
      </c>
      <c r="E64" s="7">
        <v>87</v>
      </c>
      <c r="F64" s="7">
        <v>3</v>
      </c>
      <c r="G64" s="7">
        <v>35</v>
      </c>
      <c r="H64" s="7">
        <v>6</v>
      </c>
      <c r="I64" s="7">
        <v>4</v>
      </c>
      <c r="J64" s="22">
        <v>245</v>
      </c>
      <c r="K64" s="7">
        <v>2</v>
      </c>
      <c r="L64" s="7">
        <v>0</v>
      </c>
      <c r="M64" s="7">
        <v>0</v>
      </c>
      <c r="N64" s="37">
        <f t="shared" si="0"/>
        <v>0.49395161290322581</v>
      </c>
    </row>
    <row r="65" spans="1:14" x14ac:dyDescent="0.25">
      <c r="A65" s="21" t="s">
        <v>5264</v>
      </c>
      <c r="B65" s="34">
        <v>518</v>
      </c>
      <c r="C65" s="7">
        <v>85</v>
      </c>
      <c r="D65" s="7">
        <v>2</v>
      </c>
      <c r="E65" s="7">
        <v>103</v>
      </c>
      <c r="F65" s="7">
        <v>2</v>
      </c>
      <c r="G65" s="7">
        <v>24</v>
      </c>
      <c r="H65" s="7">
        <v>2</v>
      </c>
      <c r="I65" s="7">
        <v>6</v>
      </c>
      <c r="J65" s="22">
        <v>224</v>
      </c>
      <c r="K65" s="7">
        <v>0</v>
      </c>
      <c r="L65" s="7">
        <v>0</v>
      </c>
      <c r="M65" s="7">
        <v>0</v>
      </c>
      <c r="N65" s="37">
        <f t="shared" si="0"/>
        <v>0.43243243243243246</v>
      </c>
    </row>
    <row r="66" spans="1:14" x14ac:dyDescent="0.25">
      <c r="A66" s="21" t="s">
        <v>5265</v>
      </c>
      <c r="B66" s="34">
        <v>558</v>
      </c>
      <c r="C66" s="7">
        <v>110</v>
      </c>
      <c r="D66" s="7">
        <v>5</v>
      </c>
      <c r="E66" s="7">
        <v>81</v>
      </c>
      <c r="F66" s="7">
        <v>1</v>
      </c>
      <c r="G66" s="7">
        <v>46</v>
      </c>
      <c r="H66" s="7">
        <v>4</v>
      </c>
      <c r="I66" s="7">
        <v>2</v>
      </c>
      <c r="J66" s="22">
        <v>249</v>
      </c>
      <c r="K66" s="7">
        <v>0</v>
      </c>
      <c r="L66" s="7">
        <v>0</v>
      </c>
      <c r="M66" s="7">
        <v>0</v>
      </c>
      <c r="N66" s="37">
        <f t="shared" ref="N66:N83" si="1">(M66+L66+J66)/B66</f>
        <v>0.44623655913978494</v>
      </c>
    </row>
    <row r="67" spans="1:14" x14ac:dyDescent="0.25">
      <c r="A67" s="21" t="s">
        <v>5266</v>
      </c>
      <c r="B67" s="34">
        <v>671</v>
      </c>
      <c r="C67" s="7">
        <v>170</v>
      </c>
      <c r="D67" s="7">
        <v>4</v>
      </c>
      <c r="E67" s="7">
        <v>109</v>
      </c>
      <c r="F67" s="7">
        <v>0</v>
      </c>
      <c r="G67" s="7">
        <v>36</v>
      </c>
      <c r="H67" s="7">
        <v>2</v>
      </c>
      <c r="I67" s="7">
        <v>2</v>
      </c>
      <c r="J67" s="22">
        <v>323</v>
      </c>
      <c r="K67" s="7">
        <v>1</v>
      </c>
      <c r="L67" s="7">
        <v>0</v>
      </c>
      <c r="M67" s="7">
        <v>0</v>
      </c>
      <c r="N67" s="37">
        <f t="shared" si="1"/>
        <v>0.481371087928465</v>
      </c>
    </row>
    <row r="68" spans="1:14" x14ac:dyDescent="0.25">
      <c r="A68" s="21" t="s">
        <v>5267</v>
      </c>
      <c r="B68" s="34">
        <v>689</v>
      </c>
      <c r="C68" s="7">
        <v>139</v>
      </c>
      <c r="D68" s="7">
        <v>3</v>
      </c>
      <c r="E68" s="7">
        <v>98</v>
      </c>
      <c r="F68" s="7">
        <v>1</v>
      </c>
      <c r="G68" s="7">
        <v>26</v>
      </c>
      <c r="H68" s="7">
        <v>2</v>
      </c>
      <c r="I68" s="7">
        <v>5</v>
      </c>
      <c r="J68" s="22">
        <v>274</v>
      </c>
      <c r="K68" s="7">
        <v>3</v>
      </c>
      <c r="L68" s="7">
        <v>0</v>
      </c>
      <c r="M68" s="7">
        <v>0</v>
      </c>
      <c r="N68" s="37">
        <f t="shared" si="1"/>
        <v>0.39767779390420899</v>
      </c>
    </row>
    <row r="69" spans="1:14" x14ac:dyDescent="0.25">
      <c r="A69" s="21" t="s">
        <v>5268</v>
      </c>
      <c r="B69" s="34">
        <v>538</v>
      </c>
      <c r="C69" s="7">
        <v>111</v>
      </c>
      <c r="D69" s="7">
        <v>3</v>
      </c>
      <c r="E69" s="7">
        <v>66</v>
      </c>
      <c r="F69" s="7">
        <v>0</v>
      </c>
      <c r="G69" s="7">
        <v>28</v>
      </c>
      <c r="H69" s="7">
        <v>1</v>
      </c>
      <c r="I69" s="7">
        <v>2</v>
      </c>
      <c r="J69" s="22">
        <v>211</v>
      </c>
      <c r="K69" s="7">
        <v>3</v>
      </c>
      <c r="L69" s="7">
        <v>0</v>
      </c>
      <c r="M69" s="7">
        <v>0</v>
      </c>
      <c r="N69" s="37">
        <f t="shared" si="1"/>
        <v>0.39219330855018586</v>
      </c>
    </row>
    <row r="70" spans="1:14" x14ac:dyDescent="0.25">
      <c r="A70" s="21" t="s">
        <v>5269</v>
      </c>
      <c r="B70" s="34">
        <v>371</v>
      </c>
      <c r="C70" s="7">
        <v>51</v>
      </c>
      <c r="D70" s="7">
        <v>1</v>
      </c>
      <c r="E70" s="7">
        <v>34</v>
      </c>
      <c r="F70" s="7">
        <v>0</v>
      </c>
      <c r="G70" s="7">
        <v>8</v>
      </c>
      <c r="H70" s="7">
        <v>3</v>
      </c>
      <c r="I70" s="7">
        <v>2</v>
      </c>
      <c r="J70" s="22">
        <v>99</v>
      </c>
      <c r="K70" s="7">
        <v>1</v>
      </c>
      <c r="L70" s="7">
        <v>0</v>
      </c>
      <c r="M70" s="7">
        <v>0</v>
      </c>
      <c r="N70" s="37">
        <f t="shared" si="1"/>
        <v>0.26684636118598382</v>
      </c>
    </row>
    <row r="71" spans="1:14" x14ac:dyDescent="0.25">
      <c r="A71" s="21" t="s">
        <v>5270</v>
      </c>
      <c r="B71" s="34">
        <v>537</v>
      </c>
      <c r="C71" s="7">
        <v>114</v>
      </c>
      <c r="D71" s="7">
        <v>1</v>
      </c>
      <c r="E71" s="7">
        <v>70</v>
      </c>
      <c r="F71" s="7">
        <v>0</v>
      </c>
      <c r="G71" s="7">
        <v>36</v>
      </c>
      <c r="H71" s="7">
        <v>2</v>
      </c>
      <c r="I71" s="7">
        <v>2</v>
      </c>
      <c r="J71" s="22">
        <v>225</v>
      </c>
      <c r="K71" s="7">
        <v>1</v>
      </c>
      <c r="L71" s="7">
        <v>0</v>
      </c>
      <c r="M71" s="7">
        <v>0</v>
      </c>
      <c r="N71" s="37">
        <f t="shared" si="1"/>
        <v>0.41899441340782123</v>
      </c>
    </row>
    <row r="72" spans="1:14" x14ac:dyDescent="0.25">
      <c r="A72" s="21" t="s">
        <v>5271</v>
      </c>
      <c r="B72" s="34">
        <v>524</v>
      </c>
      <c r="C72" s="7">
        <v>97</v>
      </c>
      <c r="D72" s="7">
        <v>3</v>
      </c>
      <c r="E72" s="7">
        <v>62</v>
      </c>
      <c r="F72" s="7">
        <v>1</v>
      </c>
      <c r="G72" s="7">
        <v>41</v>
      </c>
      <c r="H72" s="7">
        <v>1</v>
      </c>
      <c r="I72" s="7">
        <v>1</v>
      </c>
      <c r="J72" s="22">
        <v>206</v>
      </c>
      <c r="K72" s="7">
        <v>0</v>
      </c>
      <c r="L72" s="7">
        <v>0</v>
      </c>
      <c r="M72" s="7">
        <v>0</v>
      </c>
      <c r="N72" s="37">
        <f t="shared" si="1"/>
        <v>0.3931297709923664</v>
      </c>
    </row>
    <row r="73" spans="1:14" ht="30" x14ac:dyDescent="0.25">
      <c r="A73" s="6" t="s">
        <v>5272</v>
      </c>
      <c r="B73" s="7">
        <v>889</v>
      </c>
      <c r="C73" s="7">
        <v>200</v>
      </c>
      <c r="D73" s="7">
        <v>3</v>
      </c>
      <c r="E73" s="7">
        <v>110</v>
      </c>
      <c r="F73" s="7">
        <v>1</v>
      </c>
      <c r="G73" s="7">
        <v>65</v>
      </c>
      <c r="H73" s="7">
        <v>4</v>
      </c>
      <c r="I73" s="7">
        <v>2</v>
      </c>
      <c r="J73" s="22">
        <v>385</v>
      </c>
      <c r="K73" s="7">
        <v>0</v>
      </c>
      <c r="L73" s="7">
        <v>0</v>
      </c>
      <c r="M73" s="7">
        <v>0</v>
      </c>
      <c r="N73" s="37">
        <f t="shared" si="1"/>
        <v>0.43307086614173229</v>
      </c>
    </row>
    <row r="74" spans="1:14" x14ac:dyDescent="0.25">
      <c r="A74" s="21" t="s">
        <v>5273</v>
      </c>
      <c r="B74" s="7">
        <v>515</v>
      </c>
      <c r="C74" s="7">
        <v>82</v>
      </c>
      <c r="D74" s="7">
        <v>1</v>
      </c>
      <c r="E74" s="7">
        <v>75</v>
      </c>
      <c r="F74" s="7">
        <v>2</v>
      </c>
      <c r="G74" s="7">
        <v>28</v>
      </c>
      <c r="H74" s="7">
        <v>3</v>
      </c>
      <c r="I74" s="7">
        <v>2</v>
      </c>
      <c r="J74" s="22">
        <v>193</v>
      </c>
      <c r="K74" s="7">
        <v>0</v>
      </c>
      <c r="L74" s="7">
        <v>0</v>
      </c>
      <c r="M74" s="7">
        <v>0</v>
      </c>
      <c r="N74" s="37">
        <f t="shared" si="1"/>
        <v>0.37475728155339805</v>
      </c>
    </row>
    <row r="75" spans="1:14" x14ac:dyDescent="0.25">
      <c r="A75" s="21" t="s">
        <v>5274</v>
      </c>
      <c r="B75" s="7">
        <v>432</v>
      </c>
      <c r="C75" s="7">
        <v>83</v>
      </c>
      <c r="D75" s="7">
        <v>5</v>
      </c>
      <c r="E75" s="7">
        <v>50</v>
      </c>
      <c r="F75" s="7">
        <v>0</v>
      </c>
      <c r="G75" s="7">
        <v>49</v>
      </c>
      <c r="H75" s="7">
        <v>3</v>
      </c>
      <c r="I75" s="7">
        <v>2</v>
      </c>
      <c r="J75" s="22">
        <v>192</v>
      </c>
      <c r="K75" s="7">
        <v>0</v>
      </c>
      <c r="L75" s="7">
        <v>0</v>
      </c>
      <c r="M75" s="7">
        <v>0</v>
      </c>
      <c r="N75" s="37">
        <f t="shared" si="1"/>
        <v>0.44444444444444442</v>
      </c>
    </row>
    <row r="76" spans="1:14" x14ac:dyDescent="0.25">
      <c r="A76" s="21" t="s">
        <v>5275</v>
      </c>
      <c r="B76" s="7">
        <v>334</v>
      </c>
      <c r="C76" s="7">
        <v>64</v>
      </c>
      <c r="D76" s="7">
        <v>1</v>
      </c>
      <c r="E76" s="7">
        <v>30</v>
      </c>
      <c r="F76" s="7">
        <v>2</v>
      </c>
      <c r="G76" s="7">
        <v>29</v>
      </c>
      <c r="H76" s="7">
        <v>3</v>
      </c>
      <c r="I76" s="7">
        <v>1</v>
      </c>
      <c r="J76" s="22">
        <v>130</v>
      </c>
      <c r="K76" s="7">
        <v>0</v>
      </c>
      <c r="L76" s="7">
        <v>0</v>
      </c>
      <c r="M76" s="7">
        <v>2</v>
      </c>
      <c r="N76" s="37">
        <f t="shared" si="1"/>
        <v>0.39520958083832336</v>
      </c>
    </row>
    <row r="77" spans="1:14" x14ac:dyDescent="0.25">
      <c r="A77" s="21" t="s">
        <v>5276</v>
      </c>
      <c r="B77" s="7">
        <v>666</v>
      </c>
      <c r="C77" s="7">
        <v>97</v>
      </c>
      <c r="D77" s="7">
        <v>3</v>
      </c>
      <c r="E77" s="7">
        <v>58</v>
      </c>
      <c r="F77" s="7">
        <v>1</v>
      </c>
      <c r="G77" s="7">
        <v>29</v>
      </c>
      <c r="H77" s="7">
        <v>2</v>
      </c>
      <c r="I77" s="7">
        <v>2</v>
      </c>
      <c r="J77" s="22">
        <v>192</v>
      </c>
      <c r="K77" s="7">
        <v>0</v>
      </c>
      <c r="L77" s="7">
        <v>0</v>
      </c>
      <c r="M77" s="7">
        <v>0</v>
      </c>
      <c r="N77" s="37">
        <f t="shared" si="1"/>
        <v>0.28828828828828829</v>
      </c>
    </row>
    <row r="78" spans="1:14" x14ac:dyDescent="0.25">
      <c r="A78" s="21" t="s">
        <v>5277</v>
      </c>
      <c r="B78" s="7">
        <v>643</v>
      </c>
      <c r="C78" s="7">
        <v>162</v>
      </c>
      <c r="D78" s="7">
        <v>2</v>
      </c>
      <c r="E78" s="7">
        <v>55</v>
      </c>
      <c r="F78" s="7">
        <v>0</v>
      </c>
      <c r="G78" s="7">
        <v>39</v>
      </c>
      <c r="H78" s="7">
        <v>3</v>
      </c>
      <c r="I78" s="7">
        <v>3</v>
      </c>
      <c r="J78" s="22">
        <v>264</v>
      </c>
      <c r="K78" s="7">
        <v>0</v>
      </c>
      <c r="L78" s="7">
        <v>0</v>
      </c>
      <c r="M78" s="7">
        <v>0</v>
      </c>
      <c r="N78" s="37">
        <f t="shared" si="1"/>
        <v>0.41057542768273719</v>
      </c>
    </row>
    <row r="79" spans="1:14" x14ac:dyDescent="0.25">
      <c r="A79" s="21" t="s">
        <v>5278</v>
      </c>
      <c r="B79" s="7">
        <v>465</v>
      </c>
      <c r="C79" s="7">
        <v>113</v>
      </c>
      <c r="D79" s="7">
        <v>0</v>
      </c>
      <c r="E79" s="7">
        <v>76</v>
      </c>
      <c r="F79" s="7">
        <v>1</v>
      </c>
      <c r="G79" s="7">
        <v>21</v>
      </c>
      <c r="H79" s="7">
        <v>2</v>
      </c>
      <c r="I79" s="7">
        <v>1</v>
      </c>
      <c r="J79" s="22">
        <v>214</v>
      </c>
      <c r="K79" s="7">
        <v>1</v>
      </c>
      <c r="L79" s="7">
        <v>0</v>
      </c>
      <c r="M79" s="7">
        <v>0</v>
      </c>
      <c r="N79" s="37">
        <f t="shared" si="1"/>
        <v>0.46021505376344085</v>
      </c>
    </row>
    <row r="80" spans="1:14" x14ac:dyDescent="0.25">
      <c r="A80" s="21" t="s">
        <v>5279</v>
      </c>
      <c r="B80" s="7">
        <v>483</v>
      </c>
      <c r="C80" s="7">
        <v>109</v>
      </c>
      <c r="D80" s="7">
        <v>2</v>
      </c>
      <c r="E80" s="7">
        <v>69</v>
      </c>
      <c r="F80" s="7">
        <v>0</v>
      </c>
      <c r="G80" s="7">
        <v>37</v>
      </c>
      <c r="H80" s="7">
        <v>0</v>
      </c>
      <c r="I80" s="7">
        <v>2</v>
      </c>
      <c r="J80" s="22">
        <v>219</v>
      </c>
      <c r="K80" s="7">
        <v>0</v>
      </c>
      <c r="L80" s="7">
        <v>0</v>
      </c>
      <c r="M80" s="7">
        <v>0</v>
      </c>
      <c r="N80" s="37">
        <f t="shared" si="1"/>
        <v>0.453416149068323</v>
      </c>
    </row>
    <row r="81" spans="1:14" x14ac:dyDescent="0.25">
      <c r="A81" s="21" t="s">
        <v>5280</v>
      </c>
      <c r="B81" s="7">
        <v>353</v>
      </c>
      <c r="C81" s="7">
        <v>63</v>
      </c>
      <c r="D81" s="7">
        <v>1</v>
      </c>
      <c r="E81" s="7">
        <v>42</v>
      </c>
      <c r="F81" s="7">
        <v>0</v>
      </c>
      <c r="G81" s="7">
        <v>22</v>
      </c>
      <c r="H81" s="7">
        <v>1</v>
      </c>
      <c r="I81" s="7">
        <v>1</v>
      </c>
      <c r="J81" s="22">
        <v>130</v>
      </c>
      <c r="K81" s="7">
        <v>0</v>
      </c>
      <c r="L81" s="7">
        <v>0</v>
      </c>
      <c r="M81" s="7">
        <v>2</v>
      </c>
      <c r="N81" s="37">
        <f t="shared" si="1"/>
        <v>0.37393767705382436</v>
      </c>
    </row>
    <row r="82" spans="1:14" x14ac:dyDescent="0.25">
      <c r="A82" s="21" t="s">
        <v>5281</v>
      </c>
      <c r="B82" s="7">
        <v>407</v>
      </c>
      <c r="C82" s="7">
        <v>89</v>
      </c>
      <c r="D82" s="7">
        <v>2</v>
      </c>
      <c r="E82" s="7">
        <v>40</v>
      </c>
      <c r="F82" s="7">
        <v>1</v>
      </c>
      <c r="G82" s="7">
        <v>28</v>
      </c>
      <c r="H82" s="7">
        <v>2</v>
      </c>
      <c r="I82" s="7">
        <v>2</v>
      </c>
      <c r="J82" s="22">
        <v>164</v>
      </c>
      <c r="K82" s="7">
        <v>0</v>
      </c>
      <c r="L82" s="7">
        <v>0</v>
      </c>
      <c r="M82" s="7">
        <v>1</v>
      </c>
      <c r="N82" s="37">
        <f t="shared" si="1"/>
        <v>0.40540540540540543</v>
      </c>
    </row>
    <row r="83" spans="1:14" x14ac:dyDescent="0.25">
      <c r="A83" s="21" t="s">
        <v>5282</v>
      </c>
      <c r="B83" s="7">
        <v>362</v>
      </c>
      <c r="C83" s="7">
        <v>53</v>
      </c>
      <c r="D83" s="7">
        <v>0</v>
      </c>
      <c r="E83" s="7">
        <v>36</v>
      </c>
      <c r="F83" s="7">
        <v>0</v>
      </c>
      <c r="G83" s="7">
        <v>26</v>
      </c>
      <c r="H83" s="7">
        <v>6</v>
      </c>
      <c r="I83" s="7">
        <v>0</v>
      </c>
      <c r="J83" s="22">
        <v>121</v>
      </c>
      <c r="K83" s="7">
        <v>0</v>
      </c>
      <c r="L83" s="7">
        <v>0</v>
      </c>
      <c r="M83" s="7">
        <v>0</v>
      </c>
      <c r="N83" s="37">
        <f t="shared" si="1"/>
        <v>0.33425414364640882</v>
      </c>
    </row>
    <row r="84" spans="1:14" x14ac:dyDescent="0.25">
      <c r="A84" s="21" t="s">
        <v>645</v>
      </c>
      <c r="B84" s="7">
        <v>0</v>
      </c>
      <c r="C84" s="7">
        <v>122</v>
      </c>
      <c r="D84" s="7">
        <v>0</v>
      </c>
      <c r="E84" s="7">
        <v>40</v>
      </c>
      <c r="F84" s="7">
        <v>1</v>
      </c>
      <c r="G84" s="7">
        <v>3</v>
      </c>
      <c r="H84" s="7">
        <v>0</v>
      </c>
      <c r="I84" s="7">
        <v>0</v>
      </c>
      <c r="J84" s="22">
        <v>166</v>
      </c>
      <c r="K84" s="7">
        <v>0</v>
      </c>
      <c r="L84" s="7">
        <v>0</v>
      </c>
      <c r="M84" s="7">
        <v>24</v>
      </c>
      <c r="N84" s="37" t="s">
        <v>99</v>
      </c>
    </row>
    <row r="85" spans="1:14" x14ac:dyDescent="0.25">
      <c r="A85" s="21" t="s">
        <v>5283</v>
      </c>
      <c r="B85" s="7">
        <v>0</v>
      </c>
      <c r="C85" s="7">
        <v>30</v>
      </c>
      <c r="D85" s="7">
        <v>1</v>
      </c>
      <c r="E85" s="7">
        <v>33</v>
      </c>
      <c r="F85" s="7">
        <v>0</v>
      </c>
      <c r="G85" s="7">
        <v>8</v>
      </c>
      <c r="H85" s="7">
        <v>3</v>
      </c>
      <c r="I85" s="7">
        <v>2</v>
      </c>
      <c r="J85" s="22">
        <v>77</v>
      </c>
      <c r="K85" s="7">
        <v>1</v>
      </c>
      <c r="L85" s="7">
        <v>1</v>
      </c>
      <c r="M85" s="7">
        <v>0</v>
      </c>
      <c r="N85" s="37" t="s">
        <v>99</v>
      </c>
    </row>
    <row r="86" spans="1:14" x14ac:dyDescent="0.25">
      <c r="A86" s="21" t="s">
        <v>5284</v>
      </c>
      <c r="B86" s="7">
        <v>0</v>
      </c>
      <c r="C86" s="7">
        <v>10</v>
      </c>
      <c r="D86" s="7">
        <v>2</v>
      </c>
      <c r="E86" s="7">
        <v>7</v>
      </c>
      <c r="F86" s="7">
        <v>2</v>
      </c>
      <c r="G86" s="7">
        <v>3</v>
      </c>
      <c r="H86" s="7">
        <v>0</v>
      </c>
      <c r="I86" s="7">
        <v>0</v>
      </c>
      <c r="J86" s="22">
        <v>24</v>
      </c>
      <c r="K86" s="7">
        <v>0</v>
      </c>
      <c r="L86" s="7">
        <v>0</v>
      </c>
      <c r="M86" s="7">
        <v>0</v>
      </c>
      <c r="N86" s="37" t="s">
        <v>99</v>
      </c>
    </row>
    <row r="87" spans="1:14" x14ac:dyDescent="0.25">
      <c r="A87" s="21" t="s">
        <v>5285</v>
      </c>
      <c r="B87" s="7">
        <v>0</v>
      </c>
      <c r="C87" s="7">
        <v>41</v>
      </c>
      <c r="D87" s="7">
        <v>4</v>
      </c>
      <c r="E87" s="7">
        <v>26</v>
      </c>
      <c r="F87" s="7">
        <v>2</v>
      </c>
      <c r="G87" s="7">
        <v>5</v>
      </c>
      <c r="H87" s="7">
        <v>2</v>
      </c>
      <c r="I87" s="7">
        <v>0</v>
      </c>
      <c r="J87" s="22">
        <v>80</v>
      </c>
      <c r="K87" s="7">
        <v>0</v>
      </c>
      <c r="L87" s="7">
        <v>0</v>
      </c>
      <c r="M87" s="7">
        <v>2</v>
      </c>
      <c r="N87" s="37" t="s">
        <v>99</v>
      </c>
    </row>
    <row r="88" spans="1:14" x14ac:dyDescent="0.25">
      <c r="A88" s="21" t="s">
        <v>5286</v>
      </c>
      <c r="B88" s="7">
        <v>0</v>
      </c>
      <c r="C88" s="7">
        <v>36</v>
      </c>
      <c r="D88" s="7">
        <v>1</v>
      </c>
      <c r="E88" s="7">
        <v>21</v>
      </c>
      <c r="F88" s="7">
        <v>0</v>
      </c>
      <c r="G88" s="7">
        <v>4</v>
      </c>
      <c r="H88" s="7">
        <v>1</v>
      </c>
      <c r="I88" s="7">
        <v>1</v>
      </c>
      <c r="J88" s="22">
        <v>64</v>
      </c>
      <c r="K88" s="7">
        <v>0</v>
      </c>
      <c r="L88" s="7">
        <v>1</v>
      </c>
      <c r="M88" s="7">
        <v>4</v>
      </c>
      <c r="N88" s="37" t="s">
        <v>99</v>
      </c>
    </row>
    <row r="89" spans="1:14" x14ac:dyDescent="0.25">
      <c r="A89" s="21" t="s">
        <v>5287</v>
      </c>
      <c r="B89" s="7">
        <v>0</v>
      </c>
      <c r="C89" s="7">
        <v>26</v>
      </c>
      <c r="D89" s="7">
        <v>0</v>
      </c>
      <c r="E89" s="7">
        <v>11</v>
      </c>
      <c r="F89" s="7">
        <v>3</v>
      </c>
      <c r="G89" s="7">
        <v>10</v>
      </c>
      <c r="H89" s="7">
        <v>2</v>
      </c>
      <c r="I89" s="7">
        <v>0</v>
      </c>
      <c r="J89" s="22">
        <v>52</v>
      </c>
      <c r="K89" s="7">
        <v>1</v>
      </c>
      <c r="L89" s="7">
        <v>0</v>
      </c>
      <c r="M89" s="7">
        <v>0</v>
      </c>
      <c r="N89" s="37" t="s">
        <v>99</v>
      </c>
    </row>
    <row r="90" spans="1:14" ht="30" x14ac:dyDescent="0.25">
      <c r="A90" s="6" t="s">
        <v>5288</v>
      </c>
      <c r="B90" s="7">
        <v>0</v>
      </c>
      <c r="C90" s="7">
        <v>27</v>
      </c>
      <c r="D90" s="7">
        <v>0</v>
      </c>
      <c r="E90" s="7">
        <v>26</v>
      </c>
      <c r="F90" s="7">
        <v>1</v>
      </c>
      <c r="G90" s="7">
        <v>13</v>
      </c>
      <c r="H90" s="7">
        <v>2</v>
      </c>
      <c r="I90" s="7">
        <v>3</v>
      </c>
      <c r="J90" s="22">
        <v>72</v>
      </c>
      <c r="K90" s="7">
        <v>0</v>
      </c>
      <c r="L90" s="7">
        <v>0</v>
      </c>
      <c r="M90" s="7">
        <v>3</v>
      </c>
      <c r="N90" s="37" t="s">
        <v>99</v>
      </c>
    </row>
    <row r="91" spans="1:14" ht="30" x14ac:dyDescent="0.25">
      <c r="A91" s="6" t="s">
        <v>5289</v>
      </c>
      <c r="B91" s="7">
        <v>0</v>
      </c>
      <c r="C91" s="7">
        <v>46</v>
      </c>
      <c r="D91" s="7">
        <v>1</v>
      </c>
      <c r="E91" s="7">
        <v>42</v>
      </c>
      <c r="F91" s="7">
        <v>1</v>
      </c>
      <c r="G91" s="7">
        <v>4</v>
      </c>
      <c r="H91" s="7">
        <v>2</v>
      </c>
      <c r="I91" s="7">
        <v>1</v>
      </c>
      <c r="J91" s="22">
        <v>97</v>
      </c>
      <c r="K91" s="7">
        <v>0</v>
      </c>
      <c r="L91" s="7">
        <v>0</v>
      </c>
      <c r="M91" s="7">
        <v>1</v>
      </c>
      <c r="N91" s="37" t="s">
        <v>99</v>
      </c>
    </row>
    <row r="92" spans="1:14" x14ac:dyDescent="0.25">
      <c r="A92" s="21" t="s">
        <v>5290</v>
      </c>
      <c r="B92" s="7">
        <v>0</v>
      </c>
      <c r="C92" s="7">
        <v>2845</v>
      </c>
      <c r="D92" s="7">
        <v>37</v>
      </c>
      <c r="E92" s="7">
        <v>1774</v>
      </c>
      <c r="F92" s="7">
        <v>27</v>
      </c>
      <c r="G92" s="7">
        <v>588</v>
      </c>
      <c r="H92" s="7">
        <v>59</v>
      </c>
      <c r="I92" s="7">
        <v>53</v>
      </c>
      <c r="J92" s="22">
        <v>5383</v>
      </c>
      <c r="K92" s="7">
        <v>7</v>
      </c>
      <c r="L92" s="7">
        <v>1</v>
      </c>
      <c r="M92" s="7">
        <v>5</v>
      </c>
      <c r="N92" s="37" t="s">
        <v>99</v>
      </c>
    </row>
    <row r="93" spans="1:14" x14ac:dyDescent="0.25">
      <c r="A93" s="21" t="s">
        <v>5291</v>
      </c>
      <c r="B93" s="7">
        <v>0</v>
      </c>
      <c r="C93" s="7">
        <v>887</v>
      </c>
      <c r="D93" s="7">
        <v>6</v>
      </c>
      <c r="E93" s="7">
        <v>424</v>
      </c>
      <c r="F93" s="7">
        <v>7</v>
      </c>
      <c r="G93" s="7">
        <v>187</v>
      </c>
      <c r="H93" s="7">
        <v>18</v>
      </c>
      <c r="I93" s="7">
        <v>8</v>
      </c>
      <c r="J93" s="22">
        <v>1537</v>
      </c>
      <c r="K93" s="7">
        <v>5</v>
      </c>
      <c r="L93" s="7">
        <v>0</v>
      </c>
      <c r="M93" s="7">
        <v>1</v>
      </c>
      <c r="N93" s="37" t="s">
        <v>99</v>
      </c>
    </row>
    <row r="94" spans="1:14" x14ac:dyDescent="0.25">
      <c r="A94" s="21" t="s">
        <v>5292</v>
      </c>
      <c r="B94" s="7">
        <v>0</v>
      </c>
      <c r="C94" s="7">
        <v>279</v>
      </c>
      <c r="D94" s="7">
        <v>7</v>
      </c>
      <c r="E94" s="7">
        <v>105</v>
      </c>
      <c r="F94" s="7">
        <v>5</v>
      </c>
      <c r="G94" s="7">
        <v>37</v>
      </c>
      <c r="H94" s="7">
        <v>9</v>
      </c>
      <c r="I94" s="7">
        <v>2</v>
      </c>
      <c r="J94" s="22">
        <v>444</v>
      </c>
      <c r="K94" s="7">
        <v>0</v>
      </c>
      <c r="L94" s="7">
        <v>0</v>
      </c>
      <c r="M94" s="7">
        <v>0</v>
      </c>
      <c r="N94" s="37" t="s">
        <v>99</v>
      </c>
    </row>
    <row r="95" spans="1:14" x14ac:dyDescent="0.25">
      <c r="A95" s="21" t="s">
        <v>5293</v>
      </c>
      <c r="B95" s="7">
        <v>0</v>
      </c>
      <c r="C95" s="7">
        <v>175</v>
      </c>
      <c r="D95" s="7">
        <v>2</v>
      </c>
      <c r="E95" s="7">
        <v>73</v>
      </c>
      <c r="F95" s="7">
        <v>0</v>
      </c>
      <c r="G95" s="7">
        <v>41</v>
      </c>
      <c r="H95" s="7">
        <v>0</v>
      </c>
      <c r="I95" s="7">
        <v>2</v>
      </c>
      <c r="J95" s="22">
        <v>293</v>
      </c>
      <c r="K95" s="7">
        <v>0</v>
      </c>
      <c r="L95" s="7">
        <v>0</v>
      </c>
      <c r="M95" s="7">
        <v>1</v>
      </c>
      <c r="N95" s="37" t="s">
        <v>99</v>
      </c>
    </row>
    <row r="96" spans="1:14" x14ac:dyDescent="0.25">
      <c r="A96" s="21" t="s">
        <v>102</v>
      </c>
      <c r="B96" s="7">
        <v>0</v>
      </c>
      <c r="C96" s="7">
        <v>600</v>
      </c>
      <c r="D96" s="7">
        <v>5</v>
      </c>
      <c r="E96" s="7">
        <v>276</v>
      </c>
      <c r="F96" s="7">
        <v>7</v>
      </c>
      <c r="G96" s="7">
        <v>102</v>
      </c>
      <c r="H96" s="7">
        <v>8</v>
      </c>
      <c r="I96" s="7">
        <v>7</v>
      </c>
      <c r="J96" s="22">
        <v>1005</v>
      </c>
      <c r="K96" s="7">
        <v>6</v>
      </c>
      <c r="L96" s="7">
        <v>1</v>
      </c>
      <c r="M96" s="7">
        <v>1</v>
      </c>
      <c r="N96" s="37" t="s">
        <v>99</v>
      </c>
    </row>
    <row r="97" spans="1:14" x14ac:dyDescent="0.25">
      <c r="A97" s="21" t="s">
        <v>103</v>
      </c>
      <c r="B97" s="7">
        <v>0</v>
      </c>
      <c r="C97" s="7">
        <v>128</v>
      </c>
      <c r="D97" s="7">
        <v>4</v>
      </c>
      <c r="E97" s="7">
        <v>62</v>
      </c>
      <c r="F97" s="7">
        <v>1</v>
      </c>
      <c r="G97" s="7">
        <v>24</v>
      </c>
      <c r="H97" s="7">
        <v>3</v>
      </c>
      <c r="I97" s="7">
        <v>1</v>
      </c>
      <c r="J97" s="22">
        <v>223</v>
      </c>
      <c r="K97" s="7">
        <v>1</v>
      </c>
      <c r="L97" s="7">
        <v>0</v>
      </c>
      <c r="M97" s="7">
        <v>0</v>
      </c>
      <c r="N97" s="46" t="s">
        <v>99</v>
      </c>
    </row>
    <row r="98" spans="1:14" x14ac:dyDescent="0.25">
      <c r="A98" s="16" t="s">
        <v>104</v>
      </c>
      <c r="B98" s="7"/>
      <c r="C98" s="7">
        <f>SUM(C2:C91)</f>
        <v>9319</v>
      </c>
      <c r="D98" s="7">
        <f t="shared" ref="D98:M98" si="2">SUM(D2:D91)</f>
        <v>200</v>
      </c>
      <c r="E98" s="7">
        <f t="shared" si="2"/>
        <v>5076</v>
      </c>
      <c r="F98" s="7">
        <f t="shared" si="2"/>
        <v>194</v>
      </c>
      <c r="G98" s="7">
        <f t="shared" si="2"/>
        <v>2407</v>
      </c>
      <c r="H98" s="7">
        <f t="shared" si="2"/>
        <v>253</v>
      </c>
      <c r="I98" s="7">
        <f t="shared" si="2"/>
        <v>205</v>
      </c>
      <c r="J98" s="7">
        <f t="shared" si="2"/>
        <v>17654</v>
      </c>
      <c r="K98" s="7">
        <f t="shared" si="2"/>
        <v>57</v>
      </c>
      <c r="L98" s="7">
        <f t="shared" si="2"/>
        <v>9</v>
      </c>
      <c r="M98" s="7">
        <f t="shared" si="2"/>
        <v>59</v>
      </c>
      <c r="N98" s="37"/>
    </row>
    <row r="99" spans="1:14" x14ac:dyDescent="0.25">
      <c r="A99" s="16" t="s">
        <v>105</v>
      </c>
      <c r="B99" s="7"/>
      <c r="C99" s="7">
        <f>SUM(C92:C97)</f>
        <v>4914</v>
      </c>
      <c r="D99" s="7">
        <f t="shared" ref="D99:M99" si="3">SUM(D92:D97)</f>
        <v>61</v>
      </c>
      <c r="E99" s="7">
        <f t="shared" si="3"/>
        <v>2714</v>
      </c>
      <c r="F99" s="7">
        <f t="shared" si="3"/>
        <v>47</v>
      </c>
      <c r="G99" s="7">
        <f t="shared" si="3"/>
        <v>979</v>
      </c>
      <c r="H99" s="7">
        <f t="shared" si="3"/>
        <v>97</v>
      </c>
      <c r="I99" s="7">
        <f t="shared" si="3"/>
        <v>73</v>
      </c>
      <c r="J99" s="7">
        <f t="shared" si="3"/>
        <v>8885</v>
      </c>
      <c r="K99" s="7">
        <f t="shared" si="3"/>
        <v>19</v>
      </c>
      <c r="L99" s="7">
        <f t="shared" si="3"/>
        <v>2</v>
      </c>
      <c r="M99" s="7">
        <f t="shared" si="3"/>
        <v>8</v>
      </c>
      <c r="N99" s="37"/>
    </row>
    <row r="100" spans="1:14" x14ac:dyDescent="0.25">
      <c r="A100" s="16" t="s">
        <v>106</v>
      </c>
      <c r="B100" s="7">
        <f>SUM(Table163[NAMES
ON LIST])</f>
        <v>37931</v>
      </c>
      <c r="C100" s="7">
        <f>SUM(C98:C99)</f>
        <v>14233</v>
      </c>
      <c r="D100" s="7">
        <f t="shared" ref="D100:M100" si="4">SUM(D98:D99)</f>
        <v>261</v>
      </c>
      <c r="E100" s="7">
        <f t="shared" si="4"/>
        <v>7790</v>
      </c>
      <c r="F100" s="7">
        <f t="shared" si="4"/>
        <v>241</v>
      </c>
      <c r="G100" s="7">
        <f t="shared" si="4"/>
        <v>3386</v>
      </c>
      <c r="H100" s="7">
        <f t="shared" si="4"/>
        <v>350</v>
      </c>
      <c r="I100" s="7">
        <f t="shared" si="4"/>
        <v>278</v>
      </c>
      <c r="J100" s="7">
        <f t="shared" si="4"/>
        <v>26539</v>
      </c>
      <c r="K100" s="7">
        <f t="shared" si="4"/>
        <v>76</v>
      </c>
      <c r="L100" s="7">
        <f t="shared" si="4"/>
        <v>11</v>
      </c>
      <c r="M100" s="7">
        <f t="shared" si="4"/>
        <v>67</v>
      </c>
      <c r="N100" s="37">
        <f>(M100+L100+J100)/B100</f>
        <v>0.70172154701958822</v>
      </c>
    </row>
    <row r="101" spans="1:14" x14ac:dyDescent="0.25">
      <c r="A101" s="16" t="s">
        <v>107</v>
      </c>
      <c r="B101" s="7"/>
      <c r="C101" s="37">
        <f>C100/$J$100</f>
        <v>0.53630506047703375</v>
      </c>
      <c r="D101" s="37">
        <f t="shared" ref="D101:I101" si="5">D100/$J$100</f>
        <v>9.8345830664305356E-3</v>
      </c>
      <c r="E101" s="37">
        <f t="shared" si="5"/>
        <v>0.29353027619729455</v>
      </c>
      <c r="F101" s="37">
        <f t="shared" si="5"/>
        <v>9.0809751686197673E-3</v>
      </c>
      <c r="G101" s="37">
        <f t="shared" si="5"/>
        <v>0.1275858170993632</v>
      </c>
      <c r="H101" s="37">
        <f t="shared" si="5"/>
        <v>1.3188138211688459E-2</v>
      </c>
      <c r="I101" s="37">
        <f t="shared" si="5"/>
        <v>1.047514977956969E-2</v>
      </c>
      <c r="J101" s="7"/>
      <c r="K101" s="7"/>
      <c r="L101" s="7"/>
      <c r="M101" s="7"/>
      <c r="N101" s="37"/>
    </row>
    <row r="102" spans="1:14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70" fitToHeight="0" orientation="landscape" r:id="rId1"/>
  <tableParts count="1">
    <tablePart r:id="rId2"/>
  </tablePart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380C1B-0DDD-4BC9-81BD-8CA553830286}">
  <sheetPr codeName="Sheet64">
    <pageSetUpPr fitToPage="1"/>
  </sheetPr>
  <dimension ref="A1:O95"/>
  <sheetViews>
    <sheetView workbookViewId="0">
      <pane xSplit="1" ySplit="1" topLeftCell="B71" activePane="bottomRight" state="frozen"/>
      <selection pane="topRight" activeCell="B1" sqref="B1"/>
      <selection pane="bottomLeft" activeCell="A2" sqref="A2"/>
      <selection pane="bottomRight" activeCell="B94" sqref="B94"/>
    </sheetView>
  </sheetViews>
  <sheetFormatPr defaultColWidth="0" defaultRowHeight="15" customHeight="1" zeroHeight="1" x14ac:dyDescent="0.25"/>
  <cols>
    <col min="1" max="1" width="35.7109375" style="33" customWidth="1"/>
    <col min="2" max="2" width="8.7109375" style="40" customWidth="1"/>
    <col min="3" max="8" width="11.7109375" style="40" customWidth="1"/>
    <col min="9" max="9" width="8.7109375" style="40" customWidth="1"/>
    <col min="10" max="12" width="3.7109375" style="40" customWidth="1"/>
    <col min="13" max="13" width="8.7109375" style="47" customWidth="1"/>
    <col min="14" max="14" width="1.7109375" style="33" customWidth="1"/>
    <col min="15" max="15" width="0" style="33" hidden="1" customWidth="1"/>
    <col min="16" max="16384" width="9.140625" style="33" hidden="1"/>
  </cols>
  <sheetData>
    <row r="1" spans="1:13" ht="50.1" customHeight="1" thickBot="1" x14ac:dyDescent="0.3">
      <c r="A1" s="1" t="s">
        <v>0</v>
      </c>
      <c r="B1" s="2" t="s">
        <v>1</v>
      </c>
      <c r="C1" s="2" t="s">
        <v>5294</v>
      </c>
      <c r="D1" s="2" t="s">
        <v>5295</v>
      </c>
      <c r="E1" s="2" t="s">
        <v>5296</v>
      </c>
      <c r="F1" s="2" t="s">
        <v>5297</v>
      </c>
      <c r="G1" s="2" t="s">
        <v>5298</v>
      </c>
      <c r="H1" s="2" t="s">
        <v>5299</v>
      </c>
      <c r="I1" s="2" t="s">
        <v>8</v>
      </c>
      <c r="J1" s="2" t="s">
        <v>9</v>
      </c>
      <c r="K1" s="2" t="s">
        <v>10</v>
      </c>
      <c r="L1" s="2" t="s">
        <v>11</v>
      </c>
      <c r="M1" s="32" t="s">
        <v>12</v>
      </c>
    </row>
    <row r="2" spans="1:13" ht="15.75" thickTop="1" x14ac:dyDescent="0.25">
      <c r="A2" s="21" t="s">
        <v>5300</v>
      </c>
      <c r="B2" s="34">
        <v>422</v>
      </c>
      <c r="C2" s="7">
        <v>115</v>
      </c>
      <c r="D2" s="7">
        <v>51</v>
      </c>
      <c r="E2" s="7">
        <v>1</v>
      </c>
      <c r="F2" s="7">
        <v>0</v>
      </c>
      <c r="G2" s="7">
        <v>0</v>
      </c>
      <c r="H2" s="7">
        <v>47</v>
      </c>
      <c r="I2" s="22">
        <v>214</v>
      </c>
      <c r="J2" s="7">
        <v>0</v>
      </c>
      <c r="K2" s="7">
        <v>0</v>
      </c>
      <c r="L2" s="7">
        <v>0</v>
      </c>
      <c r="M2" s="37">
        <f t="shared" ref="M2:M65" si="0">(L2+K2+I2)/B2</f>
        <v>0.50710900473933651</v>
      </c>
    </row>
    <row r="3" spans="1:13" x14ac:dyDescent="0.25">
      <c r="A3" s="21" t="s">
        <v>5301</v>
      </c>
      <c r="B3" s="34">
        <v>389</v>
      </c>
      <c r="C3" s="7">
        <v>115</v>
      </c>
      <c r="D3" s="7">
        <v>34</v>
      </c>
      <c r="E3" s="7">
        <v>8</v>
      </c>
      <c r="F3" s="7">
        <v>1</v>
      </c>
      <c r="G3" s="7">
        <v>1</v>
      </c>
      <c r="H3" s="7">
        <v>52</v>
      </c>
      <c r="I3" s="22">
        <v>211</v>
      </c>
      <c r="J3" s="7">
        <v>0</v>
      </c>
      <c r="K3" s="7">
        <v>0</v>
      </c>
      <c r="L3" s="7">
        <v>1</v>
      </c>
      <c r="M3" s="37">
        <f t="shared" si="0"/>
        <v>0.54498714652956293</v>
      </c>
    </row>
    <row r="4" spans="1:13" x14ac:dyDescent="0.25">
      <c r="A4" s="21" t="s">
        <v>5302</v>
      </c>
      <c r="B4" s="34">
        <v>416</v>
      </c>
      <c r="C4" s="7">
        <v>121</v>
      </c>
      <c r="D4" s="7">
        <v>28</v>
      </c>
      <c r="E4" s="7">
        <v>2</v>
      </c>
      <c r="F4" s="7">
        <v>0</v>
      </c>
      <c r="G4" s="7">
        <v>2</v>
      </c>
      <c r="H4" s="7">
        <v>48</v>
      </c>
      <c r="I4" s="22">
        <v>201</v>
      </c>
      <c r="J4" s="7">
        <v>1</v>
      </c>
      <c r="K4" s="7">
        <v>0</v>
      </c>
      <c r="L4" s="7">
        <v>0</v>
      </c>
      <c r="M4" s="37">
        <f t="shared" si="0"/>
        <v>0.48317307692307693</v>
      </c>
    </row>
    <row r="5" spans="1:13" x14ac:dyDescent="0.25">
      <c r="A5" s="21" t="s">
        <v>5303</v>
      </c>
      <c r="B5" s="34">
        <v>487</v>
      </c>
      <c r="C5" s="7">
        <v>149</v>
      </c>
      <c r="D5" s="7">
        <v>35</v>
      </c>
      <c r="E5" s="7">
        <v>3</v>
      </c>
      <c r="F5" s="7">
        <v>0</v>
      </c>
      <c r="G5" s="7">
        <v>0</v>
      </c>
      <c r="H5" s="7">
        <v>55</v>
      </c>
      <c r="I5" s="22">
        <v>242</v>
      </c>
      <c r="J5" s="7">
        <v>0</v>
      </c>
      <c r="K5" s="7">
        <v>0</v>
      </c>
      <c r="L5" s="7">
        <v>0</v>
      </c>
      <c r="M5" s="37">
        <f t="shared" si="0"/>
        <v>0.49691991786447637</v>
      </c>
    </row>
    <row r="6" spans="1:13" x14ac:dyDescent="0.25">
      <c r="A6" s="21" t="s">
        <v>5304</v>
      </c>
      <c r="B6" s="34">
        <v>354</v>
      </c>
      <c r="C6" s="7">
        <v>103</v>
      </c>
      <c r="D6" s="7">
        <v>41</v>
      </c>
      <c r="E6" s="7">
        <v>2</v>
      </c>
      <c r="F6" s="7">
        <v>0</v>
      </c>
      <c r="G6" s="7">
        <v>0</v>
      </c>
      <c r="H6" s="7">
        <v>44</v>
      </c>
      <c r="I6" s="22">
        <v>190</v>
      </c>
      <c r="J6" s="7">
        <v>0</v>
      </c>
      <c r="K6" s="7">
        <v>0</v>
      </c>
      <c r="L6" s="7">
        <v>0</v>
      </c>
      <c r="M6" s="37">
        <f t="shared" si="0"/>
        <v>0.53672316384180796</v>
      </c>
    </row>
    <row r="7" spans="1:13" x14ac:dyDescent="0.25">
      <c r="A7" s="21" t="s">
        <v>5305</v>
      </c>
      <c r="B7" s="34">
        <v>455</v>
      </c>
      <c r="C7" s="7">
        <v>134</v>
      </c>
      <c r="D7" s="7">
        <v>30</v>
      </c>
      <c r="E7" s="7">
        <v>3</v>
      </c>
      <c r="F7" s="7">
        <v>0</v>
      </c>
      <c r="G7" s="7">
        <v>1</v>
      </c>
      <c r="H7" s="7">
        <v>43</v>
      </c>
      <c r="I7" s="22">
        <v>211</v>
      </c>
      <c r="J7" s="7">
        <v>0</v>
      </c>
      <c r="K7" s="7">
        <v>0</v>
      </c>
      <c r="L7" s="7">
        <v>0</v>
      </c>
      <c r="M7" s="37">
        <f t="shared" si="0"/>
        <v>0.46373626373626375</v>
      </c>
    </row>
    <row r="8" spans="1:13" x14ac:dyDescent="0.25">
      <c r="A8" s="21" t="s">
        <v>5306</v>
      </c>
      <c r="B8" s="34">
        <v>615</v>
      </c>
      <c r="C8" s="7">
        <v>181</v>
      </c>
      <c r="D8" s="7">
        <v>39</v>
      </c>
      <c r="E8" s="7">
        <v>3</v>
      </c>
      <c r="F8" s="7">
        <v>2</v>
      </c>
      <c r="G8" s="7">
        <v>1</v>
      </c>
      <c r="H8" s="7">
        <v>44</v>
      </c>
      <c r="I8" s="22">
        <v>270</v>
      </c>
      <c r="J8" s="7">
        <v>0</v>
      </c>
      <c r="K8" s="7">
        <v>0</v>
      </c>
      <c r="L8" s="7">
        <v>0</v>
      </c>
      <c r="M8" s="37">
        <f t="shared" si="0"/>
        <v>0.43902439024390244</v>
      </c>
    </row>
    <row r="9" spans="1:13" x14ac:dyDescent="0.25">
      <c r="A9" s="21" t="s">
        <v>5307</v>
      </c>
      <c r="B9" s="34">
        <v>68</v>
      </c>
      <c r="C9" s="7">
        <v>41</v>
      </c>
      <c r="D9" s="7">
        <v>6</v>
      </c>
      <c r="E9" s="7">
        <v>2</v>
      </c>
      <c r="F9" s="7">
        <v>0</v>
      </c>
      <c r="G9" s="7">
        <v>0</v>
      </c>
      <c r="H9" s="7">
        <v>16</v>
      </c>
      <c r="I9" s="22">
        <v>65</v>
      </c>
      <c r="J9" s="7">
        <v>1</v>
      </c>
      <c r="K9" s="7">
        <v>0</v>
      </c>
      <c r="L9" s="7">
        <v>0</v>
      </c>
      <c r="M9" s="37">
        <f t="shared" si="0"/>
        <v>0.95588235294117652</v>
      </c>
    </row>
    <row r="10" spans="1:13" x14ac:dyDescent="0.25">
      <c r="A10" s="21" t="s">
        <v>5308</v>
      </c>
      <c r="B10" s="34">
        <v>223</v>
      </c>
      <c r="C10" s="7">
        <v>64</v>
      </c>
      <c r="D10" s="7">
        <v>3</v>
      </c>
      <c r="E10" s="7">
        <v>2</v>
      </c>
      <c r="F10" s="7">
        <v>0</v>
      </c>
      <c r="G10" s="7">
        <v>0</v>
      </c>
      <c r="H10" s="7">
        <v>8</v>
      </c>
      <c r="I10" s="22">
        <v>77</v>
      </c>
      <c r="J10" s="7">
        <v>0</v>
      </c>
      <c r="K10" s="7">
        <v>0</v>
      </c>
      <c r="L10" s="7">
        <v>0</v>
      </c>
      <c r="M10" s="37">
        <f t="shared" si="0"/>
        <v>0.3452914798206278</v>
      </c>
    </row>
    <row r="11" spans="1:13" x14ac:dyDescent="0.25">
      <c r="A11" s="21" t="s">
        <v>5309</v>
      </c>
      <c r="B11" s="34">
        <v>477</v>
      </c>
      <c r="C11" s="7">
        <v>146</v>
      </c>
      <c r="D11" s="7">
        <v>25</v>
      </c>
      <c r="E11" s="7">
        <v>4</v>
      </c>
      <c r="F11" s="7">
        <v>0</v>
      </c>
      <c r="G11" s="7">
        <v>1</v>
      </c>
      <c r="H11" s="7">
        <v>34</v>
      </c>
      <c r="I11" s="22">
        <v>210</v>
      </c>
      <c r="J11" s="7">
        <v>0</v>
      </c>
      <c r="K11" s="7">
        <v>0</v>
      </c>
      <c r="L11" s="7">
        <v>1</v>
      </c>
      <c r="M11" s="37">
        <f t="shared" si="0"/>
        <v>0.44234800838574423</v>
      </c>
    </row>
    <row r="12" spans="1:13" x14ac:dyDescent="0.25">
      <c r="A12" s="21" t="s">
        <v>5310</v>
      </c>
      <c r="B12" s="34">
        <v>405</v>
      </c>
      <c r="C12" s="7">
        <v>104</v>
      </c>
      <c r="D12" s="7">
        <v>30</v>
      </c>
      <c r="E12" s="7">
        <v>7</v>
      </c>
      <c r="F12" s="7">
        <v>1</v>
      </c>
      <c r="G12" s="7">
        <v>0</v>
      </c>
      <c r="H12" s="7">
        <v>43</v>
      </c>
      <c r="I12" s="22">
        <v>185</v>
      </c>
      <c r="J12" s="7">
        <v>3</v>
      </c>
      <c r="K12" s="7">
        <v>0</v>
      </c>
      <c r="L12" s="7">
        <v>0</v>
      </c>
      <c r="M12" s="37">
        <f t="shared" si="0"/>
        <v>0.4567901234567901</v>
      </c>
    </row>
    <row r="13" spans="1:13" x14ac:dyDescent="0.25">
      <c r="A13" s="21" t="s">
        <v>5311</v>
      </c>
      <c r="B13" s="34">
        <v>369</v>
      </c>
      <c r="C13" s="7">
        <v>119</v>
      </c>
      <c r="D13" s="7">
        <v>23</v>
      </c>
      <c r="E13" s="7">
        <v>0</v>
      </c>
      <c r="F13" s="7">
        <v>0</v>
      </c>
      <c r="G13" s="7">
        <v>0</v>
      </c>
      <c r="H13" s="7">
        <v>30</v>
      </c>
      <c r="I13" s="22">
        <v>172</v>
      </c>
      <c r="J13" s="7">
        <v>0</v>
      </c>
      <c r="K13" s="7">
        <v>0</v>
      </c>
      <c r="L13" s="7">
        <v>1</v>
      </c>
      <c r="M13" s="37">
        <f t="shared" si="0"/>
        <v>0.46883468834688347</v>
      </c>
    </row>
    <row r="14" spans="1:13" x14ac:dyDescent="0.25">
      <c r="A14" s="21" t="s">
        <v>5312</v>
      </c>
      <c r="B14" s="34">
        <v>315</v>
      </c>
      <c r="C14" s="7">
        <v>91</v>
      </c>
      <c r="D14" s="7">
        <v>17</v>
      </c>
      <c r="E14" s="7">
        <v>2</v>
      </c>
      <c r="F14" s="7">
        <v>0</v>
      </c>
      <c r="G14" s="7">
        <v>4</v>
      </c>
      <c r="H14" s="7">
        <v>27</v>
      </c>
      <c r="I14" s="22">
        <v>141</v>
      </c>
      <c r="J14" s="7">
        <v>0</v>
      </c>
      <c r="K14" s="7">
        <v>0</v>
      </c>
      <c r="L14" s="7">
        <v>1</v>
      </c>
      <c r="M14" s="37">
        <f t="shared" si="0"/>
        <v>0.4507936507936508</v>
      </c>
    </row>
    <row r="15" spans="1:13" x14ac:dyDescent="0.25">
      <c r="A15" s="21" t="s">
        <v>5313</v>
      </c>
      <c r="B15" s="34">
        <v>276</v>
      </c>
      <c r="C15" s="7">
        <v>82</v>
      </c>
      <c r="D15" s="7">
        <v>12</v>
      </c>
      <c r="E15" s="7">
        <v>2</v>
      </c>
      <c r="F15" s="7">
        <v>0</v>
      </c>
      <c r="G15" s="7">
        <v>1</v>
      </c>
      <c r="H15" s="7">
        <v>21</v>
      </c>
      <c r="I15" s="22">
        <v>118</v>
      </c>
      <c r="J15" s="7">
        <v>0</v>
      </c>
      <c r="K15" s="7">
        <v>0</v>
      </c>
      <c r="L15" s="7">
        <v>0</v>
      </c>
      <c r="M15" s="37">
        <f t="shared" si="0"/>
        <v>0.42753623188405798</v>
      </c>
    </row>
    <row r="16" spans="1:13" x14ac:dyDescent="0.25">
      <c r="A16" s="21" t="s">
        <v>5314</v>
      </c>
      <c r="B16" s="34">
        <v>617</v>
      </c>
      <c r="C16" s="7">
        <v>212</v>
      </c>
      <c r="D16" s="7">
        <v>37</v>
      </c>
      <c r="E16" s="7">
        <v>3</v>
      </c>
      <c r="F16" s="7">
        <v>1</v>
      </c>
      <c r="G16" s="7">
        <v>0</v>
      </c>
      <c r="H16" s="7">
        <v>49</v>
      </c>
      <c r="I16" s="22">
        <v>302</v>
      </c>
      <c r="J16" s="7">
        <v>1</v>
      </c>
      <c r="K16" s="7">
        <v>0</v>
      </c>
      <c r="L16" s="7">
        <v>0</v>
      </c>
      <c r="M16" s="37">
        <f t="shared" si="0"/>
        <v>0.48946515397082657</v>
      </c>
    </row>
    <row r="17" spans="1:13" x14ac:dyDescent="0.25">
      <c r="A17" s="21" t="s">
        <v>5315</v>
      </c>
      <c r="B17" s="34">
        <v>412</v>
      </c>
      <c r="C17" s="7">
        <v>123</v>
      </c>
      <c r="D17" s="7">
        <v>19</v>
      </c>
      <c r="E17" s="7">
        <v>3</v>
      </c>
      <c r="F17" s="7">
        <v>0</v>
      </c>
      <c r="G17" s="7">
        <v>1</v>
      </c>
      <c r="H17" s="7">
        <v>43</v>
      </c>
      <c r="I17" s="22">
        <v>189</v>
      </c>
      <c r="J17" s="7">
        <v>0</v>
      </c>
      <c r="K17" s="7">
        <v>1</v>
      </c>
      <c r="L17" s="7">
        <v>0</v>
      </c>
      <c r="M17" s="37">
        <f t="shared" si="0"/>
        <v>0.46116504854368934</v>
      </c>
    </row>
    <row r="18" spans="1:13" x14ac:dyDescent="0.25">
      <c r="A18" s="21" t="s">
        <v>5316</v>
      </c>
      <c r="B18" s="34">
        <v>515</v>
      </c>
      <c r="C18" s="7">
        <v>117</v>
      </c>
      <c r="D18" s="7">
        <v>22</v>
      </c>
      <c r="E18" s="7">
        <v>6</v>
      </c>
      <c r="F18" s="7">
        <v>1</v>
      </c>
      <c r="G18" s="7">
        <v>0</v>
      </c>
      <c r="H18" s="7">
        <v>39</v>
      </c>
      <c r="I18" s="22">
        <v>185</v>
      </c>
      <c r="J18" s="7">
        <v>1</v>
      </c>
      <c r="K18" s="7">
        <v>0</v>
      </c>
      <c r="L18" s="7">
        <v>0</v>
      </c>
      <c r="M18" s="37">
        <f t="shared" si="0"/>
        <v>0.35922330097087379</v>
      </c>
    </row>
    <row r="19" spans="1:13" x14ac:dyDescent="0.25">
      <c r="A19" s="21" t="s">
        <v>5317</v>
      </c>
      <c r="B19" s="34">
        <v>450</v>
      </c>
      <c r="C19" s="7">
        <v>97</v>
      </c>
      <c r="D19" s="7">
        <v>31</v>
      </c>
      <c r="E19" s="7">
        <v>2</v>
      </c>
      <c r="F19" s="7">
        <v>0</v>
      </c>
      <c r="G19" s="7">
        <v>1</v>
      </c>
      <c r="H19" s="7">
        <v>32</v>
      </c>
      <c r="I19" s="22">
        <v>163</v>
      </c>
      <c r="J19" s="7">
        <v>0</v>
      </c>
      <c r="K19" s="7">
        <v>0</v>
      </c>
      <c r="L19" s="7">
        <v>1</v>
      </c>
      <c r="M19" s="37">
        <f t="shared" si="0"/>
        <v>0.36444444444444446</v>
      </c>
    </row>
    <row r="20" spans="1:13" x14ac:dyDescent="0.25">
      <c r="A20" s="21" t="s">
        <v>5318</v>
      </c>
      <c r="B20" s="34">
        <v>397</v>
      </c>
      <c r="C20" s="7">
        <v>114</v>
      </c>
      <c r="D20" s="7">
        <v>13</v>
      </c>
      <c r="E20" s="7">
        <v>5</v>
      </c>
      <c r="F20" s="7">
        <v>0</v>
      </c>
      <c r="G20" s="7">
        <v>3</v>
      </c>
      <c r="H20" s="7">
        <v>25</v>
      </c>
      <c r="I20" s="22">
        <v>160</v>
      </c>
      <c r="J20" s="7">
        <v>0</v>
      </c>
      <c r="K20" s="7">
        <v>0</v>
      </c>
      <c r="L20" s="7">
        <v>0</v>
      </c>
      <c r="M20" s="37">
        <f t="shared" si="0"/>
        <v>0.40302267002518893</v>
      </c>
    </row>
    <row r="21" spans="1:13" x14ac:dyDescent="0.25">
      <c r="A21" s="21" t="s">
        <v>5319</v>
      </c>
      <c r="B21" s="34">
        <v>412</v>
      </c>
      <c r="C21" s="7">
        <v>120</v>
      </c>
      <c r="D21" s="7">
        <v>17</v>
      </c>
      <c r="E21" s="7">
        <v>4</v>
      </c>
      <c r="F21" s="7">
        <v>1</v>
      </c>
      <c r="G21" s="7">
        <v>1</v>
      </c>
      <c r="H21" s="7">
        <v>30</v>
      </c>
      <c r="I21" s="22">
        <v>173</v>
      </c>
      <c r="J21" s="7">
        <v>0</v>
      </c>
      <c r="K21" s="7">
        <v>0</v>
      </c>
      <c r="L21" s="7">
        <v>0</v>
      </c>
      <c r="M21" s="37">
        <f t="shared" si="0"/>
        <v>0.4199029126213592</v>
      </c>
    </row>
    <row r="22" spans="1:13" x14ac:dyDescent="0.25">
      <c r="A22" s="21" t="s">
        <v>5320</v>
      </c>
      <c r="B22" s="34">
        <v>544</v>
      </c>
      <c r="C22" s="7">
        <v>147</v>
      </c>
      <c r="D22" s="7">
        <v>25</v>
      </c>
      <c r="E22" s="7">
        <v>3</v>
      </c>
      <c r="F22" s="7">
        <v>0</v>
      </c>
      <c r="G22" s="7">
        <v>2</v>
      </c>
      <c r="H22" s="7">
        <v>59</v>
      </c>
      <c r="I22" s="22">
        <v>236</v>
      </c>
      <c r="J22" s="7">
        <v>0</v>
      </c>
      <c r="K22" s="7">
        <v>0</v>
      </c>
      <c r="L22" s="7">
        <v>1</v>
      </c>
      <c r="M22" s="37">
        <f t="shared" si="0"/>
        <v>0.43566176470588236</v>
      </c>
    </row>
    <row r="23" spans="1:13" x14ac:dyDescent="0.25">
      <c r="A23" s="21" t="s">
        <v>5321</v>
      </c>
      <c r="B23" s="34">
        <v>428</v>
      </c>
      <c r="C23" s="7">
        <v>107</v>
      </c>
      <c r="D23" s="7">
        <v>45</v>
      </c>
      <c r="E23" s="7">
        <v>5</v>
      </c>
      <c r="F23" s="7">
        <v>2</v>
      </c>
      <c r="G23" s="7">
        <v>2</v>
      </c>
      <c r="H23" s="7">
        <v>51</v>
      </c>
      <c r="I23" s="22">
        <v>212</v>
      </c>
      <c r="J23" s="7">
        <v>1</v>
      </c>
      <c r="K23" s="7">
        <v>0</v>
      </c>
      <c r="L23" s="7">
        <v>0</v>
      </c>
      <c r="M23" s="37">
        <f t="shared" si="0"/>
        <v>0.49532710280373832</v>
      </c>
    </row>
    <row r="24" spans="1:13" x14ac:dyDescent="0.25">
      <c r="A24" s="21" t="s">
        <v>5322</v>
      </c>
      <c r="B24" s="34">
        <v>489</v>
      </c>
      <c r="C24" s="7">
        <v>145</v>
      </c>
      <c r="D24" s="7">
        <v>36</v>
      </c>
      <c r="E24" s="7">
        <v>2</v>
      </c>
      <c r="F24" s="7">
        <v>1</v>
      </c>
      <c r="G24" s="7">
        <v>2</v>
      </c>
      <c r="H24" s="7">
        <v>49</v>
      </c>
      <c r="I24" s="22">
        <v>235</v>
      </c>
      <c r="J24" s="7">
        <v>0</v>
      </c>
      <c r="K24" s="7">
        <v>0</v>
      </c>
      <c r="L24" s="7">
        <v>0</v>
      </c>
      <c r="M24" s="37">
        <f t="shared" si="0"/>
        <v>0.48057259713701433</v>
      </c>
    </row>
    <row r="25" spans="1:13" x14ac:dyDescent="0.25">
      <c r="A25" s="21" t="s">
        <v>5323</v>
      </c>
      <c r="B25" s="34">
        <v>533</v>
      </c>
      <c r="C25" s="7">
        <v>155</v>
      </c>
      <c r="D25" s="7">
        <v>34</v>
      </c>
      <c r="E25" s="7">
        <v>4</v>
      </c>
      <c r="F25" s="7">
        <v>1</v>
      </c>
      <c r="G25" s="7">
        <v>1</v>
      </c>
      <c r="H25" s="7">
        <v>69</v>
      </c>
      <c r="I25" s="22">
        <v>264</v>
      </c>
      <c r="J25" s="7">
        <v>0</v>
      </c>
      <c r="K25" s="7">
        <v>0</v>
      </c>
      <c r="L25" s="7">
        <v>1</v>
      </c>
      <c r="M25" s="37">
        <f t="shared" si="0"/>
        <v>0.49718574108818009</v>
      </c>
    </row>
    <row r="26" spans="1:13" x14ac:dyDescent="0.25">
      <c r="A26" s="21" t="s">
        <v>5324</v>
      </c>
      <c r="B26" s="34">
        <v>402</v>
      </c>
      <c r="C26" s="7">
        <v>107</v>
      </c>
      <c r="D26" s="7">
        <v>28</v>
      </c>
      <c r="E26" s="7">
        <v>4</v>
      </c>
      <c r="F26" s="7">
        <v>1</v>
      </c>
      <c r="G26" s="7">
        <v>4</v>
      </c>
      <c r="H26" s="7">
        <v>30</v>
      </c>
      <c r="I26" s="22">
        <v>174</v>
      </c>
      <c r="J26" s="7">
        <v>0</v>
      </c>
      <c r="K26" s="7">
        <v>0</v>
      </c>
      <c r="L26" s="7">
        <v>0</v>
      </c>
      <c r="M26" s="37">
        <f t="shared" si="0"/>
        <v>0.43283582089552236</v>
      </c>
    </row>
    <row r="27" spans="1:13" x14ac:dyDescent="0.25">
      <c r="A27" s="21" t="s">
        <v>5325</v>
      </c>
      <c r="B27" s="34">
        <v>405</v>
      </c>
      <c r="C27" s="7">
        <v>104</v>
      </c>
      <c r="D27" s="7">
        <v>31</v>
      </c>
      <c r="E27" s="7">
        <v>5</v>
      </c>
      <c r="F27" s="7">
        <v>2</v>
      </c>
      <c r="G27" s="7">
        <v>0</v>
      </c>
      <c r="H27" s="7">
        <v>24</v>
      </c>
      <c r="I27" s="22">
        <v>166</v>
      </c>
      <c r="J27" s="7">
        <v>3</v>
      </c>
      <c r="K27" s="7">
        <v>0</v>
      </c>
      <c r="L27" s="7">
        <v>0</v>
      </c>
      <c r="M27" s="37">
        <f t="shared" si="0"/>
        <v>0.40987654320987654</v>
      </c>
    </row>
    <row r="28" spans="1:13" x14ac:dyDescent="0.25">
      <c r="A28" s="21" t="s">
        <v>5326</v>
      </c>
      <c r="B28" s="34">
        <v>413</v>
      </c>
      <c r="C28" s="7">
        <v>120</v>
      </c>
      <c r="D28" s="7">
        <v>29</v>
      </c>
      <c r="E28" s="7">
        <v>2</v>
      </c>
      <c r="F28" s="7">
        <v>0</v>
      </c>
      <c r="G28" s="7">
        <v>2</v>
      </c>
      <c r="H28" s="7">
        <v>38</v>
      </c>
      <c r="I28" s="22">
        <v>191</v>
      </c>
      <c r="J28" s="7">
        <v>1</v>
      </c>
      <c r="K28" s="7">
        <v>0</v>
      </c>
      <c r="L28" s="7">
        <v>0</v>
      </c>
      <c r="M28" s="37">
        <f t="shared" si="0"/>
        <v>0.46246973365617433</v>
      </c>
    </row>
    <row r="29" spans="1:13" x14ac:dyDescent="0.25">
      <c r="A29" s="21" t="s">
        <v>5327</v>
      </c>
      <c r="B29" s="34">
        <v>319</v>
      </c>
      <c r="C29" s="7">
        <v>78</v>
      </c>
      <c r="D29" s="7">
        <v>16</v>
      </c>
      <c r="E29" s="7">
        <v>5</v>
      </c>
      <c r="F29" s="7">
        <v>1</v>
      </c>
      <c r="G29" s="7">
        <v>1</v>
      </c>
      <c r="H29" s="7">
        <v>26</v>
      </c>
      <c r="I29" s="22">
        <v>127</v>
      </c>
      <c r="J29" s="7">
        <v>0</v>
      </c>
      <c r="K29" s="7">
        <v>0</v>
      </c>
      <c r="L29" s="7">
        <v>0</v>
      </c>
      <c r="M29" s="37">
        <f t="shared" si="0"/>
        <v>0.39811912225705332</v>
      </c>
    </row>
    <row r="30" spans="1:13" x14ac:dyDescent="0.25">
      <c r="A30" s="21" t="s">
        <v>5328</v>
      </c>
      <c r="B30" s="34">
        <v>162</v>
      </c>
      <c r="C30" s="7">
        <v>49</v>
      </c>
      <c r="D30" s="7">
        <v>12</v>
      </c>
      <c r="E30" s="7">
        <v>0</v>
      </c>
      <c r="F30" s="7">
        <v>0</v>
      </c>
      <c r="G30" s="7">
        <v>0</v>
      </c>
      <c r="H30" s="7">
        <v>12</v>
      </c>
      <c r="I30" s="22">
        <v>73</v>
      </c>
      <c r="J30" s="7">
        <v>0</v>
      </c>
      <c r="K30" s="7">
        <v>0</v>
      </c>
      <c r="L30" s="7">
        <v>0</v>
      </c>
      <c r="M30" s="37">
        <f t="shared" si="0"/>
        <v>0.45061728395061729</v>
      </c>
    </row>
    <row r="31" spans="1:13" x14ac:dyDescent="0.25">
      <c r="A31" s="21" t="s">
        <v>5329</v>
      </c>
      <c r="B31" s="34">
        <v>504</v>
      </c>
      <c r="C31" s="7">
        <v>104</v>
      </c>
      <c r="D31" s="7">
        <v>32</v>
      </c>
      <c r="E31" s="7">
        <v>3</v>
      </c>
      <c r="F31" s="7">
        <v>1</v>
      </c>
      <c r="G31" s="7">
        <v>4</v>
      </c>
      <c r="H31" s="7">
        <v>38</v>
      </c>
      <c r="I31" s="22">
        <v>182</v>
      </c>
      <c r="J31" s="7">
        <v>0</v>
      </c>
      <c r="K31" s="7">
        <v>0</v>
      </c>
      <c r="L31" s="7">
        <v>0</v>
      </c>
      <c r="M31" s="37">
        <f t="shared" si="0"/>
        <v>0.3611111111111111</v>
      </c>
    </row>
    <row r="32" spans="1:13" x14ac:dyDescent="0.25">
      <c r="A32" s="21" t="s">
        <v>5330</v>
      </c>
      <c r="B32" s="34">
        <v>356</v>
      </c>
      <c r="C32" s="7">
        <v>48</v>
      </c>
      <c r="D32" s="7">
        <v>17</v>
      </c>
      <c r="E32" s="7">
        <v>0</v>
      </c>
      <c r="F32" s="7">
        <v>1</v>
      </c>
      <c r="G32" s="7">
        <v>1</v>
      </c>
      <c r="H32" s="7">
        <v>31</v>
      </c>
      <c r="I32" s="22">
        <v>98</v>
      </c>
      <c r="J32" s="7">
        <v>0</v>
      </c>
      <c r="K32" s="7">
        <v>0</v>
      </c>
      <c r="L32" s="7">
        <v>0</v>
      </c>
      <c r="M32" s="37">
        <f t="shared" si="0"/>
        <v>0.2752808988764045</v>
      </c>
    </row>
    <row r="33" spans="1:13" x14ac:dyDescent="0.25">
      <c r="A33" s="21" t="s">
        <v>5331</v>
      </c>
      <c r="B33" s="34">
        <v>352</v>
      </c>
      <c r="C33" s="7">
        <v>78</v>
      </c>
      <c r="D33" s="7">
        <v>25</v>
      </c>
      <c r="E33" s="7">
        <v>9</v>
      </c>
      <c r="F33" s="7">
        <v>1</v>
      </c>
      <c r="G33" s="7">
        <v>3</v>
      </c>
      <c r="H33" s="7">
        <v>33</v>
      </c>
      <c r="I33" s="22">
        <v>149</v>
      </c>
      <c r="J33" s="7">
        <v>0</v>
      </c>
      <c r="K33" s="7">
        <v>0</v>
      </c>
      <c r="L33" s="7">
        <v>0</v>
      </c>
      <c r="M33" s="37">
        <f t="shared" si="0"/>
        <v>0.42329545454545453</v>
      </c>
    </row>
    <row r="34" spans="1:13" x14ac:dyDescent="0.25">
      <c r="A34" s="21" t="s">
        <v>5332</v>
      </c>
      <c r="B34" s="34">
        <v>415</v>
      </c>
      <c r="C34" s="7">
        <v>112</v>
      </c>
      <c r="D34" s="7">
        <v>24</v>
      </c>
      <c r="E34" s="7">
        <v>6</v>
      </c>
      <c r="F34" s="7">
        <v>3</v>
      </c>
      <c r="G34" s="7">
        <v>0</v>
      </c>
      <c r="H34" s="7">
        <v>39</v>
      </c>
      <c r="I34" s="22">
        <v>184</v>
      </c>
      <c r="J34" s="7">
        <v>0</v>
      </c>
      <c r="K34" s="7">
        <v>0</v>
      </c>
      <c r="L34" s="7">
        <v>0</v>
      </c>
      <c r="M34" s="37">
        <f t="shared" si="0"/>
        <v>0.44337349397590359</v>
      </c>
    </row>
    <row r="35" spans="1:13" x14ac:dyDescent="0.25">
      <c r="A35" s="21" t="s">
        <v>5333</v>
      </c>
      <c r="B35" s="34">
        <v>614</v>
      </c>
      <c r="C35" s="7">
        <v>103</v>
      </c>
      <c r="D35" s="7">
        <v>20</v>
      </c>
      <c r="E35" s="7">
        <v>4</v>
      </c>
      <c r="F35" s="7">
        <v>1</v>
      </c>
      <c r="G35" s="7">
        <v>2</v>
      </c>
      <c r="H35" s="7">
        <v>42</v>
      </c>
      <c r="I35" s="22">
        <v>172</v>
      </c>
      <c r="J35" s="7">
        <v>0</v>
      </c>
      <c r="K35" s="7">
        <v>0</v>
      </c>
      <c r="L35" s="7">
        <v>0</v>
      </c>
      <c r="M35" s="37">
        <f t="shared" si="0"/>
        <v>0.28013029315960913</v>
      </c>
    </row>
    <row r="36" spans="1:13" x14ac:dyDescent="0.25">
      <c r="A36" s="21" t="s">
        <v>5334</v>
      </c>
      <c r="B36" s="34">
        <v>423</v>
      </c>
      <c r="C36" s="7">
        <v>72</v>
      </c>
      <c r="D36" s="7">
        <v>23</v>
      </c>
      <c r="E36" s="7">
        <v>8</v>
      </c>
      <c r="F36" s="7">
        <v>0</v>
      </c>
      <c r="G36" s="7">
        <v>1</v>
      </c>
      <c r="H36" s="7">
        <v>44</v>
      </c>
      <c r="I36" s="22">
        <v>148</v>
      </c>
      <c r="J36" s="7">
        <v>1</v>
      </c>
      <c r="K36" s="7">
        <v>1</v>
      </c>
      <c r="L36" s="7">
        <v>0</v>
      </c>
      <c r="M36" s="37">
        <f t="shared" si="0"/>
        <v>0.35224586288416077</v>
      </c>
    </row>
    <row r="37" spans="1:13" x14ac:dyDescent="0.25">
      <c r="A37" s="21" t="s">
        <v>5335</v>
      </c>
      <c r="B37" s="34">
        <v>366</v>
      </c>
      <c r="C37" s="7">
        <v>87</v>
      </c>
      <c r="D37" s="7">
        <v>26</v>
      </c>
      <c r="E37" s="7">
        <v>5</v>
      </c>
      <c r="F37" s="7">
        <v>2</v>
      </c>
      <c r="G37" s="7">
        <v>1</v>
      </c>
      <c r="H37" s="7">
        <v>46</v>
      </c>
      <c r="I37" s="22">
        <v>167</v>
      </c>
      <c r="J37" s="7">
        <v>0</v>
      </c>
      <c r="K37" s="7">
        <v>0</v>
      </c>
      <c r="L37" s="7">
        <v>2</v>
      </c>
      <c r="M37" s="37">
        <f t="shared" si="0"/>
        <v>0.46174863387978143</v>
      </c>
    </row>
    <row r="38" spans="1:13" x14ac:dyDescent="0.25">
      <c r="A38" s="21" t="s">
        <v>5336</v>
      </c>
      <c r="B38" s="34">
        <v>313</v>
      </c>
      <c r="C38" s="7">
        <v>41</v>
      </c>
      <c r="D38" s="7">
        <v>11</v>
      </c>
      <c r="E38" s="7">
        <v>1</v>
      </c>
      <c r="F38" s="7">
        <v>1</v>
      </c>
      <c r="G38" s="7">
        <v>1</v>
      </c>
      <c r="H38" s="7">
        <v>23</v>
      </c>
      <c r="I38" s="22">
        <v>78</v>
      </c>
      <c r="J38" s="7">
        <v>1</v>
      </c>
      <c r="K38" s="7">
        <v>0</v>
      </c>
      <c r="L38" s="7">
        <v>1</v>
      </c>
      <c r="M38" s="37">
        <f t="shared" si="0"/>
        <v>0.25239616613418531</v>
      </c>
    </row>
    <row r="39" spans="1:13" x14ac:dyDescent="0.25">
      <c r="A39" s="21" t="s">
        <v>5337</v>
      </c>
      <c r="B39" s="34">
        <v>471</v>
      </c>
      <c r="C39" s="7">
        <v>90</v>
      </c>
      <c r="D39" s="7">
        <v>32</v>
      </c>
      <c r="E39" s="7">
        <v>9</v>
      </c>
      <c r="F39" s="7">
        <v>0</v>
      </c>
      <c r="G39" s="7">
        <v>2</v>
      </c>
      <c r="H39" s="7">
        <v>49</v>
      </c>
      <c r="I39" s="22">
        <v>182</v>
      </c>
      <c r="J39" s="7">
        <v>0</v>
      </c>
      <c r="K39" s="7">
        <v>0</v>
      </c>
      <c r="L39" s="7">
        <v>0</v>
      </c>
      <c r="M39" s="37">
        <f t="shared" si="0"/>
        <v>0.386411889596603</v>
      </c>
    </row>
    <row r="40" spans="1:13" x14ac:dyDescent="0.25">
      <c r="A40" s="21" t="s">
        <v>5338</v>
      </c>
      <c r="B40" s="34">
        <v>374</v>
      </c>
      <c r="C40" s="7">
        <v>111</v>
      </c>
      <c r="D40" s="7">
        <v>20</v>
      </c>
      <c r="E40" s="7">
        <v>9</v>
      </c>
      <c r="F40" s="7">
        <v>0</v>
      </c>
      <c r="G40" s="7">
        <v>1</v>
      </c>
      <c r="H40" s="7">
        <v>55</v>
      </c>
      <c r="I40" s="22">
        <v>196</v>
      </c>
      <c r="J40" s="7">
        <v>1</v>
      </c>
      <c r="K40" s="7">
        <v>0</v>
      </c>
      <c r="L40" s="7">
        <v>0</v>
      </c>
      <c r="M40" s="37">
        <f t="shared" si="0"/>
        <v>0.52406417112299464</v>
      </c>
    </row>
    <row r="41" spans="1:13" x14ac:dyDescent="0.25">
      <c r="A41" s="21" t="s">
        <v>5339</v>
      </c>
      <c r="B41" s="34">
        <v>307</v>
      </c>
      <c r="C41" s="7">
        <v>94</v>
      </c>
      <c r="D41" s="7">
        <v>17</v>
      </c>
      <c r="E41" s="7">
        <v>4</v>
      </c>
      <c r="F41" s="7">
        <v>2</v>
      </c>
      <c r="G41" s="7">
        <v>0</v>
      </c>
      <c r="H41" s="7">
        <v>25</v>
      </c>
      <c r="I41" s="22">
        <v>142</v>
      </c>
      <c r="J41" s="7">
        <v>0</v>
      </c>
      <c r="K41" s="7">
        <v>0</v>
      </c>
      <c r="L41" s="7">
        <v>0</v>
      </c>
      <c r="M41" s="37">
        <f t="shared" si="0"/>
        <v>0.46254071661237783</v>
      </c>
    </row>
    <row r="42" spans="1:13" x14ac:dyDescent="0.25">
      <c r="A42" s="21" t="s">
        <v>5340</v>
      </c>
      <c r="B42" s="34">
        <v>284</v>
      </c>
      <c r="C42" s="7">
        <v>65</v>
      </c>
      <c r="D42" s="7">
        <v>11</v>
      </c>
      <c r="E42" s="7">
        <v>1</v>
      </c>
      <c r="F42" s="7">
        <v>2</v>
      </c>
      <c r="G42" s="7">
        <v>2</v>
      </c>
      <c r="H42" s="7">
        <v>22</v>
      </c>
      <c r="I42" s="22">
        <v>103</v>
      </c>
      <c r="J42" s="7">
        <v>0</v>
      </c>
      <c r="K42" s="7">
        <v>0</v>
      </c>
      <c r="L42" s="7">
        <v>0</v>
      </c>
      <c r="M42" s="37">
        <f t="shared" si="0"/>
        <v>0.36267605633802819</v>
      </c>
    </row>
    <row r="43" spans="1:13" x14ac:dyDescent="0.25">
      <c r="A43" s="21" t="s">
        <v>5341</v>
      </c>
      <c r="B43" s="34">
        <v>359</v>
      </c>
      <c r="C43" s="7">
        <v>84</v>
      </c>
      <c r="D43" s="7">
        <v>12</v>
      </c>
      <c r="E43" s="7">
        <v>2</v>
      </c>
      <c r="F43" s="7">
        <v>2</v>
      </c>
      <c r="G43" s="7">
        <v>2</v>
      </c>
      <c r="H43" s="7">
        <v>52</v>
      </c>
      <c r="I43" s="22">
        <v>154</v>
      </c>
      <c r="J43" s="7">
        <v>0</v>
      </c>
      <c r="K43" s="7">
        <v>0</v>
      </c>
      <c r="L43" s="7">
        <v>0</v>
      </c>
      <c r="M43" s="37">
        <f t="shared" si="0"/>
        <v>0.42896935933147634</v>
      </c>
    </row>
    <row r="44" spans="1:13" x14ac:dyDescent="0.25">
      <c r="A44" s="21" t="s">
        <v>5342</v>
      </c>
      <c r="B44" s="34">
        <v>238</v>
      </c>
      <c r="C44" s="7">
        <v>50</v>
      </c>
      <c r="D44" s="7">
        <v>13</v>
      </c>
      <c r="E44" s="7">
        <v>2</v>
      </c>
      <c r="F44" s="7">
        <v>1</v>
      </c>
      <c r="G44" s="7">
        <v>1</v>
      </c>
      <c r="H44" s="7">
        <v>14</v>
      </c>
      <c r="I44" s="22">
        <v>81</v>
      </c>
      <c r="J44" s="7">
        <v>3</v>
      </c>
      <c r="K44" s="7">
        <v>0</v>
      </c>
      <c r="L44" s="7">
        <v>1</v>
      </c>
      <c r="M44" s="37">
        <f t="shared" si="0"/>
        <v>0.34453781512605042</v>
      </c>
    </row>
    <row r="45" spans="1:13" x14ac:dyDescent="0.25">
      <c r="A45" s="21" t="s">
        <v>5343</v>
      </c>
      <c r="B45" s="34">
        <v>298</v>
      </c>
      <c r="C45" s="7">
        <v>32</v>
      </c>
      <c r="D45" s="7">
        <v>14</v>
      </c>
      <c r="E45" s="7">
        <v>1</v>
      </c>
      <c r="F45" s="7">
        <v>1</v>
      </c>
      <c r="G45" s="7">
        <v>0</v>
      </c>
      <c r="H45" s="7">
        <v>16</v>
      </c>
      <c r="I45" s="22">
        <v>64</v>
      </c>
      <c r="J45" s="7">
        <v>0</v>
      </c>
      <c r="K45" s="7">
        <v>0</v>
      </c>
      <c r="L45" s="7">
        <v>0</v>
      </c>
      <c r="M45" s="37">
        <f t="shared" si="0"/>
        <v>0.21476510067114093</v>
      </c>
    </row>
    <row r="46" spans="1:13" x14ac:dyDescent="0.25">
      <c r="A46" s="21" t="s">
        <v>5344</v>
      </c>
      <c r="B46" s="34">
        <v>112</v>
      </c>
      <c r="C46" s="7">
        <v>11</v>
      </c>
      <c r="D46" s="7">
        <v>2</v>
      </c>
      <c r="E46" s="7">
        <v>0</v>
      </c>
      <c r="F46" s="7">
        <v>0</v>
      </c>
      <c r="G46" s="7">
        <v>0</v>
      </c>
      <c r="H46" s="7">
        <v>5</v>
      </c>
      <c r="I46" s="22">
        <v>18</v>
      </c>
      <c r="J46" s="7">
        <v>0</v>
      </c>
      <c r="K46" s="7">
        <v>0</v>
      </c>
      <c r="L46" s="7">
        <v>0</v>
      </c>
      <c r="M46" s="37">
        <f t="shared" si="0"/>
        <v>0.16071428571428573</v>
      </c>
    </row>
    <row r="47" spans="1:13" x14ac:dyDescent="0.25">
      <c r="A47" s="21" t="s">
        <v>5345</v>
      </c>
      <c r="B47" s="34">
        <v>386</v>
      </c>
      <c r="C47" s="7">
        <v>84</v>
      </c>
      <c r="D47" s="7">
        <v>18</v>
      </c>
      <c r="E47" s="7">
        <v>3</v>
      </c>
      <c r="F47" s="7">
        <v>0</v>
      </c>
      <c r="G47" s="7">
        <v>0</v>
      </c>
      <c r="H47" s="7">
        <v>46</v>
      </c>
      <c r="I47" s="22">
        <v>151</v>
      </c>
      <c r="J47" s="7">
        <v>1</v>
      </c>
      <c r="K47" s="7">
        <v>0</v>
      </c>
      <c r="L47" s="7">
        <v>0</v>
      </c>
      <c r="M47" s="37">
        <f t="shared" si="0"/>
        <v>0.39119170984455959</v>
      </c>
    </row>
    <row r="48" spans="1:13" x14ac:dyDescent="0.25">
      <c r="A48" s="21" t="s">
        <v>5346</v>
      </c>
      <c r="B48" s="34">
        <v>445</v>
      </c>
      <c r="C48" s="7">
        <v>118</v>
      </c>
      <c r="D48" s="7">
        <v>41</v>
      </c>
      <c r="E48" s="7">
        <v>2</v>
      </c>
      <c r="F48" s="7">
        <v>5</v>
      </c>
      <c r="G48" s="7">
        <v>2</v>
      </c>
      <c r="H48" s="7">
        <v>93</v>
      </c>
      <c r="I48" s="22">
        <v>261</v>
      </c>
      <c r="J48" s="7">
        <v>0</v>
      </c>
      <c r="K48" s="7">
        <v>0</v>
      </c>
      <c r="L48" s="7">
        <v>0</v>
      </c>
      <c r="M48" s="37">
        <f t="shared" si="0"/>
        <v>0.58651685393258424</v>
      </c>
    </row>
    <row r="49" spans="1:13" x14ac:dyDescent="0.25">
      <c r="A49" s="21" t="s">
        <v>5347</v>
      </c>
      <c r="B49" s="34">
        <v>386</v>
      </c>
      <c r="C49" s="7">
        <v>91</v>
      </c>
      <c r="D49" s="7">
        <v>24</v>
      </c>
      <c r="E49" s="7">
        <v>3</v>
      </c>
      <c r="F49" s="7">
        <v>0</v>
      </c>
      <c r="G49" s="7">
        <v>1</v>
      </c>
      <c r="H49" s="7">
        <v>48</v>
      </c>
      <c r="I49" s="22">
        <v>167</v>
      </c>
      <c r="J49" s="7">
        <v>2</v>
      </c>
      <c r="K49" s="7">
        <v>0</v>
      </c>
      <c r="L49" s="7">
        <v>0</v>
      </c>
      <c r="M49" s="37">
        <f t="shared" si="0"/>
        <v>0.43264248704663211</v>
      </c>
    </row>
    <row r="50" spans="1:13" x14ac:dyDescent="0.25">
      <c r="A50" s="21" t="s">
        <v>5348</v>
      </c>
      <c r="B50" s="34">
        <v>633</v>
      </c>
      <c r="C50" s="7">
        <v>162</v>
      </c>
      <c r="D50" s="7">
        <v>29</v>
      </c>
      <c r="E50" s="7">
        <v>6</v>
      </c>
      <c r="F50" s="7">
        <v>0</v>
      </c>
      <c r="G50" s="7">
        <v>1</v>
      </c>
      <c r="H50" s="7">
        <v>40</v>
      </c>
      <c r="I50" s="22">
        <v>238</v>
      </c>
      <c r="J50" s="7">
        <v>2</v>
      </c>
      <c r="K50" s="7">
        <v>0</v>
      </c>
      <c r="L50" s="7">
        <v>0</v>
      </c>
      <c r="M50" s="37">
        <f t="shared" si="0"/>
        <v>0.37598736176935227</v>
      </c>
    </row>
    <row r="51" spans="1:13" x14ac:dyDescent="0.25">
      <c r="A51" s="21" t="s">
        <v>5349</v>
      </c>
      <c r="B51" s="34">
        <v>244</v>
      </c>
      <c r="C51" s="7">
        <v>20</v>
      </c>
      <c r="D51" s="7">
        <v>5</v>
      </c>
      <c r="E51" s="7">
        <v>1</v>
      </c>
      <c r="F51" s="7">
        <v>0</v>
      </c>
      <c r="G51" s="7">
        <v>0</v>
      </c>
      <c r="H51" s="7">
        <v>10</v>
      </c>
      <c r="I51" s="22">
        <v>36</v>
      </c>
      <c r="J51" s="7">
        <v>2</v>
      </c>
      <c r="K51" s="7">
        <v>0</v>
      </c>
      <c r="L51" s="7">
        <v>0</v>
      </c>
      <c r="M51" s="37">
        <f t="shared" si="0"/>
        <v>0.14754098360655737</v>
      </c>
    </row>
    <row r="52" spans="1:13" x14ac:dyDescent="0.25">
      <c r="A52" s="21" t="s">
        <v>5350</v>
      </c>
      <c r="B52" s="34">
        <v>217</v>
      </c>
      <c r="C52" s="7">
        <v>22</v>
      </c>
      <c r="D52" s="7">
        <v>7</v>
      </c>
      <c r="E52" s="7">
        <v>3</v>
      </c>
      <c r="F52" s="7">
        <v>0</v>
      </c>
      <c r="G52" s="7">
        <v>0</v>
      </c>
      <c r="H52" s="7">
        <v>0</v>
      </c>
      <c r="I52" s="22">
        <v>32</v>
      </c>
      <c r="J52" s="7">
        <v>0</v>
      </c>
      <c r="K52" s="7">
        <v>0</v>
      </c>
      <c r="L52" s="7">
        <v>0</v>
      </c>
      <c r="M52" s="37">
        <f t="shared" si="0"/>
        <v>0.14746543778801843</v>
      </c>
    </row>
    <row r="53" spans="1:13" x14ac:dyDescent="0.25">
      <c r="A53" s="21" t="s">
        <v>5351</v>
      </c>
      <c r="B53" s="34">
        <v>252</v>
      </c>
      <c r="C53" s="7">
        <v>43</v>
      </c>
      <c r="D53" s="7">
        <v>6</v>
      </c>
      <c r="E53" s="7">
        <v>2</v>
      </c>
      <c r="F53" s="7">
        <v>0</v>
      </c>
      <c r="G53" s="7">
        <v>0</v>
      </c>
      <c r="H53" s="7">
        <v>10</v>
      </c>
      <c r="I53" s="22">
        <v>61</v>
      </c>
      <c r="J53" s="7">
        <v>0</v>
      </c>
      <c r="K53" s="7">
        <v>0</v>
      </c>
      <c r="L53" s="7">
        <v>0</v>
      </c>
      <c r="M53" s="37">
        <f t="shared" si="0"/>
        <v>0.24206349206349206</v>
      </c>
    </row>
    <row r="54" spans="1:13" x14ac:dyDescent="0.25">
      <c r="A54" s="21" t="s">
        <v>5352</v>
      </c>
      <c r="B54" s="34">
        <v>270</v>
      </c>
      <c r="C54" s="7">
        <v>48</v>
      </c>
      <c r="D54" s="7">
        <v>19</v>
      </c>
      <c r="E54" s="7">
        <v>2</v>
      </c>
      <c r="F54" s="7">
        <v>0</v>
      </c>
      <c r="G54" s="7">
        <v>0</v>
      </c>
      <c r="H54" s="7">
        <v>20</v>
      </c>
      <c r="I54" s="22">
        <v>89</v>
      </c>
      <c r="J54" s="7">
        <v>0</v>
      </c>
      <c r="K54" s="7">
        <v>0</v>
      </c>
      <c r="L54" s="7">
        <v>0</v>
      </c>
      <c r="M54" s="37">
        <f t="shared" si="0"/>
        <v>0.32962962962962961</v>
      </c>
    </row>
    <row r="55" spans="1:13" x14ac:dyDescent="0.25">
      <c r="A55" s="21" t="s">
        <v>5353</v>
      </c>
      <c r="B55" s="34">
        <v>360</v>
      </c>
      <c r="C55" s="7">
        <v>80</v>
      </c>
      <c r="D55" s="7">
        <v>28</v>
      </c>
      <c r="E55" s="7">
        <v>4</v>
      </c>
      <c r="F55" s="7">
        <v>0</v>
      </c>
      <c r="G55" s="7">
        <v>2</v>
      </c>
      <c r="H55" s="7">
        <v>47</v>
      </c>
      <c r="I55" s="22">
        <v>161</v>
      </c>
      <c r="J55" s="7">
        <v>2</v>
      </c>
      <c r="K55" s="7">
        <v>0</v>
      </c>
      <c r="L55" s="7">
        <v>1</v>
      </c>
      <c r="M55" s="37">
        <f t="shared" si="0"/>
        <v>0.45</v>
      </c>
    </row>
    <row r="56" spans="1:13" x14ac:dyDescent="0.25">
      <c r="A56" s="21" t="s">
        <v>5354</v>
      </c>
      <c r="B56" s="34">
        <v>405</v>
      </c>
      <c r="C56" s="7">
        <v>109</v>
      </c>
      <c r="D56" s="7">
        <v>33</v>
      </c>
      <c r="E56" s="7">
        <v>4</v>
      </c>
      <c r="F56" s="7">
        <v>0</v>
      </c>
      <c r="G56" s="7">
        <v>1</v>
      </c>
      <c r="H56" s="7">
        <v>34</v>
      </c>
      <c r="I56" s="22">
        <v>181</v>
      </c>
      <c r="J56" s="7">
        <v>1</v>
      </c>
      <c r="K56" s="7">
        <v>0</v>
      </c>
      <c r="L56" s="7">
        <v>0</v>
      </c>
      <c r="M56" s="37">
        <f t="shared" si="0"/>
        <v>0.44691358024691358</v>
      </c>
    </row>
    <row r="57" spans="1:13" x14ac:dyDescent="0.25">
      <c r="A57" s="21" t="s">
        <v>5355</v>
      </c>
      <c r="B57" s="34">
        <v>303</v>
      </c>
      <c r="C57" s="7">
        <v>52</v>
      </c>
      <c r="D57" s="7">
        <v>16</v>
      </c>
      <c r="E57" s="7">
        <v>4</v>
      </c>
      <c r="F57" s="7">
        <v>0</v>
      </c>
      <c r="G57" s="7">
        <v>1</v>
      </c>
      <c r="H57" s="7">
        <v>38</v>
      </c>
      <c r="I57" s="22">
        <v>111</v>
      </c>
      <c r="J57" s="7">
        <v>0</v>
      </c>
      <c r="K57" s="7">
        <v>0</v>
      </c>
      <c r="L57" s="7">
        <v>0</v>
      </c>
      <c r="M57" s="37">
        <f t="shared" si="0"/>
        <v>0.36633663366336633</v>
      </c>
    </row>
    <row r="58" spans="1:13" x14ac:dyDescent="0.25">
      <c r="A58" s="21" t="s">
        <v>5356</v>
      </c>
      <c r="B58" s="34">
        <v>270</v>
      </c>
      <c r="C58" s="7">
        <v>48</v>
      </c>
      <c r="D58" s="7">
        <v>11</v>
      </c>
      <c r="E58" s="7">
        <v>3</v>
      </c>
      <c r="F58" s="7">
        <v>0</v>
      </c>
      <c r="G58" s="7">
        <v>1</v>
      </c>
      <c r="H58" s="7">
        <v>22</v>
      </c>
      <c r="I58" s="22">
        <v>85</v>
      </c>
      <c r="J58" s="7">
        <v>0</v>
      </c>
      <c r="K58" s="7">
        <v>0</v>
      </c>
      <c r="L58" s="7">
        <v>0</v>
      </c>
      <c r="M58" s="37">
        <f t="shared" si="0"/>
        <v>0.31481481481481483</v>
      </c>
    </row>
    <row r="59" spans="1:13" x14ac:dyDescent="0.25">
      <c r="A59" s="21" t="s">
        <v>5357</v>
      </c>
      <c r="B59" s="34">
        <v>370</v>
      </c>
      <c r="C59" s="7">
        <v>58</v>
      </c>
      <c r="D59" s="7">
        <v>18</v>
      </c>
      <c r="E59" s="7">
        <v>3</v>
      </c>
      <c r="F59" s="7">
        <v>0</v>
      </c>
      <c r="G59" s="7">
        <v>4</v>
      </c>
      <c r="H59" s="7">
        <v>30</v>
      </c>
      <c r="I59" s="22">
        <v>113</v>
      </c>
      <c r="J59" s="7">
        <v>1</v>
      </c>
      <c r="K59" s="7">
        <v>0</v>
      </c>
      <c r="L59" s="7">
        <v>0</v>
      </c>
      <c r="M59" s="37">
        <f t="shared" si="0"/>
        <v>0.30540540540540539</v>
      </c>
    </row>
    <row r="60" spans="1:13" x14ac:dyDescent="0.25">
      <c r="A60" s="21" t="s">
        <v>5358</v>
      </c>
      <c r="B60" s="34">
        <v>317</v>
      </c>
      <c r="C60" s="7">
        <v>43</v>
      </c>
      <c r="D60" s="7">
        <v>17</v>
      </c>
      <c r="E60" s="7">
        <v>0</v>
      </c>
      <c r="F60" s="7">
        <v>0</v>
      </c>
      <c r="G60" s="7">
        <v>0</v>
      </c>
      <c r="H60" s="7">
        <v>33</v>
      </c>
      <c r="I60" s="22">
        <v>93</v>
      </c>
      <c r="J60" s="7">
        <v>0</v>
      </c>
      <c r="K60" s="7">
        <v>0</v>
      </c>
      <c r="L60" s="7">
        <v>0</v>
      </c>
      <c r="M60" s="37">
        <f t="shared" si="0"/>
        <v>0.29337539432176657</v>
      </c>
    </row>
    <row r="61" spans="1:13" x14ac:dyDescent="0.25">
      <c r="A61" s="21" t="s">
        <v>5359</v>
      </c>
      <c r="B61" s="34">
        <v>250</v>
      </c>
      <c r="C61" s="7">
        <v>49</v>
      </c>
      <c r="D61" s="7">
        <v>13</v>
      </c>
      <c r="E61" s="7">
        <v>3</v>
      </c>
      <c r="F61" s="7">
        <v>0</v>
      </c>
      <c r="G61" s="7">
        <v>1</v>
      </c>
      <c r="H61" s="7">
        <v>18</v>
      </c>
      <c r="I61" s="22">
        <v>84</v>
      </c>
      <c r="J61" s="7">
        <v>0</v>
      </c>
      <c r="K61" s="7">
        <v>0</v>
      </c>
      <c r="L61" s="7">
        <v>0</v>
      </c>
      <c r="M61" s="37">
        <f t="shared" si="0"/>
        <v>0.33600000000000002</v>
      </c>
    </row>
    <row r="62" spans="1:13" x14ac:dyDescent="0.25">
      <c r="A62" s="21" t="s">
        <v>5360</v>
      </c>
      <c r="B62" s="34">
        <v>408</v>
      </c>
      <c r="C62" s="7">
        <v>122</v>
      </c>
      <c r="D62" s="7">
        <v>22</v>
      </c>
      <c r="E62" s="7">
        <v>4</v>
      </c>
      <c r="F62" s="7">
        <v>0</v>
      </c>
      <c r="G62" s="7">
        <v>1</v>
      </c>
      <c r="H62" s="7">
        <v>54</v>
      </c>
      <c r="I62" s="22">
        <v>203</v>
      </c>
      <c r="J62" s="7">
        <v>2</v>
      </c>
      <c r="K62" s="7">
        <v>0</v>
      </c>
      <c r="L62" s="7">
        <v>0</v>
      </c>
      <c r="M62" s="37">
        <f t="shared" si="0"/>
        <v>0.49754901960784315</v>
      </c>
    </row>
    <row r="63" spans="1:13" x14ac:dyDescent="0.25">
      <c r="A63" s="21" t="s">
        <v>5361</v>
      </c>
      <c r="B63" s="34">
        <v>393</v>
      </c>
      <c r="C63" s="7">
        <v>98</v>
      </c>
      <c r="D63" s="7">
        <v>18</v>
      </c>
      <c r="E63" s="7">
        <v>2</v>
      </c>
      <c r="F63" s="7">
        <v>0</v>
      </c>
      <c r="G63" s="7">
        <v>1</v>
      </c>
      <c r="H63" s="7">
        <v>39</v>
      </c>
      <c r="I63" s="22">
        <v>158</v>
      </c>
      <c r="J63" s="7">
        <v>0</v>
      </c>
      <c r="K63" s="7">
        <v>0</v>
      </c>
      <c r="L63" s="7">
        <v>2</v>
      </c>
      <c r="M63" s="37">
        <f t="shared" si="0"/>
        <v>0.40712468193384221</v>
      </c>
    </row>
    <row r="64" spans="1:13" x14ac:dyDescent="0.25">
      <c r="A64" s="21" t="s">
        <v>5362</v>
      </c>
      <c r="B64" s="34">
        <v>147</v>
      </c>
      <c r="C64" s="7">
        <v>29</v>
      </c>
      <c r="D64" s="7">
        <v>5</v>
      </c>
      <c r="E64" s="7">
        <v>0</v>
      </c>
      <c r="F64" s="7">
        <v>1</v>
      </c>
      <c r="G64" s="7">
        <v>0</v>
      </c>
      <c r="H64" s="7">
        <v>10</v>
      </c>
      <c r="I64" s="22">
        <v>45</v>
      </c>
      <c r="J64" s="7">
        <v>0</v>
      </c>
      <c r="K64" s="7">
        <v>0</v>
      </c>
      <c r="L64" s="7">
        <v>0</v>
      </c>
      <c r="M64" s="37">
        <f t="shared" si="0"/>
        <v>0.30612244897959184</v>
      </c>
    </row>
    <row r="65" spans="1:13" x14ac:dyDescent="0.25">
      <c r="A65" s="21" t="s">
        <v>5363</v>
      </c>
      <c r="B65" s="34">
        <v>436</v>
      </c>
      <c r="C65" s="7">
        <v>103</v>
      </c>
      <c r="D65" s="7">
        <v>28</v>
      </c>
      <c r="E65" s="7">
        <v>6</v>
      </c>
      <c r="F65" s="7">
        <v>1</v>
      </c>
      <c r="G65" s="7">
        <v>2</v>
      </c>
      <c r="H65" s="7">
        <v>40</v>
      </c>
      <c r="I65" s="22">
        <v>180</v>
      </c>
      <c r="J65" s="7">
        <v>0</v>
      </c>
      <c r="K65" s="7">
        <v>0</v>
      </c>
      <c r="L65" s="7">
        <v>0</v>
      </c>
      <c r="M65" s="37">
        <f t="shared" si="0"/>
        <v>0.41284403669724773</v>
      </c>
    </row>
    <row r="66" spans="1:13" x14ac:dyDescent="0.25">
      <c r="A66" s="21" t="s">
        <v>5364</v>
      </c>
      <c r="B66" s="34">
        <v>228</v>
      </c>
      <c r="C66" s="7">
        <v>78</v>
      </c>
      <c r="D66" s="7">
        <v>6</v>
      </c>
      <c r="E66" s="7">
        <v>3</v>
      </c>
      <c r="F66" s="7">
        <v>0</v>
      </c>
      <c r="G66" s="7">
        <v>0</v>
      </c>
      <c r="H66" s="7">
        <v>17</v>
      </c>
      <c r="I66" s="22">
        <v>104</v>
      </c>
      <c r="J66" s="7">
        <v>0</v>
      </c>
      <c r="K66" s="7">
        <v>0</v>
      </c>
      <c r="L66" s="7">
        <v>0</v>
      </c>
      <c r="M66" s="37">
        <f t="shared" ref="M66:M83" si="1">(L66+K66+I66)/B66</f>
        <v>0.45614035087719296</v>
      </c>
    </row>
    <row r="67" spans="1:13" x14ac:dyDescent="0.25">
      <c r="A67" s="21" t="s">
        <v>5365</v>
      </c>
      <c r="B67" s="34">
        <v>324</v>
      </c>
      <c r="C67" s="7">
        <v>93</v>
      </c>
      <c r="D67" s="7">
        <v>17</v>
      </c>
      <c r="E67" s="7">
        <v>2</v>
      </c>
      <c r="F67" s="7">
        <v>0</v>
      </c>
      <c r="G67" s="7">
        <v>1</v>
      </c>
      <c r="H67" s="7">
        <v>33</v>
      </c>
      <c r="I67" s="22">
        <v>146</v>
      </c>
      <c r="J67" s="7">
        <v>0</v>
      </c>
      <c r="K67" s="7">
        <v>0</v>
      </c>
      <c r="L67" s="7">
        <v>1</v>
      </c>
      <c r="M67" s="37">
        <f t="shared" si="1"/>
        <v>0.45370370370370372</v>
      </c>
    </row>
    <row r="68" spans="1:13" x14ac:dyDescent="0.25">
      <c r="A68" s="21" t="s">
        <v>5366</v>
      </c>
      <c r="B68" s="34">
        <v>483</v>
      </c>
      <c r="C68" s="7">
        <v>143</v>
      </c>
      <c r="D68" s="7">
        <v>27</v>
      </c>
      <c r="E68" s="7">
        <v>1</v>
      </c>
      <c r="F68" s="7">
        <v>0</v>
      </c>
      <c r="G68" s="7">
        <v>0</v>
      </c>
      <c r="H68" s="7">
        <v>52</v>
      </c>
      <c r="I68" s="22">
        <v>223</v>
      </c>
      <c r="J68" s="7">
        <v>0</v>
      </c>
      <c r="K68" s="7">
        <v>0</v>
      </c>
      <c r="L68" s="7">
        <v>0</v>
      </c>
      <c r="M68" s="37">
        <f t="shared" si="1"/>
        <v>0.4616977225672878</v>
      </c>
    </row>
    <row r="69" spans="1:13" x14ac:dyDescent="0.25">
      <c r="A69" s="21" t="s">
        <v>5367</v>
      </c>
      <c r="B69" s="34">
        <v>374</v>
      </c>
      <c r="C69" s="7">
        <v>84</v>
      </c>
      <c r="D69" s="7">
        <v>24</v>
      </c>
      <c r="E69" s="7">
        <v>3</v>
      </c>
      <c r="F69" s="7">
        <v>0</v>
      </c>
      <c r="G69" s="7">
        <v>1</v>
      </c>
      <c r="H69" s="7">
        <v>17</v>
      </c>
      <c r="I69" s="22">
        <v>129</v>
      </c>
      <c r="J69" s="7">
        <v>1</v>
      </c>
      <c r="K69" s="7">
        <v>0</v>
      </c>
      <c r="L69" s="7">
        <v>0</v>
      </c>
      <c r="M69" s="37">
        <f t="shared" si="1"/>
        <v>0.34491978609625668</v>
      </c>
    </row>
    <row r="70" spans="1:13" x14ac:dyDescent="0.25">
      <c r="A70" s="21" t="s">
        <v>5368</v>
      </c>
      <c r="B70" s="34">
        <v>394</v>
      </c>
      <c r="C70" s="7">
        <v>107</v>
      </c>
      <c r="D70" s="7">
        <v>28</v>
      </c>
      <c r="E70" s="7">
        <v>10</v>
      </c>
      <c r="F70" s="7">
        <v>1</v>
      </c>
      <c r="G70" s="7">
        <v>0</v>
      </c>
      <c r="H70" s="7">
        <v>43</v>
      </c>
      <c r="I70" s="22">
        <v>189</v>
      </c>
      <c r="J70" s="7">
        <v>0</v>
      </c>
      <c r="K70" s="7">
        <v>0</v>
      </c>
      <c r="L70" s="7">
        <v>1</v>
      </c>
      <c r="M70" s="37">
        <f t="shared" si="1"/>
        <v>0.48223350253807107</v>
      </c>
    </row>
    <row r="71" spans="1:13" x14ac:dyDescent="0.25">
      <c r="A71" s="21" t="s">
        <v>5369</v>
      </c>
      <c r="B71" s="34">
        <v>327</v>
      </c>
      <c r="C71" s="7">
        <v>71</v>
      </c>
      <c r="D71" s="7">
        <v>20</v>
      </c>
      <c r="E71" s="7">
        <v>4</v>
      </c>
      <c r="F71" s="7">
        <v>0</v>
      </c>
      <c r="G71" s="7">
        <v>2</v>
      </c>
      <c r="H71" s="7">
        <v>19</v>
      </c>
      <c r="I71" s="22">
        <v>116</v>
      </c>
      <c r="J71" s="7">
        <v>1</v>
      </c>
      <c r="K71" s="7">
        <v>0</v>
      </c>
      <c r="L71" s="7">
        <v>0</v>
      </c>
      <c r="M71" s="37">
        <f t="shared" si="1"/>
        <v>0.35474006116207951</v>
      </c>
    </row>
    <row r="72" spans="1:13" x14ac:dyDescent="0.25">
      <c r="A72" s="21" t="s">
        <v>5370</v>
      </c>
      <c r="B72" s="34">
        <v>416</v>
      </c>
      <c r="C72" s="7">
        <v>102</v>
      </c>
      <c r="D72" s="7">
        <v>28</v>
      </c>
      <c r="E72" s="7">
        <v>3</v>
      </c>
      <c r="F72" s="7">
        <v>1</v>
      </c>
      <c r="G72" s="7">
        <v>1</v>
      </c>
      <c r="H72" s="7">
        <v>25</v>
      </c>
      <c r="I72" s="22">
        <v>160</v>
      </c>
      <c r="J72" s="7">
        <v>0</v>
      </c>
      <c r="K72" s="7">
        <v>0</v>
      </c>
      <c r="L72" s="7">
        <v>1</v>
      </c>
      <c r="M72" s="37">
        <f t="shared" si="1"/>
        <v>0.38701923076923078</v>
      </c>
    </row>
    <row r="73" spans="1:13" x14ac:dyDescent="0.25">
      <c r="A73" s="21" t="s">
        <v>5371</v>
      </c>
      <c r="B73" s="34">
        <v>385</v>
      </c>
      <c r="C73" s="7">
        <v>94</v>
      </c>
      <c r="D73" s="7">
        <v>14</v>
      </c>
      <c r="E73" s="7">
        <v>1</v>
      </c>
      <c r="F73" s="7">
        <v>1</v>
      </c>
      <c r="G73" s="7">
        <v>0</v>
      </c>
      <c r="H73" s="7">
        <v>21</v>
      </c>
      <c r="I73" s="22">
        <v>131</v>
      </c>
      <c r="J73" s="7">
        <v>0</v>
      </c>
      <c r="K73" s="7">
        <v>0</v>
      </c>
      <c r="L73" s="7">
        <v>0</v>
      </c>
      <c r="M73" s="37">
        <f t="shared" si="1"/>
        <v>0.34025974025974026</v>
      </c>
    </row>
    <row r="74" spans="1:13" x14ac:dyDescent="0.25">
      <c r="A74" s="21" t="s">
        <v>5372</v>
      </c>
      <c r="B74" s="34">
        <v>547</v>
      </c>
      <c r="C74" s="7">
        <v>97</v>
      </c>
      <c r="D74" s="7">
        <v>22</v>
      </c>
      <c r="E74" s="7">
        <v>5</v>
      </c>
      <c r="F74" s="7">
        <v>2</v>
      </c>
      <c r="G74" s="7">
        <v>0</v>
      </c>
      <c r="H74" s="7">
        <v>38</v>
      </c>
      <c r="I74" s="22">
        <v>164</v>
      </c>
      <c r="J74" s="7">
        <v>1</v>
      </c>
      <c r="K74" s="7">
        <v>1</v>
      </c>
      <c r="L74" s="7">
        <v>0</v>
      </c>
      <c r="M74" s="37">
        <f t="shared" si="1"/>
        <v>0.3016453382084095</v>
      </c>
    </row>
    <row r="75" spans="1:13" x14ac:dyDescent="0.25">
      <c r="A75" s="21" t="s">
        <v>5373</v>
      </c>
      <c r="B75" s="34">
        <v>372</v>
      </c>
      <c r="C75" s="7">
        <v>116</v>
      </c>
      <c r="D75" s="7">
        <v>23</v>
      </c>
      <c r="E75" s="7">
        <v>1</v>
      </c>
      <c r="F75" s="7">
        <v>0</v>
      </c>
      <c r="G75" s="7">
        <v>3</v>
      </c>
      <c r="H75" s="7">
        <v>33</v>
      </c>
      <c r="I75" s="22">
        <v>176</v>
      </c>
      <c r="J75" s="7">
        <v>0</v>
      </c>
      <c r="K75" s="7">
        <v>0</v>
      </c>
      <c r="L75" s="7">
        <v>0</v>
      </c>
      <c r="M75" s="37">
        <f t="shared" si="1"/>
        <v>0.4731182795698925</v>
      </c>
    </row>
    <row r="76" spans="1:13" x14ac:dyDescent="0.25">
      <c r="A76" s="21" t="s">
        <v>5374</v>
      </c>
      <c r="B76" s="34">
        <v>388</v>
      </c>
      <c r="C76" s="7">
        <v>138</v>
      </c>
      <c r="D76" s="7">
        <v>15</v>
      </c>
      <c r="E76" s="7">
        <v>1</v>
      </c>
      <c r="F76" s="7">
        <v>0</v>
      </c>
      <c r="G76" s="7">
        <v>1</v>
      </c>
      <c r="H76" s="7">
        <v>27</v>
      </c>
      <c r="I76" s="22">
        <v>182</v>
      </c>
      <c r="J76" s="7">
        <v>0</v>
      </c>
      <c r="K76" s="7">
        <v>0</v>
      </c>
      <c r="L76" s="7">
        <v>0</v>
      </c>
      <c r="M76" s="37">
        <f t="shared" si="1"/>
        <v>0.46907216494845361</v>
      </c>
    </row>
    <row r="77" spans="1:13" x14ac:dyDescent="0.25">
      <c r="A77" s="21" t="s">
        <v>5375</v>
      </c>
      <c r="B77" s="34">
        <v>416</v>
      </c>
      <c r="C77" s="7">
        <v>132</v>
      </c>
      <c r="D77" s="7">
        <v>22</v>
      </c>
      <c r="E77" s="7">
        <v>0</v>
      </c>
      <c r="F77" s="7">
        <v>0</v>
      </c>
      <c r="G77" s="7">
        <v>0</v>
      </c>
      <c r="H77" s="7">
        <v>31</v>
      </c>
      <c r="I77" s="22">
        <v>185</v>
      </c>
      <c r="J77" s="7">
        <v>0</v>
      </c>
      <c r="K77" s="7">
        <v>0</v>
      </c>
      <c r="L77" s="7">
        <v>1</v>
      </c>
      <c r="M77" s="37">
        <f t="shared" si="1"/>
        <v>0.44711538461538464</v>
      </c>
    </row>
    <row r="78" spans="1:13" x14ac:dyDescent="0.25">
      <c r="A78" s="21" t="s">
        <v>5376</v>
      </c>
      <c r="B78" s="34">
        <v>841</v>
      </c>
      <c r="C78" s="7">
        <v>259</v>
      </c>
      <c r="D78" s="7">
        <v>34</v>
      </c>
      <c r="E78" s="7">
        <v>9</v>
      </c>
      <c r="F78" s="7">
        <v>2</v>
      </c>
      <c r="G78" s="7">
        <v>2</v>
      </c>
      <c r="H78" s="7">
        <v>60</v>
      </c>
      <c r="I78" s="22">
        <v>366</v>
      </c>
      <c r="J78" s="7">
        <v>0</v>
      </c>
      <c r="K78" s="7">
        <v>0</v>
      </c>
      <c r="L78" s="7">
        <v>0</v>
      </c>
      <c r="M78" s="37">
        <f t="shared" si="1"/>
        <v>0.43519619500594531</v>
      </c>
    </row>
    <row r="79" spans="1:13" x14ac:dyDescent="0.25">
      <c r="A79" s="21" t="s">
        <v>5377</v>
      </c>
      <c r="B79" s="34">
        <v>357</v>
      </c>
      <c r="C79" s="7">
        <v>94</v>
      </c>
      <c r="D79" s="7">
        <v>29</v>
      </c>
      <c r="E79" s="7">
        <v>2</v>
      </c>
      <c r="F79" s="7">
        <v>1</v>
      </c>
      <c r="G79" s="7">
        <v>0</v>
      </c>
      <c r="H79" s="7">
        <v>34</v>
      </c>
      <c r="I79" s="22">
        <v>160</v>
      </c>
      <c r="J79" s="7">
        <v>0</v>
      </c>
      <c r="K79" s="7">
        <v>0</v>
      </c>
      <c r="L79" s="7">
        <v>0</v>
      </c>
      <c r="M79" s="37">
        <f t="shared" si="1"/>
        <v>0.44817927170868349</v>
      </c>
    </row>
    <row r="80" spans="1:13" x14ac:dyDescent="0.25">
      <c r="A80" s="21" t="s">
        <v>5378</v>
      </c>
      <c r="B80" s="34">
        <v>373</v>
      </c>
      <c r="C80" s="7">
        <v>86</v>
      </c>
      <c r="D80" s="7">
        <v>20</v>
      </c>
      <c r="E80" s="7">
        <v>1</v>
      </c>
      <c r="F80" s="7">
        <v>1</v>
      </c>
      <c r="G80" s="7">
        <v>0</v>
      </c>
      <c r="H80" s="7">
        <v>24</v>
      </c>
      <c r="I80" s="22">
        <v>132</v>
      </c>
      <c r="J80" s="7">
        <v>0</v>
      </c>
      <c r="K80" s="7">
        <v>0</v>
      </c>
      <c r="L80" s="7">
        <v>0</v>
      </c>
      <c r="M80" s="37">
        <f t="shared" si="1"/>
        <v>0.35388739946380698</v>
      </c>
    </row>
    <row r="81" spans="1:13" x14ac:dyDescent="0.25">
      <c r="A81" s="21" t="s">
        <v>5379</v>
      </c>
      <c r="B81" s="34">
        <v>690</v>
      </c>
      <c r="C81" s="7">
        <v>208</v>
      </c>
      <c r="D81" s="7">
        <v>57</v>
      </c>
      <c r="E81" s="7">
        <v>1</v>
      </c>
      <c r="F81" s="7">
        <v>0</v>
      </c>
      <c r="G81" s="7">
        <v>0</v>
      </c>
      <c r="H81" s="7">
        <v>55</v>
      </c>
      <c r="I81" s="22">
        <v>321</v>
      </c>
      <c r="J81" s="7">
        <v>1</v>
      </c>
      <c r="K81" s="7">
        <v>0</v>
      </c>
      <c r="L81" s="7">
        <v>0</v>
      </c>
      <c r="M81" s="37">
        <f t="shared" si="1"/>
        <v>0.4652173913043478</v>
      </c>
    </row>
    <row r="82" spans="1:13" x14ac:dyDescent="0.25">
      <c r="A82" s="21" t="s">
        <v>5380</v>
      </c>
      <c r="B82" s="34">
        <v>383</v>
      </c>
      <c r="C82" s="7">
        <v>98</v>
      </c>
      <c r="D82" s="7">
        <v>18</v>
      </c>
      <c r="E82" s="7">
        <v>3</v>
      </c>
      <c r="F82" s="7">
        <v>0</v>
      </c>
      <c r="G82" s="7">
        <v>2</v>
      </c>
      <c r="H82" s="7">
        <v>45</v>
      </c>
      <c r="I82" s="22">
        <v>166</v>
      </c>
      <c r="J82" s="7">
        <v>0</v>
      </c>
      <c r="K82" s="7">
        <v>0</v>
      </c>
      <c r="L82" s="7">
        <v>0</v>
      </c>
      <c r="M82" s="37">
        <f t="shared" si="1"/>
        <v>0.43342036553524804</v>
      </c>
    </row>
    <row r="83" spans="1:13" x14ac:dyDescent="0.25">
      <c r="A83" s="21" t="s">
        <v>5381</v>
      </c>
      <c r="B83" s="34">
        <v>430</v>
      </c>
      <c r="C83" s="7">
        <v>127</v>
      </c>
      <c r="D83" s="7">
        <v>35</v>
      </c>
      <c r="E83" s="7">
        <v>4</v>
      </c>
      <c r="F83" s="7">
        <v>0</v>
      </c>
      <c r="G83" s="7">
        <v>1</v>
      </c>
      <c r="H83" s="7">
        <v>35</v>
      </c>
      <c r="I83" s="22">
        <v>202</v>
      </c>
      <c r="J83" s="7">
        <v>0</v>
      </c>
      <c r="K83" s="7">
        <v>0</v>
      </c>
      <c r="L83" s="7">
        <v>1</v>
      </c>
      <c r="M83" s="37">
        <f t="shared" si="1"/>
        <v>0.47209302325581393</v>
      </c>
    </row>
    <row r="84" spans="1:13" x14ac:dyDescent="0.25">
      <c r="A84" s="21" t="s">
        <v>979</v>
      </c>
      <c r="B84" s="7">
        <v>0</v>
      </c>
      <c r="C84" s="7">
        <v>128</v>
      </c>
      <c r="D84" s="7">
        <v>16</v>
      </c>
      <c r="E84" s="7">
        <v>1</v>
      </c>
      <c r="F84" s="7">
        <v>0</v>
      </c>
      <c r="G84" s="7">
        <v>1</v>
      </c>
      <c r="H84" s="7">
        <v>29</v>
      </c>
      <c r="I84" s="22">
        <v>175</v>
      </c>
      <c r="J84" s="7">
        <v>0</v>
      </c>
      <c r="K84" s="7">
        <v>0</v>
      </c>
      <c r="L84" s="7">
        <v>100</v>
      </c>
      <c r="M84" s="37" t="s">
        <v>99</v>
      </c>
    </row>
    <row r="85" spans="1:13" x14ac:dyDescent="0.25">
      <c r="A85" s="21" t="s">
        <v>5382</v>
      </c>
      <c r="B85" s="7">
        <v>0</v>
      </c>
      <c r="C85" s="7">
        <v>64</v>
      </c>
      <c r="D85" s="7">
        <v>14</v>
      </c>
      <c r="E85" s="7">
        <v>5</v>
      </c>
      <c r="F85" s="7">
        <v>2</v>
      </c>
      <c r="G85" s="7">
        <v>8</v>
      </c>
      <c r="H85" s="7">
        <v>19</v>
      </c>
      <c r="I85" s="22">
        <v>112</v>
      </c>
      <c r="J85" s="7">
        <v>1</v>
      </c>
      <c r="K85" s="7">
        <v>0</v>
      </c>
      <c r="L85" s="7">
        <v>1</v>
      </c>
      <c r="M85" s="37" t="s">
        <v>99</v>
      </c>
    </row>
    <row r="86" spans="1:13" x14ac:dyDescent="0.25">
      <c r="A86" s="21" t="s">
        <v>5383</v>
      </c>
      <c r="B86" s="7">
        <v>0</v>
      </c>
      <c r="C86" s="7">
        <v>121</v>
      </c>
      <c r="D86" s="7">
        <v>21</v>
      </c>
      <c r="E86" s="7">
        <v>9</v>
      </c>
      <c r="F86" s="7">
        <v>0</v>
      </c>
      <c r="G86" s="7">
        <v>1</v>
      </c>
      <c r="H86" s="7">
        <v>49</v>
      </c>
      <c r="I86" s="22">
        <v>201</v>
      </c>
      <c r="J86" s="7">
        <v>0</v>
      </c>
      <c r="K86" s="7">
        <v>0</v>
      </c>
      <c r="L86" s="7">
        <v>0</v>
      </c>
      <c r="M86" s="37" t="s">
        <v>99</v>
      </c>
    </row>
    <row r="87" spans="1:13" x14ac:dyDescent="0.25">
      <c r="A87" s="21" t="s">
        <v>5384</v>
      </c>
      <c r="B87" s="7">
        <v>0</v>
      </c>
      <c r="C87" s="7">
        <v>1103</v>
      </c>
      <c r="D87" s="7">
        <v>146</v>
      </c>
      <c r="E87" s="7">
        <v>16</v>
      </c>
      <c r="F87" s="7">
        <v>5</v>
      </c>
      <c r="G87" s="7">
        <v>6</v>
      </c>
      <c r="H87" s="7">
        <v>350</v>
      </c>
      <c r="I87" s="22">
        <v>1626</v>
      </c>
      <c r="J87" s="7">
        <v>19</v>
      </c>
      <c r="K87" s="7">
        <v>0</v>
      </c>
      <c r="L87" s="7">
        <v>1</v>
      </c>
      <c r="M87" s="37" t="s">
        <v>99</v>
      </c>
    </row>
    <row r="88" spans="1:13" x14ac:dyDescent="0.25">
      <c r="A88" s="21" t="s">
        <v>5385</v>
      </c>
      <c r="B88" s="7">
        <v>0</v>
      </c>
      <c r="C88" s="7">
        <v>1815</v>
      </c>
      <c r="D88" s="7">
        <v>261</v>
      </c>
      <c r="E88" s="7">
        <v>57</v>
      </c>
      <c r="F88" s="7">
        <v>6</v>
      </c>
      <c r="G88" s="7">
        <v>14</v>
      </c>
      <c r="H88" s="7">
        <v>647</v>
      </c>
      <c r="I88" s="22">
        <v>2800</v>
      </c>
      <c r="J88" s="7">
        <v>25</v>
      </c>
      <c r="K88" s="7">
        <v>0</v>
      </c>
      <c r="L88" s="7">
        <v>5</v>
      </c>
      <c r="M88" s="37" t="s">
        <v>99</v>
      </c>
    </row>
    <row r="89" spans="1:13" x14ac:dyDescent="0.25">
      <c r="A89" s="21" t="s">
        <v>102</v>
      </c>
      <c r="B89" s="7">
        <v>0</v>
      </c>
      <c r="C89" s="7">
        <v>1382</v>
      </c>
      <c r="D89" s="7">
        <v>183</v>
      </c>
      <c r="E89" s="7">
        <v>36</v>
      </c>
      <c r="F89" s="7">
        <v>4</v>
      </c>
      <c r="G89" s="7">
        <v>12</v>
      </c>
      <c r="H89" s="7">
        <v>370</v>
      </c>
      <c r="I89" s="22">
        <v>1987</v>
      </c>
      <c r="J89" s="7">
        <v>3</v>
      </c>
      <c r="K89" s="7">
        <v>1</v>
      </c>
      <c r="L89" s="7">
        <v>3</v>
      </c>
      <c r="M89" s="37" t="s">
        <v>99</v>
      </c>
    </row>
    <row r="90" spans="1:13" x14ac:dyDescent="0.25">
      <c r="A90" s="21" t="s">
        <v>103</v>
      </c>
      <c r="B90" s="7">
        <v>0</v>
      </c>
      <c r="C90" s="7">
        <v>52</v>
      </c>
      <c r="D90" s="7">
        <v>10</v>
      </c>
      <c r="E90" s="7">
        <v>1</v>
      </c>
      <c r="F90" s="7">
        <v>0</v>
      </c>
      <c r="G90" s="7">
        <v>0</v>
      </c>
      <c r="H90" s="7">
        <v>34</v>
      </c>
      <c r="I90" s="22">
        <v>97</v>
      </c>
      <c r="J90" s="7">
        <v>1</v>
      </c>
      <c r="K90" s="7">
        <v>0</v>
      </c>
      <c r="L90" s="7">
        <v>0</v>
      </c>
      <c r="M90" s="46" t="s">
        <v>99</v>
      </c>
    </row>
    <row r="91" spans="1:13" x14ac:dyDescent="0.25">
      <c r="A91" s="16" t="s">
        <v>104</v>
      </c>
      <c r="B91" s="7"/>
      <c r="C91" s="7">
        <f>SUM(C2:C86)</f>
        <v>8361</v>
      </c>
      <c r="D91" s="7">
        <f t="shared" ref="D91:L91" si="2">SUM(D2:D86)</f>
        <v>1916</v>
      </c>
      <c r="E91" s="7">
        <f t="shared" si="2"/>
        <v>282</v>
      </c>
      <c r="F91" s="7">
        <f t="shared" si="2"/>
        <v>51</v>
      </c>
      <c r="G91" s="7">
        <f t="shared" si="2"/>
        <v>94</v>
      </c>
      <c r="H91" s="7">
        <f t="shared" si="2"/>
        <v>2960</v>
      </c>
      <c r="I91" s="7">
        <f t="shared" si="2"/>
        <v>13664</v>
      </c>
      <c r="J91" s="7">
        <f t="shared" si="2"/>
        <v>36</v>
      </c>
      <c r="K91" s="7">
        <f t="shared" si="2"/>
        <v>3</v>
      </c>
      <c r="L91" s="7">
        <f t="shared" si="2"/>
        <v>120</v>
      </c>
      <c r="M91" s="37"/>
    </row>
    <row r="92" spans="1:13" x14ac:dyDescent="0.25">
      <c r="A92" s="16" t="s">
        <v>105</v>
      </c>
      <c r="B92" s="7"/>
      <c r="C92" s="7">
        <f>SUM(C87:C90)</f>
        <v>4352</v>
      </c>
      <c r="D92" s="7">
        <f t="shared" ref="D92:L92" si="3">SUM(D87:D90)</f>
        <v>600</v>
      </c>
      <c r="E92" s="7">
        <f t="shared" si="3"/>
        <v>110</v>
      </c>
      <c r="F92" s="7">
        <f t="shared" si="3"/>
        <v>15</v>
      </c>
      <c r="G92" s="7">
        <f t="shared" si="3"/>
        <v>32</v>
      </c>
      <c r="H92" s="7">
        <f t="shared" si="3"/>
        <v>1401</v>
      </c>
      <c r="I92" s="7">
        <f t="shared" si="3"/>
        <v>6510</v>
      </c>
      <c r="J92" s="7">
        <f t="shared" si="3"/>
        <v>48</v>
      </c>
      <c r="K92" s="7">
        <f t="shared" si="3"/>
        <v>1</v>
      </c>
      <c r="L92" s="7">
        <f t="shared" si="3"/>
        <v>9</v>
      </c>
      <c r="M92" s="37"/>
    </row>
    <row r="93" spans="1:13" x14ac:dyDescent="0.25">
      <c r="A93" s="16" t="s">
        <v>106</v>
      </c>
      <c r="B93" s="7">
        <f>SUM(B2:B90)</f>
        <v>31775</v>
      </c>
      <c r="C93" s="7">
        <f>SUM(C91:C92)</f>
        <v>12713</v>
      </c>
      <c r="D93" s="7">
        <f t="shared" ref="D93:L93" si="4">SUM(D91:D92)</f>
        <v>2516</v>
      </c>
      <c r="E93" s="7">
        <f t="shared" si="4"/>
        <v>392</v>
      </c>
      <c r="F93" s="7">
        <f t="shared" si="4"/>
        <v>66</v>
      </c>
      <c r="G93" s="7">
        <f t="shared" si="4"/>
        <v>126</v>
      </c>
      <c r="H93" s="7">
        <f t="shared" si="4"/>
        <v>4361</v>
      </c>
      <c r="I93" s="7">
        <f t="shared" si="4"/>
        <v>20174</v>
      </c>
      <c r="J93" s="7">
        <f t="shared" si="4"/>
        <v>84</v>
      </c>
      <c r="K93" s="7">
        <f t="shared" si="4"/>
        <v>4</v>
      </c>
      <c r="L93" s="7">
        <f t="shared" si="4"/>
        <v>129</v>
      </c>
      <c r="M93" s="37">
        <f>(L93+K93+I93)/B93</f>
        <v>0.63908733280881191</v>
      </c>
    </row>
    <row r="94" spans="1:13" x14ac:dyDescent="0.25">
      <c r="A94" s="16" t="s">
        <v>107</v>
      </c>
      <c r="B94" s="7"/>
      <c r="C94" s="37">
        <f>C93/$I$93</f>
        <v>0.63016754238128281</v>
      </c>
      <c r="D94" s="37">
        <f t="shared" ref="D94:H94" si="5">D93/$I$93</f>
        <v>0.12471497967681174</v>
      </c>
      <c r="E94" s="37">
        <f t="shared" si="5"/>
        <v>1.9430950728660652E-2</v>
      </c>
      <c r="F94" s="37">
        <f t="shared" si="5"/>
        <v>3.2715376226826608E-3</v>
      </c>
      <c r="G94" s="37">
        <f t="shared" si="5"/>
        <v>6.2456627342123523E-3</v>
      </c>
      <c r="H94" s="37">
        <f t="shared" si="5"/>
        <v>0.21616932685634976</v>
      </c>
      <c r="I94" s="7"/>
      <c r="J94" s="7"/>
      <c r="K94" s="7"/>
      <c r="L94" s="7"/>
      <c r="M94" s="37"/>
    </row>
    <row r="95" spans="1:13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72" fitToHeight="0" orientation="landscape" r:id="rId1"/>
  <tableParts count="1">
    <tablePart r:id="rId2"/>
  </tablePart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0B163-F5CF-4E0A-94D5-5829937040F3}">
  <sheetPr codeName="Sheet65">
    <pageSetUpPr fitToPage="1"/>
  </sheetPr>
  <dimension ref="A1:M99"/>
  <sheetViews>
    <sheetView workbookViewId="0">
      <pane xSplit="1" ySplit="1" topLeftCell="B67" activePane="bottomRight" state="frozen"/>
      <selection pane="topRight" activeCell="B1" sqref="B1"/>
      <selection pane="bottomLeft" activeCell="A2" sqref="A2"/>
      <selection pane="bottomRight" activeCell="B98" sqref="B98"/>
    </sheetView>
  </sheetViews>
  <sheetFormatPr defaultColWidth="0" defaultRowHeight="15" customHeight="1" zeroHeight="1" x14ac:dyDescent="0.25"/>
  <cols>
    <col min="1" max="1" width="40.7109375" style="33" customWidth="1"/>
    <col min="2" max="2" width="8.7109375" style="40" customWidth="1"/>
    <col min="3" max="6" width="11.7109375" style="40" customWidth="1"/>
    <col min="7" max="7" width="8.7109375" style="40" customWidth="1"/>
    <col min="8" max="10" width="3.7109375" style="40" customWidth="1"/>
    <col min="11" max="11" width="8.7109375" style="47" customWidth="1"/>
    <col min="12" max="12" width="1.7109375" style="33" customWidth="1"/>
    <col min="13" max="13" width="0" style="33" hidden="1" customWidth="1"/>
    <col min="14" max="16384" width="9.140625" style="33" hidden="1"/>
  </cols>
  <sheetData>
    <row r="1" spans="1:11" ht="50.1" customHeight="1" thickBot="1" x14ac:dyDescent="0.3">
      <c r="A1" s="1" t="s">
        <v>0</v>
      </c>
      <c r="B1" s="3" t="s">
        <v>1</v>
      </c>
      <c r="C1" s="3" t="s">
        <v>5386</v>
      </c>
      <c r="D1" s="3" t="s">
        <v>5387</v>
      </c>
      <c r="E1" s="3" t="s">
        <v>5388</v>
      </c>
      <c r="F1" s="3" t="s">
        <v>5389</v>
      </c>
      <c r="G1" s="3" t="s">
        <v>8</v>
      </c>
      <c r="H1" s="3" t="s">
        <v>9</v>
      </c>
      <c r="I1" s="3" t="s">
        <v>10</v>
      </c>
      <c r="J1" s="3" t="s">
        <v>11</v>
      </c>
      <c r="K1" s="3" t="s">
        <v>12</v>
      </c>
    </row>
    <row r="2" spans="1:11" ht="15.75" thickTop="1" x14ac:dyDescent="0.25">
      <c r="A2" s="21" t="s">
        <v>5390</v>
      </c>
      <c r="B2" s="34">
        <v>341</v>
      </c>
      <c r="C2" s="7">
        <v>2</v>
      </c>
      <c r="D2" s="7">
        <v>24</v>
      </c>
      <c r="E2" s="7">
        <v>15</v>
      </c>
      <c r="F2" s="7">
        <v>121</v>
      </c>
      <c r="G2" s="22">
        <v>162</v>
      </c>
      <c r="H2" s="7">
        <v>0</v>
      </c>
      <c r="I2" s="7">
        <v>0</v>
      </c>
      <c r="J2" s="7">
        <v>0</v>
      </c>
      <c r="K2" s="37">
        <f t="shared" ref="K2:K65" si="0">(J2+I2+G2)/B2</f>
        <v>0.47507331378299122</v>
      </c>
    </row>
    <row r="3" spans="1:11" x14ac:dyDescent="0.25">
      <c r="A3" s="21" t="s">
        <v>5391</v>
      </c>
      <c r="B3" s="34">
        <v>565</v>
      </c>
      <c r="C3" s="7">
        <v>1</v>
      </c>
      <c r="D3" s="7">
        <v>28</v>
      </c>
      <c r="E3" s="7">
        <v>10</v>
      </c>
      <c r="F3" s="7">
        <v>237</v>
      </c>
      <c r="G3" s="22">
        <v>276</v>
      </c>
      <c r="H3" s="7">
        <v>0</v>
      </c>
      <c r="I3" s="7">
        <v>0</v>
      </c>
      <c r="J3" s="7">
        <v>0</v>
      </c>
      <c r="K3" s="37">
        <f t="shared" si="0"/>
        <v>0.48849557522123893</v>
      </c>
    </row>
    <row r="4" spans="1:11" x14ac:dyDescent="0.25">
      <c r="A4" s="21" t="s">
        <v>5392</v>
      </c>
      <c r="B4" s="34">
        <v>435</v>
      </c>
      <c r="C4" s="7">
        <v>3</v>
      </c>
      <c r="D4" s="7">
        <v>48</v>
      </c>
      <c r="E4" s="7">
        <v>30</v>
      </c>
      <c r="F4" s="7">
        <v>167</v>
      </c>
      <c r="G4" s="22">
        <v>248</v>
      </c>
      <c r="H4" s="7">
        <v>1</v>
      </c>
      <c r="I4" s="7">
        <v>0</v>
      </c>
      <c r="J4" s="7">
        <v>0</v>
      </c>
      <c r="K4" s="37">
        <f t="shared" si="0"/>
        <v>0.57011494252873562</v>
      </c>
    </row>
    <row r="5" spans="1:11" x14ac:dyDescent="0.25">
      <c r="A5" s="21" t="s">
        <v>5393</v>
      </c>
      <c r="B5" s="34">
        <v>190</v>
      </c>
      <c r="C5" s="7">
        <v>2</v>
      </c>
      <c r="D5" s="7">
        <v>14</v>
      </c>
      <c r="E5" s="7">
        <v>4</v>
      </c>
      <c r="F5" s="7">
        <v>74</v>
      </c>
      <c r="G5" s="22">
        <v>94</v>
      </c>
      <c r="H5" s="7">
        <v>0</v>
      </c>
      <c r="I5" s="7">
        <v>0</v>
      </c>
      <c r="J5" s="7">
        <v>0</v>
      </c>
      <c r="K5" s="37">
        <f t="shared" si="0"/>
        <v>0.49473684210526314</v>
      </c>
    </row>
    <row r="6" spans="1:11" x14ac:dyDescent="0.25">
      <c r="A6" s="21" t="s">
        <v>5394</v>
      </c>
      <c r="B6" s="34">
        <v>581</v>
      </c>
      <c r="C6" s="7">
        <v>5</v>
      </c>
      <c r="D6" s="7">
        <v>41</v>
      </c>
      <c r="E6" s="7">
        <v>30</v>
      </c>
      <c r="F6" s="7">
        <v>240</v>
      </c>
      <c r="G6" s="22">
        <v>316</v>
      </c>
      <c r="H6" s="7">
        <v>0</v>
      </c>
      <c r="I6" s="7">
        <v>0</v>
      </c>
      <c r="J6" s="7">
        <v>0</v>
      </c>
      <c r="K6" s="37">
        <f t="shared" si="0"/>
        <v>0.54388984509466443</v>
      </c>
    </row>
    <row r="7" spans="1:11" x14ac:dyDescent="0.25">
      <c r="A7" s="21" t="s">
        <v>5395</v>
      </c>
      <c r="B7" s="34">
        <v>469</v>
      </c>
      <c r="C7" s="7">
        <v>3</v>
      </c>
      <c r="D7" s="7">
        <v>34</v>
      </c>
      <c r="E7" s="7">
        <v>14</v>
      </c>
      <c r="F7" s="7">
        <v>192</v>
      </c>
      <c r="G7" s="22">
        <v>243</v>
      </c>
      <c r="H7" s="7">
        <v>0</v>
      </c>
      <c r="I7" s="7">
        <v>0</v>
      </c>
      <c r="J7" s="7">
        <v>0</v>
      </c>
      <c r="K7" s="37">
        <f t="shared" si="0"/>
        <v>0.51812366737739868</v>
      </c>
    </row>
    <row r="8" spans="1:11" x14ac:dyDescent="0.25">
      <c r="A8" s="21" t="s">
        <v>5396</v>
      </c>
      <c r="B8" s="34">
        <v>261</v>
      </c>
      <c r="C8" s="7">
        <v>1</v>
      </c>
      <c r="D8" s="7">
        <v>13</v>
      </c>
      <c r="E8" s="7">
        <v>12</v>
      </c>
      <c r="F8" s="7">
        <v>114</v>
      </c>
      <c r="G8" s="22">
        <v>140</v>
      </c>
      <c r="H8" s="7">
        <v>0</v>
      </c>
      <c r="I8" s="7">
        <v>0</v>
      </c>
      <c r="J8" s="7">
        <v>0</v>
      </c>
      <c r="K8" s="37">
        <f t="shared" si="0"/>
        <v>0.53639846743295017</v>
      </c>
    </row>
    <row r="9" spans="1:11" x14ac:dyDescent="0.25">
      <c r="A9" s="21" t="s">
        <v>5397</v>
      </c>
      <c r="B9" s="34">
        <v>625</v>
      </c>
      <c r="C9" s="7">
        <v>2</v>
      </c>
      <c r="D9" s="7">
        <v>32</v>
      </c>
      <c r="E9" s="7">
        <v>26</v>
      </c>
      <c r="F9" s="7">
        <v>203</v>
      </c>
      <c r="G9" s="22">
        <v>263</v>
      </c>
      <c r="H9" s="7">
        <v>0</v>
      </c>
      <c r="I9" s="7">
        <v>0</v>
      </c>
      <c r="J9" s="7">
        <v>0</v>
      </c>
      <c r="K9" s="37">
        <f t="shared" si="0"/>
        <v>0.42080000000000001</v>
      </c>
    </row>
    <row r="10" spans="1:11" x14ac:dyDescent="0.25">
      <c r="A10" s="21" t="s">
        <v>5398</v>
      </c>
      <c r="B10" s="34">
        <v>448</v>
      </c>
      <c r="C10" s="7">
        <v>5</v>
      </c>
      <c r="D10" s="7">
        <v>30</v>
      </c>
      <c r="E10" s="7">
        <v>27</v>
      </c>
      <c r="F10" s="7">
        <v>172</v>
      </c>
      <c r="G10" s="22">
        <v>234</v>
      </c>
      <c r="H10" s="7">
        <v>0</v>
      </c>
      <c r="I10" s="7">
        <v>0</v>
      </c>
      <c r="J10" s="7">
        <v>2</v>
      </c>
      <c r="K10" s="37">
        <f t="shared" si="0"/>
        <v>0.5267857142857143</v>
      </c>
    </row>
    <row r="11" spans="1:11" x14ac:dyDescent="0.25">
      <c r="A11" s="21" t="s">
        <v>5399</v>
      </c>
      <c r="B11" s="34">
        <v>348</v>
      </c>
      <c r="C11" s="7">
        <v>6</v>
      </c>
      <c r="D11" s="7">
        <v>26</v>
      </c>
      <c r="E11" s="7">
        <v>18</v>
      </c>
      <c r="F11" s="7">
        <v>167</v>
      </c>
      <c r="G11" s="22">
        <v>217</v>
      </c>
      <c r="H11" s="7">
        <v>0</v>
      </c>
      <c r="I11" s="7">
        <v>0</v>
      </c>
      <c r="J11" s="7">
        <v>0</v>
      </c>
      <c r="K11" s="37">
        <f t="shared" si="0"/>
        <v>0.62356321839080464</v>
      </c>
    </row>
    <row r="12" spans="1:11" x14ac:dyDescent="0.25">
      <c r="A12" s="21" t="s">
        <v>5400</v>
      </c>
      <c r="B12" s="34">
        <v>426</v>
      </c>
      <c r="C12" s="7">
        <v>1</v>
      </c>
      <c r="D12" s="7">
        <v>39</v>
      </c>
      <c r="E12" s="7">
        <v>18</v>
      </c>
      <c r="F12" s="7">
        <v>150</v>
      </c>
      <c r="G12" s="22">
        <v>208</v>
      </c>
      <c r="H12" s="7">
        <v>0</v>
      </c>
      <c r="I12" s="7">
        <v>0</v>
      </c>
      <c r="J12" s="7">
        <v>0</v>
      </c>
      <c r="K12" s="37">
        <f t="shared" si="0"/>
        <v>0.48826291079812206</v>
      </c>
    </row>
    <row r="13" spans="1:11" x14ac:dyDescent="0.25">
      <c r="A13" s="21" t="s">
        <v>5401</v>
      </c>
      <c r="B13" s="34">
        <v>599</v>
      </c>
      <c r="C13" s="7">
        <v>3</v>
      </c>
      <c r="D13" s="7">
        <v>38</v>
      </c>
      <c r="E13" s="7">
        <v>45</v>
      </c>
      <c r="F13" s="7">
        <v>227</v>
      </c>
      <c r="G13" s="22">
        <v>313</v>
      </c>
      <c r="H13" s="7">
        <v>1</v>
      </c>
      <c r="I13" s="7">
        <v>0</v>
      </c>
      <c r="J13" s="7">
        <v>0</v>
      </c>
      <c r="K13" s="37">
        <f t="shared" si="0"/>
        <v>0.52253756260434059</v>
      </c>
    </row>
    <row r="14" spans="1:11" x14ac:dyDescent="0.25">
      <c r="A14" s="21" t="s">
        <v>5402</v>
      </c>
      <c r="B14" s="34">
        <v>271</v>
      </c>
      <c r="C14" s="7">
        <v>0</v>
      </c>
      <c r="D14" s="7">
        <v>12</v>
      </c>
      <c r="E14" s="7">
        <v>8</v>
      </c>
      <c r="F14" s="7">
        <v>118</v>
      </c>
      <c r="G14" s="22">
        <v>138</v>
      </c>
      <c r="H14" s="7">
        <v>0</v>
      </c>
      <c r="I14" s="7">
        <v>0</v>
      </c>
      <c r="J14" s="7">
        <v>0</v>
      </c>
      <c r="K14" s="37">
        <f t="shared" si="0"/>
        <v>0.5092250922509225</v>
      </c>
    </row>
    <row r="15" spans="1:11" x14ac:dyDescent="0.25">
      <c r="A15" s="21" t="s">
        <v>5403</v>
      </c>
      <c r="B15" s="34">
        <v>629</v>
      </c>
      <c r="C15" s="7">
        <v>3</v>
      </c>
      <c r="D15" s="7">
        <v>33</v>
      </c>
      <c r="E15" s="7">
        <v>18</v>
      </c>
      <c r="F15" s="7">
        <v>199</v>
      </c>
      <c r="G15" s="22">
        <v>253</v>
      </c>
      <c r="H15" s="7">
        <v>3</v>
      </c>
      <c r="I15" s="7">
        <v>0</v>
      </c>
      <c r="J15" s="7">
        <v>0</v>
      </c>
      <c r="K15" s="37">
        <f t="shared" si="0"/>
        <v>0.40222575516693165</v>
      </c>
    </row>
    <row r="16" spans="1:11" x14ac:dyDescent="0.25">
      <c r="A16" s="21" t="s">
        <v>5404</v>
      </c>
      <c r="B16" s="34">
        <v>102</v>
      </c>
      <c r="C16" s="7">
        <v>0</v>
      </c>
      <c r="D16" s="7">
        <v>6</v>
      </c>
      <c r="E16" s="7">
        <v>5</v>
      </c>
      <c r="F16" s="7">
        <v>51</v>
      </c>
      <c r="G16" s="22">
        <v>62</v>
      </c>
      <c r="H16" s="7">
        <v>0</v>
      </c>
      <c r="I16" s="7">
        <v>0</v>
      </c>
      <c r="J16" s="7">
        <v>0</v>
      </c>
      <c r="K16" s="37">
        <f t="shared" si="0"/>
        <v>0.60784313725490191</v>
      </c>
    </row>
    <row r="17" spans="1:11" x14ac:dyDescent="0.25">
      <c r="A17" s="21" t="s">
        <v>5405</v>
      </c>
      <c r="B17" s="34">
        <v>190</v>
      </c>
      <c r="C17" s="7">
        <v>0</v>
      </c>
      <c r="D17" s="7">
        <v>65</v>
      </c>
      <c r="E17" s="7">
        <v>4</v>
      </c>
      <c r="F17" s="7">
        <v>5</v>
      </c>
      <c r="G17" s="22">
        <v>74</v>
      </c>
      <c r="H17" s="7">
        <v>1</v>
      </c>
      <c r="I17" s="7">
        <v>1</v>
      </c>
      <c r="J17" s="7">
        <v>0</v>
      </c>
      <c r="K17" s="37">
        <f t="shared" si="0"/>
        <v>0.39473684210526316</v>
      </c>
    </row>
    <row r="18" spans="1:11" x14ac:dyDescent="0.25">
      <c r="A18" s="21" t="s">
        <v>5406</v>
      </c>
      <c r="B18" s="34">
        <v>282</v>
      </c>
      <c r="C18" s="7">
        <v>2</v>
      </c>
      <c r="D18" s="7">
        <v>28</v>
      </c>
      <c r="E18" s="7">
        <v>6</v>
      </c>
      <c r="F18" s="7">
        <v>119</v>
      </c>
      <c r="G18" s="22">
        <v>155</v>
      </c>
      <c r="H18" s="7">
        <v>0</v>
      </c>
      <c r="I18" s="7">
        <v>0</v>
      </c>
      <c r="J18" s="7">
        <v>0</v>
      </c>
      <c r="K18" s="37">
        <f t="shared" si="0"/>
        <v>0.54964539007092195</v>
      </c>
    </row>
    <row r="19" spans="1:11" x14ac:dyDescent="0.25">
      <c r="A19" s="21" t="s">
        <v>5407</v>
      </c>
      <c r="B19" s="34">
        <v>457</v>
      </c>
      <c r="C19" s="7">
        <v>5</v>
      </c>
      <c r="D19" s="7">
        <v>19</v>
      </c>
      <c r="E19" s="7">
        <v>21</v>
      </c>
      <c r="F19" s="7">
        <v>100</v>
      </c>
      <c r="G19" s="22">
        <v>145</v>
      </c>
      <c r="H19" s="7">
        <v>0</v>
      </c>
      <c r="I19" s="7">
        <v>0</v>
      </c>
      <c r="J19" s="7">
        <v>1</v>
      </c>
      <c r="K19" s="37">
        <f t="shared" si="0"/>
        <v>0.31947483588621445</v>
      </c>
    </row>
    <row r="20" spans="1:11" x14ac:dyDescent="0.25">
      <c r="A20" s="21" t="s">
        <v>5408</v>
      </c>
      <c r="B20" s="34">
        <v>357</v>
      </c>
      <c r="C20" s="7">
        <v>3</v>
      </c>
      <c r="D20" s="7">
        <v>17</v>
      </c>
      <c r="E20" s="7">
        <v>8</v>
      </c>
      <c r="F20" s="7">
        <v>73</v>
      </c>
      <c r="G20" s="22">
        <v>101</v>
      </c>
      <c r="H20" s="7">
        <v>3</v>
      </c>
      <c r="I20" s="7">
        <v>0</v>
      </c>
      <c r="J20" s="7">
        <v>0</v>
      </c>
      <c r="K20" s="37">
        <f t="shared" si="0"/>
        <v>0.28291316526610644</v>
      </c>
    </row>
    <row r="21" spans="1:11" x14ac:dyDescent="0.25">
      <c r="A21" s="21" t="s">
        <v>5409</v>
      </c>
      <c r="B21" s="34">
        <v>367</v>
      </c>
      <c r="C21" s="7">
        <v>0</v>
      </c>
      <c r="D21" s="7">
        <v>19</v>
      </c>
      <c r="E21" s="7">
        <v>9</v>
      </c>
      <c r="F21" s="7">
        <v>92</v>
      </c>
      <c r="G21" s="22">
        <v>120</v>
      </c>
      <c r="H21" s="7">
        <v>0</v>
      </c>
      <c r="I21" s="7">
        <v>0</v>
      </c>
      <c r="J21" s="7">
        <v>0</v>
      </c>
      <c r="K21" s="37">
        <f t="shared" si="0"/>
        <v>0.32697547683923706</v>
      </c>
    </row>
    <row r="22" spans="1:11" x14ac:dyDescent="0.25">
      <c r="A22" s="21" t="s">
        <v>5410</v>
      </c>
      <c r="B22" s="34">
        <v>600</v>
      </c>
      <c r="C22" s="7">
        <v>2</v>
      </c>
      <c r="D22" s="7">
        <v>27</v>
      </c>
      <c r="E22" s="7">
        <v>15</v>
      </c>
      <c r="F22" s="7">
        <v>179</v>
      </c>
      <c r="G22" s="22">
        <v>223</v>
      </c>
      <c r="H22" s="7">
        <v>1</v>
      </c>
      <c r="I22" s="7">
        <v>0</v>
      </c>
      <c r="J22" s="7">
        <v>0</v>
      </c>
      <c r="K22" s="37">
        <f t="shared" si="0"/>
        <v>0.37166666666666665</v>
      </c>
    </row>
    <row r="23" spans="1:11" x14ac:dyDescent="0.25">
      <c r="A23" s="21" t="s">
        <v>5411</v>
      </c>
      <c r="B23" s="34">
        <v>310</v>
      </c>
      <c r="C23" s="7">
        <v>2</v>
      </c>
      <c r="D23" s="7">
        <v>14</v>
      </c>
      <c r="E23" s="7">
        <v>11</v>
      </c>
      <c r="F23" s="7">
        <v>82</v>
      </c>
      <c r="G23" s="22">
        <v>109</v>
      </c>
      <c r="H23" s="7">
        <v>0</v>
      </c>
      <c r="I23" s="7">
        <v>0</v>
      </c>
      <c r="J23" s="7">
        <v>0</v>
      </c>
      <c r="K23" s="37">
        <f t="shared" si="0"/>
        <v>0.35161290322580646</v>
      </c>
    </row>
    <row r="24" spans="1:11" x14ac:dyDescent="0.25">
      <c r="A24" s="21" t="s">
        <v>5412</v>
      </c>
      <c r="B24" s="34">
        <v>436</v>
      </c>
      <c r="C24" s="7">
        <v>4</v>
      </c>
      <c r="D24" s="7">
        <v>29</v>
      </c>
      <c r="E24" s="7">
        <v>10</v>
      </c>
      <c r="F24" s="7">
        <v>100</v>
      </c>
      <c r="G24" s="22">
        <v>143</v>
      </c>
      <c r="H24" s="7">
        <v>0</v>
      </c>
      <c r="I24" s="7">
        <v>0</v>
      </c>
      <c r="J24" s="7">
        <v>0</v>
      </c>
      <c r="K24" s="37">
        <f t="shared" si="0"/>
        <v>0.32798165137614677</v>
      </c>
    </row>
    <row r="25" spans="1:11" x14ac:dyDescent="0.25">
      <c r="A25" s="21" t="s">
        <v>5413</v>
      </c>
      <c r="B25" s="34">
        <v>463</v>
      </c>
      <c r="C25" s="7">
        <v>2</v>
      </c>
      <c r="D25" s="7">
        <v>43</v>
      </c>
      <c r="E25" s="7">
        <v>16</v>
      </c>
      <c r="F25" s="7">
        <v>182</v>
      </c>
      <c r="G25" s="22">
        <v>243</v>
      </c>
      <c r="H25" s="7">
        <v>3</v>
      </c>
      <c r="I25" s="7">
        <v>0</v>
      </c>
      <c r="J25" s="7">
        <v>0</v>
      </c>
      <c r="K25" s="37">
        <f t="shared" si="0"/>
        <v>0.52483801295896326</v>
      </c>
    </row>
    <row r="26" spans="1:11" x14ac:dyDescent="0.25">
      <c r="A26" s="21" t="s">
        <v>5414</v>
      </c>
      <c r="B26" s="34">
        <v>535</v>
      </c>
      <c r="C26" s="7">
        <v>1</v>
      </c>
      <c r="D26" s="7">
        <v>40</v>
      </c>
      <c r="E26" s="7">
        <v>24</v>
      </c>
      <c r="F26" s="7">
        <v>165</v>
      </c>
      <c r="G26" s="22">
        <v>230</v>
      </c>
      <c r="H26" s="7">
        <v>0</v>
      </c>
      <c r="I26" s="7">
        <v>0</v>
      </c>
      <c r="J26" s="7">
        <v>0</v>
      </c>
      <c r="K26" s="37">
        <f t="shared" si="0"/>
        <v>0.42990654205607476</v>
      </c>
    </row>
    <row r="27" spans="1:11" x14ac:dyDescent="0.25">
      <c r="A27" s="21" t="s">
        <v>5415</v>
      </c>
      <c r="B27" s="34">
        <v>40</v>
      </c>
      <c r="C27" s="7">
        <v>0</v>
      </c>
      <c r="D27" s="7">
        <v>3</v>
      </c>
      <c r="E27" s="7">
        <v>3</v>
      </c>
      <c r="F27" s="7">
        <v>28</v>
      </c>
      <c r="G27" s="22">
        <v>34</v>
      </c>
      <c r="H27" s="7">
        <v>0</v>
      </c>
      <c r="I27" s="7">
        <v>0</v>
      </c>
      <c r="J27" s="7">
        <v>0</v>
      </c>
      <c r="K27" s="37">
        <f t="shared" si="0"/>
        <v>0.85</v>
      </c>
    </row>
    <row r="28" spans="1:11" x14ac:dyDescent="0.25">
      <c r="A28" s="21" t="s">
        <v>5416</v>
      </c>
      <c r="B28" s="34">
        <v>930</v>
      </c>
      <c r="C28" s="7">
        <v>1</v>
      </c>
      <c r="D28" s="7">
        <v>84</v>
      </c>
      <c r="E28" s="7">
        <v>54</v>
      </c>
      <c r="F28" s="7">
        <v>393</v>
      </c>
      <c r="G28" s="22">
        <v>532</v>
      </c>
      <c r="H28" s="7">
        <v>1</v>
      </c>
      <c r="I28" s="7">
        <v>0</v>
      </c>
      <c r="J28" s="7">
        <v>0</v>
      </c>
      <c r="K28" s="37">
        <f t="shared" si="0"/>
        <v>0.57204301075268815</v>
      </c>
    </row>
    <row r="29" spans="1:11" x14ac:dyDescent="0.25">
      <c r="A29" s="21" t="s">
        <v>5417</v>
      </c>
      <c r="B29" s="34">
        <v>334</v>
      </c>
      <c r="C29" s="7">
        <v>1</v>
      </c>
      <c r="D29" s="7">
        <v>14</v>
      </c>
      <c r="E29" s="7">
        <v>8</v>
      </c>
      <c r="F29" s="7">
        <v>65</v>
      </c>
      <c r="G29" s="22">
        <v>88</v>
      </c>
      <c r="H29" s="7">
        <v>0</v>
      </c>
      <c r="I29" s="7">
        <v>0</v>
      </c>
      <c r="J29" s="7">
        <v>0</v>
      </c>
      <c r="K29" s="37">
        <f t="shared" si="0"/>
        <v>0.26347305389221559</v>
      </c>
    </row>
    <row r="30" spans="1:11" x14ac:dyDescent="0.25">
      <c r="A30" s="21" t="s">
        <v>5418</v>
      </c>
      <c r="B30" s="34">
        <v>285</v>
      </c>
      <c r="C30" s="7">
        <v>0</v>
      </c>
      <c r="D30" s="7">
        <v>13</v>
      </c>
      <c r="E30" s="7">
        <v>7</v>
      </c>
      <c r="F30" s="7">
        <v>42</v>
      </c>
      <c r="G30" s="22">
        <v>62</v>
      </c>
      <c r="H30" s="7">
        <v>0</v>
      </c>
      <c r="I30" s="7">
        <v>0</v>
      </c>
      <c r="J30" s="7">
        <v>0</v>
      </c>
      <c r="K30" s="37">
        <f t="shared" si="0"/>
        <v>0.21754385964912282</v>
      </c>
    </row>
    <row r="31" spans="1:11" x14ac:dyDescent="0.25">
      <c r="A31" s="21" t="s">
        <v>5419</v>
      </c>
      <c r="B31" s="34">
        <v>554</v>
      </c>
      <c r="C31" s="7">
        <v>5</v>
      </c>
      <c r="D31" s="7">
        <v>11</v>
      </c>
      <c r="E31" s="7">
        <v>21</v>
      </c>
      <c r="F31" s="7">
        <v>81</v>
      </c>
      <c r="G31" s="22">
        <v>118</v>
      </c>
      <c r="H31" s="7">
        <v>0</v>
      </c>
      <c r="I31" s="7">
        <v>0</v>
      </c>
      <c r="J31" s="7">
        <v>0</v>
      </c>
      <c r="K31" s="37">
        <f t="shared" si="0"/>
        <v>0.21299638989169675</v>
      </c>
    </row>
    <row r="32" spans="1:11" x14ac:dyDescent="0.25">
      <c r="A32" s="21" t="s">
        <v>5420</v>
      </c>
      <c r="B32" s="34">
        <v>344</v>
      </c>
      <c r="C32" s="7">
        <v>0</v>
      </c>
      <c r="D32" s="7">
        <v>18</v>
      </c>
      <c r="E32" s="7">
        <v>15</v>
      </c>
      <c r="F32" s="7">
        <v>69</v>
      </c>
      <c r="G32" s="22">
        <v>102</v>
      </c>
      <c r="H32" s="7">
        <v>0</v>
      </c>
      <c r="I32" s="7">
        <v>1</v>
      </c>
      <c r="J32" s="7">
        <v>0</v>
      </c>
      <c r="K32" s="37">
        <f t="shared" si="0"/>
        <v>0.29941860465116277</v>
      </c>
    </row>
    <row r="33" spans="1:11" x14ac:dyDescent="0.25">
      <c r="A33" s="21" t="s">
        <v>5421</v>
      </c>
      <c r="B33" s="34">
        <v>317</v>
      </c>
      <c r="C33" s="7">
        <v>1</v>
      </c>
      <c r="D33" s="7">
        <v>15</v>
      </c>
      <c r="E33" s="7">
        <v>11</v>
      </c>
      <c r="F33" s="7">
        <v>73</v>
      </c>
      <c r="G33" s="22">
        <v>100</v>
      </c>
      <c r="H33" s="7">
        <v>1</v>
      </c>
      <c r="I33" s="7">
        <v>0</v>
      </c>
      <c r="J33" s="7">
        <v>0</v>
      </c>
      <c r="K33" s="37">
        <f t="shared" si="0"/>
        <v>0.31545741324921134</v>
      </c>
    </row>
    <row r="34" spans="1:11" x14ac:dyDescent="0.25">
      <c r="A34" s="21" t="s">
        <v>5422</v>
      </c>
      <c r="B34" s="34">
        <v>403</v>
      </c>
      <c r="C34" s="7">
        <v>1</v>
      </c>
      <c r="D34" s="7">
        <v>13</v>
      </c>
      <c r="E34" s="7">
        <v>12</v>
      </c>
      <c r="F34" s="7">
        <v>137</v>
      </c>
      <c r="G34" s="22">
        <v>163</v>
      </c>
      <c r="H34" s="7">
        <v>1</v>
      </c>
      <c r="I34" s="7">
        <v>0</v>
      </c>
      <c r="J34" s="7">
        <v>0</v>
      </c>
      <c r="K34" s="37">
        <f t="shared" si="0"/>
        <v>0.40446650124069478</v>
      </c>
    </row>
    <row r="35" spans="1:11" x14ac:dyDescent="0.25">
      <c r="A35" s="21" t="s">
        <v>5423</v>
      </c>
      <c r="B35" s="34">
        <v>600</v>
      </c>
      <c r="C35" s="7">
        <v>4</v>
      </c>
      <c r="D35" s="7">
        <v>62</v>
      </c>
      <c r="E35" s="7">
        <v>33</v>
      </c>
      <c r="F35" s="7">
        <v>258</v>
      </c>
      <c r="G35" s="22">
        <v>357</v>
      </c>
      <c r="H35" s="7">
        <v>0</v>
      </c>
      <c r="I35" s="7">
        <v>0</v>
      </c>
      <c r="J35" s="7">
        <v>1</v>
      </c>
      <c r="K35" s="37">
        <f t="shared" si="0"/>
        <v>0.59666666666666668</v>
      </c>
    </row>
    <row r="36" spans="1:11" x14ac:dyDescent="0.25">
      <c r="A36" s="21" t="s">
        <v>5424</v>
      </c>
      <c r="B36" s="34">
        <v>407</v>
      </c>
      <c r="C36" s="7">
        <v>0</v>
      </c>
      <c r="D36" s="7">
        <v>29</v>
      </c>
      <c r="E36" s="7">
        <v>15</v>
      </c>
      <c r="F36" s="7">
        <v>178</v>
      </c>
      <c r="G36" s="22">
        <v>222</v>
      </c>
      <c r="H36" s="7">
        <v>0</v>
      </c>
      <c r="I36" s="7">
        <v>0</v>
      </c>
      <c r="J36" s="7">
        <v>0</v>
      </c>
      <c r="K36" s="37">
        <f t="shared" si="0"/>
        <v>0.54545454545454541</v>
      </c>
    </row>
    <row r="37" spans="1:11" x14ac:dyDescent="0.25">
      <c r="A37" s="21" t="s">
        <v>5425</v>
      </c>
      <c r="B37" s="34">
        <v>229</v>
      </c>
      <c r="C37" s="7">
        <v>0</v>
      </c>
      <c r="D37" s="7">
        <v>17</v>
      </c>
      <c r="E37" s="7">
        <v>11</v>
      </c>
      <c r="F37" s="7">
        <v>72</v>
      </c>
      <c r="G37" s="22">
        <v>100</v>
      </c>
      <c r="H37" s="7">
        <v>0</v>
      </c>
      <c r="I37" s="7">
        <v>0</v>
      </c>
      <c r="J37" s="7">
        <v>0</v>
      </c>
      <c r="K37" s="37">
        <f t="shared" si="0"/>
        <v>0.4366812227074236</v>
      </c>
    </row>
    <row r="38" spans="1:11" x14ac:dyDescent="0.25">
      <c r="A38" s="21" t="s">
        <v>5426</v>
      </c>
      <c r="B38" s="34">
        <v>200</v>
      </c>
      <c r="C38" s="7">
        <v>0</v>
      </c>
      <c r="D38" s="7">
        <v>12</v>
      </c>
      <c r="E38" s="7">
        <v>12</v>
      </c>
      <c r="F38" s="7">
        <v>57</v>
      </c>
      <c r="G38" s="22">
        <v>81</v>
      </c>
      <c r="H38" s="7">
        <v>1</v>
      </c>
      <c r="I38" s="7">
        <v>0</v>
      </c>
      <c r="J38" s="7">
        <v>1</v>
      </c>
      <c r="K38" s="37">
        <f t="shared" si="0"/>
        <v>0.41</v>
      </c>
    </row>
    <row r="39" spans="1:11" x14ac:dyDescent="0.25">
      <c r="A39" s="21" t="s">
        <v>5427</v>
      </c>
      <c r="B39" s="34">
        <v>397</v>
      </c>
      <c r="C39" s="7">
        <v>0</v>
      </c>
      <c r="D39" s="7">
        <v>34</v>
      </c>
      <c r="E39" s="7">
        <v>34</v>
      </c>
      <c r="F39" s="7">
        <v>109</v>
      </c>
      <c r="G39" s="22">
        <v>177</v>
      </c>
      <c r="H39" s="7">
        <v>0</v>
      </c>
      <c r="I39" s="7">
        <v>0</v>
      </c>
      <c r="J39" s="7">
        <v>0</v>
      </c>
      <c r="K39" s="37">
        <f t="shared" si="0"/>
        <v>0.44584382871536526</v>
      </c>
    </row>
    <row r="40" spans="1:11" x14ac:dyDescent="0.25">
      <c r="A40" s="21" t="s">
        <v>5428</v>
      </c>
      <c r="B40" s="34">
        <v>277</v>
      </c>
      <c r="C40" s="7">
        <v>0</v>
      </c>
      <c r="D40" s="7">
        <v>25</v>
      </c>
      <c r="E40" s="7">
        <v>14</v>
      </c>
      <c r="F40" s="7">
        <v>59</v>
      </c>
      <c r="G40" s="22">
        <v>98</v>
      </c>
      <c r="H40" s="7">
        <v>0</v>
      </c>
      <c r="I40" s="7">
        <v>0</v>
      </c>
      <c r="J40" s="7">
        <v>0</v>
      </c>
      <c r="K40" s="37">
        <f t="shared" si="0"/>
        <v>0.35379061371841153</v>
      </c>
    </row>
    <row r="41" spans="1:11" x14ac:dyDescent="0.25">
      <c r="A41" s="21" t="s">
        <v>5429</v>
      </c>
      <c r="B41" s="34">
        <v>412</v>
      </c>
      <c r="C41" s="7">
        <v>1</v>
      </c>
      <c r="D41" s="7">
        <v>55</v>
      </c>
      <c r="E41" s="7">
        <v>16</v>
      </c>
      <c r="F41" s="7">
        <v>134</v>
      </c>
      <c r="G41" s="22">
        <v>206</v>
      </c>
      <c r="H41" s="7">
        <v>0</v>
      </c>
      <c r="I41" s="7">
        <v>0</v>
      </c>
      <c r="J41" s="7">
        <v>0</v>
      </c>
      <c r="K41" s="37">
        <f t="shared" si="0"/>
        <v>0.5</v>
      </c>
    </row>
    <row r="42" spans="1:11" x14ac:dyDescent="0.25">
      <c r="A42" s="21" t="s">
        <v>5430</v>
      </c>
      <c r="B42" s="34">
        <v>306</v>
      </c>
      <c r="C42" s="7">
        <v>4</v>
      </c>
      <c r="D42" s="7">
        <v>25</v>
      </c>
      <c r="E42" s="7">
        <v>17</v>
      </c>
      <c r="F42" s="7">
        <v>84</v>
      </c>
      <c r="G42" s="22">
        <v>130</v>
      </c>
      <c r="H42" s="7">
        <v>2</v>
      </c>
      <c r="I42" s="7">
        <v>0</v>
      </c>
      <c r="J42" s="7">
        <v>2</v>
      </c>
      <c r="K42" s="37">
        <f t="shared" si="0"/>
        <v>0.43137254901960786</v>
      </c>
    </row>
    <row r="43" spans="1:11" x14ac:dyDescent="0.25">
      <c r="A43" s="21" t="s">
        <v>5431</v>
      </c>
      <c r="B43" s="34">
        <v>389</v>
      </c>
      <c r="C43" s="7">
        <v>1</v>
      </c>
      <c r="D43" s="7">
        <v>40</v>
      </c>
      <c r="E43" s="7">
        <v>21</v>
      </c>
      <c r="F43" s="7">
        <v>129</v>
      </c>
      <c r="G43" s="22">
        <v>191</v>
      </c>
      <c r="H43" s="7">
        <v>1</v>
      </c>
      <c r="I43" s="7">
        <v>0</v>
      </c>
      <c r="J43" s="7">
        <v>0</v>
      </c>
      <c r="K43" s="37">
        <f t="shared" si="0"/>
        <v>0.49100257069408743</v>
      </c>
    </row>
    <row r="44" spans="1:11" x14ac:dyDescent="0.25">
      <c r="A44" s="21" t="s">
        <v>5432</v>
      </c>
      <c r="B44" s="34">
        <v>228</v>
      </c>
      <c r="C44" s="7">
        <v>4</v>
      </c>
      <c r="D44" s="7">
        <v>16</v>
      </c>
      <c r="E44" s="7">
        <v>13</v>
      </c>
      <c r="F44" s="7">
        <v>44</v>
      </c>
      <c r="G44" s="22">
        <v>77</v>
      </c>
      <c r="H44" s="7">
        <v>0</v>
      </c>
      <c r="I44" s="7">
        <v>0</v>
      </c>
      <c r="J44" s="7">
        <v>0</v>
      </c>
      <c r="K44" s="37">
        <f t="shared" si="0"/>
        <v>0.33771929824561403</v>
      </c>
    </row>
    <row r="45" spans="1:11" x14ac:dyDescent="0.25">
      <c r="A45" s="21" t="s">
        <v>5433</v>
      </c>
      <c r="B45" s="34">
        <v>393</v>
      </c>
      <c r="C45" s="7">
        <v>0</v>
      </c>
      <c r="D45" s="7">
        <v>31</v>
      </c>
      <c r="E45" s="7">
        <v>20</v>
      </c>
      <c r="F45" s="7">
        <v>59</v>
      </c>
      <c r="G45" s="22">
        <v>110</v>
      </c>
      <c r="H45" s="7">
        <v>1</v>
      </c>
      <c r="I45" s="7">
        <v>0</v>
      </c>
      <c r="J45" s="7">
        <v>0</v>
      </c>
      <c r="K45" s="37">
        <f t="shared" si="0"/>
        <v>0.27989821882951654</v>
      </c>
    </row>
    <row r="46" spans="1:11" x14ac:dyDescent="0.25">
      <c r="A46" s="21" t="s">
        <v>5434</v>
      </c>
      <c r="B46" s="34">
        <v>299</v>
      </c>
      <c r="C46" s="7">
        <v>2</v>
      </c>
      <c r="D46" s="7">
        <v>22</v>
      </c>
      <c r="E46" s="7">
        <v>7</v>
      </c>
      <c r="F46" s="7">
        <v>35</v>
      </c>
      <c r="G46" s="22">
        <v>66</v>
      </c>
      <c r="H46" s="7">
        <v>2</v>
      </c>
      <c r="I46" s="7">
        <v>0</v>
      </c>
      <c r="J46" s="7">
        <v>0</v>
      </c>
      <c r="K46" s="37">
        <f t="shared" si="0"/>
        <v>0.22073578595317725</v>
      </c>
    </row>
    <row r="47" spans="1:11" x14ac:dyDescent="0.25">
      <c r="A47" s="21" t="s">
        <v>5435</v>
      </c>
      <c r="B47" s="34">
        <v>411</v>
      </c>
      <c r="C47" s="7">
        <v>6</v>
      </c>
      <c r="D47" s="7">
        <v>21</v>
      </c>
      <c r="E47" s="7">
        <v>9</v>
      </c>
      <c r="F47" s="7">
        <v>50</v>
      </c>
      <c r="G47" s="22">
        <v>86</v>
      </c>
      <c r="H47" s="7">
        <v>0</v>
      </c>
      <c r="I47" s="7">
        <v>0</v>
      </c>
      <c r="J47" s="7">
        <v>0</v>
      </c>
      <c r="K47" s="37">
        <f t="shared" si="0"/>
        <v>0.20924574209245742</v>
      </c>
    </row>
    <row r="48" spans="1:11" x14ac:dyDescent="0.25">
      <c r="A48" s="21" t="s">
        <v>5436</v>
      </c>
      <c r="B48" s="34">
        <v>407</v>
      </c>
      <c r="C48" s="7">
        <v>4</v>
      </c>
      <c r="D48" s="7">
        <v>36</v>
      </c>
      <c r="E48" s="7">
        <v>13</v>
      </c>
      <c r="F48" s="7">
        <v>84</v>
      </c>
      <c r="G48" s="22">
        <v>137</v>
      </c>
      <c r="H48" s="7">
        <v>0</v>
      </c>
      <c r="I48" s="7">
        <v>0</v>
      </c>
      <c r="J48" s="7">
        <v>0</v>
      </c>
      <c r="K48" s="37">
        <f t="shared" si="0"/>
        <v>0.33660933660933662</v>
      </c>
    </row>
    <row r="49" spans="1:11" x14ac:dyDescent="0.25">
      <c r="A49" s="21" t="s">
        <v>5437</v>
      </c>
      <c r="B49" s="34">
        <v>374</v>
      </c>
      <c r="C49" s="7">
        <v>5</v>
      </c>
      <c r="D49" s="7">
        <v>39</v>
      </c>
      <c r="E49" s="7">
        <v>27</v>
      </c>
      <c r="F49" s="7">
        <v>108</v>
      </c>
      <c r="G49" s="22">
        <v>179</v>
      </c>
      <c r="H49" s="7">
        <v>0</v>
      </c>
      <c r="I49" s="7">
        <v>0</v>
      </c>
      <c r="J49" s="7">
        <v>0</v>
      </c>
      <c r="K49" s="37">
        <f t="shared" si="0"/>
        <v>0.47860962566844922</v>
      </c>
    </row>
    <row r="50" spans="1:11" x14ac:dyDescent="0.25">
      <c r="A50" s="21" t="s">
        <v>5438</v>
      </c>
      <c r="B50" s="34">
        <v>635</v>
      </c>
      <c r="C50" s="7">
        <v>1</v>
      </c>
      <c r="D50" s="7">
        <v>52</v>
      </c>
      <c r="E50" s="7">
        <v>27</v>
      </c>
      <c r="F50" s="7">
        <v>203</v>
      </c>
      <c r="G50" s="22">
        <v>283</v>
      </c>
      <c r="H50" s="7">
        <v>1</v>
      </c>
      <c r="I50" s="7">
        <v>0</v>
      </c>
      <c r="J50" s="7">
        <v>0</v>
      </c>
      <c r="K50" s="37">
        <f t="shared" si="0"/>
        <v>0.44566929133858268</v>
      </c>
    </row>
    <row r="51" spans="1:11" x14ac:dyDescent="0.25">
      <c r="A51" s="21" t="s">
        <v>5439</v>
      </c>
      <c r="B51" s="34">
        <v>612</v>
      </c>
      <c r="C51" s="7">
        <v>1</v>
      </c>
      <c r="D51" s="7">
        <v>50</v>
      </c>
      <c r="E51" s="7">
        <v>38</v>
      </c>
      <c r="F51" s="7">
        <v>167</v>
      </c>
      <c r="G51" s="22">
        <v>256</v>
      </c>
      <c r="H51" s="7">
        <v>0</v>
      </c>
      <c r="I51" s="7">
        <v>0</v>
      </c>
      <c r="J51" s="7">
        <v>0</v>
      </c>
      <c r="K51" s="37">
        <f t="shared" si="0"/>
        <v>0.41830065359477125</v>
      </c>
    </row>
    <row r="52" spans="1:11" x14ac:dyDescent="0.25">
      <c r="A52" s="21" t="s">
        <v>5440</v>
      </c>
      <c r="B52" s="34">
        <v>472</v>
      </c>
      <c r="C52" s="7">
        <v>2</v>
      </c>
      <c r="D52" s="7">
        <v>34</v>
      </c>
      <c r="E52" s="7">
        <v>30</v>
      </c>
      <c r="F52" s="7">
        <v>139</v>
      </c>
      <c r="G52" s="22">
        <v>205</v>
      </c>
      <c r="H52" s="7">
        <v>0</v>
      </c>
      <c r="I52" s="7">
        <v>0</v>
      </c>
      <c r="J52" s="7">
        <v>0</v>
      </c>
      <c r="K52" s="37">
        <f t="shared" si="0"/>
        <v>0.43432203389830509</v>
      </c>
    </row>
    <row r="53" spans="1:11" x14ac:dyDescent="0.25">
      <c r="A53" s="21" t="s">
        <v>5441</v>
      </c>
      <c r="B53" s="34">
        <v>653</v>
      </c>
      <c r="C53" s="7">
        <v>3</v>
      </c>
      <c r="D53" s="7">
        <v>58</v>
      </c>
      <c r="E53" s="7">
        <v>25</v>
      </c>
      <c r="F53" s="7">
        <v>137</v>
      </c>
      <c r="G53" s="22">
        <v>223</v>
      </c>
      <c r="H53" s="7">
        <v>1</v>
      </c>
      <c r="I53" s="7">
        <v>0</v>
      </c>
      <c r="J53" s="7">
        <v>1</v>
      </c>
      <c r="K53" s="37">
        <f t="shared" si="0"/>
        <v>0.34303215926493108</v>
      </c>
    </row>
    <row r="54" spans="1:11" x14ac:dyDescent="0.25">
      <c r="A54" s="21" t="s">
        <v>5442</v>
      </c>
      <c r="B54" s="34">
        <v>361</v>
      </c>
      <c r="C54" s="7">
        <v>0</v>
      </c>
      <c r="D54" s="7">
        <v>37</v>
      </c>
      <c r="E54" s="7">
        <v>15</v>
      </c>
      <c r="F54" s="7">
        <v>57</v>
      </c>
      <c r="G54" s="22">
        <v>109</v>
      </c>
      <c r="H54" s="7">
        <v>0</v>
      </c>
      <c r="I54" s="7">
        <v>0</v>
      </c>
      <c r="J54" s="7">
        <v>0</v>
      </c>
      <c r="K54" s="37">
        <f t="shared" si="0"/>
        <v>0.30193905817174516</v>
      </c>
    </row>
    <row r="55" spans="1:11" x14ac:dyDescent="0.25">
      <c r="A55" s="21" t="s">
        <v>5443</v>
      </c>
      <c r="B55" s="34">
        <v>562</v>
      </c>
      <c r="C55" s="7">
        <v>3</v>
      </c>
      <c r="D55" s="7">
        <v>38</v>
      </c>
      <c r="E55" s="7">
        <v>29</v>
      </c>
      <c r="F55" s="7">
        <v>140</v>
      </c>
      <c r="G55" s="22">
        <v>210</v>
      </c>
      <c r="H55" s="7">
        <v>3</v>
      </c>
      <c r="I55" s="7">
        <v>0</v>
      </c>
      <c r="J55" s="7">
        <v>0</v>
      </c>
      <c r="K55" s="37">
        <f t="shared" si="0"/>
        <v>0.37366548042704628</v>
      </c>
    </row>
    <row r="56" spans="1:11" x14ac:dyDescent="0.25">
      <c r="A56" s="21" t="s">
        <v>5444</v>
      </c>
      <c r="B56" s="34">
        <v>454</v>
      </c>
      <c r="C56" s="7">
        <v>2</v>
      </c>
      <c r="D56" s="7">
        <v>35</v>
      </c>
      <c r="E56" s="7">
        <v>35</v>
      </c>
      <c r="F56" s="7">
        <v>195</v>
      </c>
      <c r="G56" s="22">
        <v>267</v>
      </c>
      <c r="H56" s="7">
        <v>0</v>
      </c>
      <c r="I56" s="7">
        <v>0</v>
      </c>
      <c r="J56" s="7">
        <v>0</v>
      </c>
      <c r="K56" s="37">
        <f t="shared" si="0"/>
        <v>0.58810572687224671</v>
      </c>
    </row>
    <row r="57" spans="1:11" x14ac:dyDescent="0.25">
      <c r="A57" s="21" t="s">
        <v>5445</v>
      </c>
      <c r="B57" s="34">
        <v>379</v>
      </c>
      <c r="C57" s="7">
        <v>0</v>
      </c>
      <c r="D57" s="7">
        <v>49</v>
      </c>
      <c r="E57" s="7">
        <v>23</v>
      </c>
      <c r="F57" s="7">
        <v>129</v>
      </c>
      <c r="G57" s="22">
        <v>201</v>
      </c>
      <c r="H57" s="7">
        <v>0</v>
      </c>
      <c r="I57" s="7">
        <v>0</v>
      </c>
      <c r="J57" s="7">
        <v>0</v>
      </c>
      <c r="K57" s="37">
        <f t="shared" si="0"/>
        <v>0.53034300791556732</v>
      </c>
    </row>
    <row r="58" spans="1:11" x14ac:dyDescent="0.25">
      <c r="A58" s="21" t="s">
        <v>5446</v>
      </c>
      <c r="B58" s="34">
        <v>338</v>
      </c>
      <c r="C58" s="7">
        <v>2</v>
      </c>
      <c r="D58" s="7">
        <v>32</v>
      </c>
      <c r="E58" s="7">
        <v>21</v>
      </c>
      <c r="F58" s="7">
        <v>93</v>
      </c>
      <c r="G58" s="22">
        <v>148</v>
      </c>
      <c r="H58" s="7">
        <v>1</v>
      </c>
      <c r="I58" s="7">
        <v>0</v>
      </c>
      <c r="J58" s="7">
        <v>0</v>
      </c>
      <c r="K58" s="37">
        <f t="shared" si="0"/>
        <v>0.43786982248520712</v>
      </c>
    </row>
    <row r="59" spans="1:11" x14ac:dyDescent="0.25">
      <c r="A59" s="21" t="s">
        <v>5447</v>
      </c>
      <c r="B59" s="34">
        <v>597</v>
      </c>
      <c r="C59" s="7">
        <v>3</v>
      </c>
      <c r="D59" s="7">
        <v>65</v>
      </c>
      <c r="E59" s="7">
        <v>30</v>
      </c>
      <c r="F59" s="7">
        <v>203</v>
      </c>
      <c r="G59" s="22">
        <v>301</v>
      </c>
      <c r="H59" s="7">
        <v>3</v>
      </c>
      <c r="I59" s="7">
        <v>0</v>
      </c>
      <c r="J59" s="7">
        <v>1</v>
      </c>
      <c r="K59" s="37">
        <f t="shared" si="0"/>
        <v>0.5058626465661642</v>
      </c>
    </row>
    <row r="60" spans="1:11" x14ac:dyDescent="0.25">
      <c r="A60" s="21" t="s">
        <v>5448</v>
      </c>
      <c r="B60" s="34">
        <v>515</v>
      </c>
      <c r="C60" s="7">
        <v>2</v>
      </c>
      <c r="D60" s="7">
        <v>36</v>
      </c>
      <c r="E60" s="7">
        <v>30</v>
      </c>
      <c r="F60" s="7">
        <v>134</v>
      </c>
      <c r="G60" s="22">
        <v>202</v>
      </c>
      <c r="H60" s="7">
        <v>5</v>
      </c>
      <c r="I60" s="7">
        <v>0</v>
      </c>
      <c r="J60" s="7">
        <v>0</v>
      </c>
      <c r="K60" s="37">
        <f t="shared" si="0"/>
        <v>0.39223300970873787</v>
      </c>
    </row>
    <row r="61" spans="1:11" x14ac:dyDescent="0.25">
      <c r="A61" s="21" t="s">
        <v>5449</v>
      </c>
      <c r="B61" s="34">
        <v>556</v>
      </c>
      <c r="C61" s="7">
        <v>0</v>
      </c>
      <c r="D61" s="7">
        <v>51</v>
      </c>
      <c r="E61" s="7">
        <v>25</v>
      </c>
      <c r="F61" s="7">
        <v>150</v>
      </c>
      <c r="G61" s="22">
        <v>226</v>
      </c>
      <c r="H61" s="7">
        <v>2</v>
      </c>
      <c r="I61" s="7">
        <v>0</v>
      </c>
      <c r="J61" s="7">
        <v>0</v>
      </c>
      <c r="K61" s="37">
        <f t="shared" si="0"/>
        <v>0.40647482014388492</v>
      </c>
    </row>
    <row r="62" spans="1:11" x14ac:dyDescent="0.25">
      <c r="A62" s="21" t="s">
        <v>5450</v>
      </c>
      <c r="B62" s="34">
        <v>455</v>
      </c>
      <c r="C62" s="7">
        <v>0</v>
      </c>
      <c r="D62" s="7">
        <v>32</v>
      </c>
      <c r="E62" s="7">
        <v>16</v>
      </c>
      <c r="F62" s="7">
        <v>122</v>
      </c>
      <c r="G62" s="22">
        <v>170</v>
      </c>
      <c r="H62" s="7">
        <v>0</v>
      </c>
      <c r="I62" s="7">
        <v>0</v>
      </c>
      <c r="J62" s="7">
        <v>0</v>
      </c>
      <c r="K62" s="37">
        <f t="shared" si="0"/>
        <v>0.37362637362637363</v>
      </c>
    </row>
    <row r="63" spans="1:11" x14ac:dyDescent="0.25">
      <c r="A63" s="21" t="s">
        <v>5451</v>
      </c>
      <c r="B63" s="34">
        <v>294</v>
      </c>
      <c r="C63" s="7">
        <v>0</v>
      </c>
      <c r="D63" s="7">
        <v>12</v>
      </c>
      <c r="E63" s="7">
        <v>22</v>
      </c>
      <c r="F63" s="7">
        <v>88</v>
      </c>
      <c r="G63" s="22">
        <v>122</v>
      </c>
      <c r="H63" s="7">
        <v>0</v>
      </c>
      <c r="I63" s="7">
        <v>0</v>
      </c>
      <c r="J63" s="7">
        <v>0</v>
      </c>
      <c r="K63" s="37">
        <f t="shared" si="0"/>
        <v>0.41496598639455784</v>
      </c>
    </row>
    <row r="64" spans="1:11" x14ac:dyDescent="0.25">
      <c r="A64" s="21" t="s">
        <v>5452</v>
      </c>
      <c r="B64" s="34">
        <v>390</v>
      </c>
      <c r="C64" s="7">
        <v>0</v>
      </c>
      <c r="D64" s="7">
        <v>29</v>
      </c>
      <c r="E64" s="7">
        <v>11</v>
      </c>
      <c r="F64" s="7">
        <v>158</v>
      </c>
      <c r="G64" s="22">
        <v>198</v>
      </c>
      <c r="H64" s="7">
        <v>0</v>
      </c>
      <c r="I64" s="7">
        <v>0</v>
      </c>
      <c r="J64" s="7">
        <v>0</v>
      </c>
      <c r="K64" s="37">
        <f t="shared" si="0"/>
        <v>0.50769230769230766</v>
      </c>
    </row>
    <row r="65" spans="1:11" x14ac:dyDescent="0.25">
      <c r="A65" s="21" t="s">
        <v>5453</v>
      </c>
      <c r="B65" s="34">
        <v>518</v>
      </c>
      <c r="C65" s="7">
        <v>0</v>
      </c>
      <c r="D65" s="7">
        <v>35</v>
      </c>
      <c r="E65" s="7">
        <v>25</v>
      </c>
      <c r="F65" s="7">
        <v>200</v>
      </c>
      <c r="G65" s="22">
        <v>260</v>
      </c>
      <c r="H65" s="7">
        <v>0</v>
      </c>
      <c r="I65" s="7">
        <v>2</v>
      </c>
      <c r="J65" s="7">
        <v>0</v>
      </c>
      <c r="K65" s="37">
        <f t="shared" si="0"/>
        <v>0.50579150579150578</v>
      </c>
    </row>
    <row r="66" spans="1:11" x14ac:dyDescent="0.25">
      <c r="A66" s="21" t="s">
        <v>5454</v>
      </c>
      <c r="B66" s="34">
        <v>632</v>
      </c>
      <c r="C66" s="7">
        <v>5</v>
      </c>
      <c r="D66" s="7">
        <v>48</v>
      </c>
      <c r="E66" s="7">
        <v>30</v>
      </c>
      <c r="F66" s="7">
        <v>250</v>
      </c>
      <c r="G66" s="22">
        <v>333</v>
      </c>
      <c r="H66" s="7">
        <v>0</v>
      </c>
      <c r="I66" s="7">
        <v>1</v>
      </c>
      <c r="J66" s="7">
        <v>0</v>
      </c>
      <c r="K66" s="37">
        <f t="shared" ref="K66:K82" si="1">(J66+I66+G66)/B66</f>
        <v>0.52848101265822789</v>
      </c>
    </row>
    <row r="67" spans="1:11" x14ac:dyDescent="0.25">
      <c r="A67" s="21" t="s">
        <v>5455</v>
      </c>
      <c r="B67" s="34">
        <v>548</v>
      </c>
      <c r="C67" s="7">
        <v>0</v>
      </c>
      <c r="D67" s="7">
        <v>30</v>
      </c>
      <c r="E67" s="7">
        <v>28</v>
      </c>
      <c r="F67" s="7">
        <v>197</v>
      </c>
      <c r="G67" s="22">
        <v>255</v>
      </c>
      <c r="H67" s="7">
        <v>0</v>
      </c>
      <c r="I67" s="7">
        <v>0</v>
      </c>
      <c r="J67" s="7">
        <v>0</v>
      </c>
      <c r="K67" s="37">
        <f t="shared" si="1"/>
        <v>0.46532846715328469</v>
      </c>
    </row>
    <row r="68" spans="1:11" x14ac:dyDescent="0.25">
      <c r="A68" s="21" t="s">
        <v>5456</v>
      </c>
      <c r="B68" s="34">
        <v>369</v>
      </c>
      <c r="C68" s="7">
        <v>1</v>
      </c>
      <c r="D68" s="7">
        <v>32</v>
      </c>
      <c r="E68" s="7">
        <v>19</v>
      </c>
      <c r="F68" s="7">
        <v>116</v>
      </c>
      <c r="G68" s="22">
        <v>168</v>
      </c>
      <c r="H68" s="7">
        <v>0</v>
      </c>
      <c r="I68" s="7">
        <v>0</v>
      </c>
      <c r="J68" s="7">
        <v>0</v>
      </c>
      <c r="K68" s="37">
        <f t="shared" si="1"/>
        <v>0.45528455284552843</v>
      </c>
    </row>
    <row r="69" spans="1:11" x14ac:dyDescent="0.25">
      <c r="A69" s="21" t="s">
        <v>5457</v>
      </c>
      <c r="B69" s="34">
        <v>368</v>
      </c>
      <c r="C69" s="7">
        <v>0</v>
      </c>
      <c r="D69" s="7">
        <v>17</v>
      </c>
      <c r="E69" s="7">
        <v>17</v>
      </c>
      <c r="F69" s="7">
        <v>139</v>
      </c>
      <c r="G69" s="22">
        <v>173</v>
      </c>
      <c r="H69" s="7">
        <v>0</v>
      </c>
      <c r="I69" s="7">
        <v>0</v>
      </c>
      <c r="J69" s="7">
        <v>0</v>
      </c>
      <c r="K69" s="37">
        <f t="shared" si="1"/>
        <v>0.47010869565217389</v>
      </c>
    </row>
    <row r="70" spans="1:11" x14ac:dyDescent="0.25">
      <c r="A70" s="21" t="s">
        <v>5458</v>
      </c>
      <c r="B70" s="34">
        <v>151</v>
      </c>
      <c r="C70" s="7">
        <v>1</v>
      </c>
      <c r="D70" s="7">
        <v>11</v>
      </c>
      <c r="E70" s="7">
        <v>12</v>
      </c>
      <c r="F70" s="7">
        <v>71</v>
      </c>
      <c r="G70" s="22">
        <v>95</v>
      </c>
      <c r="H70" s="7">
        <v>1</v>
      </c>
      <c r="I70" s="7">
        <v>0</v>
      </c>
      <c r="J70" s="7">
        <v>0</v>
      </c>
      <c r="K70" s="37">
        <f t="shared" si="1"/>
        <v>0.62913907284768211</v>
      </c>
    </row>
    <row r="71" spans="1:11" x14ac:dyDescent="0.25">
      <c r="A71" s="21" t="s">
        <v>5459</v>
      </c>
      <c r="B71" s="34">
        <v>504</v>
      </c>
      <c r="C71" s="7">
        <v>1</v>
      </c>
      <c r="D71" s="7">
        <v>17</v>
      </c>
      <c r="E71" s="7">
        <v>20</v>
      </c>
      <c r="F71" s="7">
        <v>188</v>
      </c>
      <c r="G71" s="22">
        <v>226</v>
      </c>
      <c r="H71" s="7">
        <v>0</v>
      </c>
      <c r="I71" s="7">
        <v>0</v>
      </c>
      <c r="J71" s="7">
        <v>0</v>
      </c>
      <c r="K71" s="37">
        <f t="shared" si="1"/>
        <v>0.44841269841269843</v>
      </c>
    </row>
    <row r="72" spans="1:11" x14ac:dyDescent="0.25">
      <c r="A72" s="21" t="s">
        <v>5460</v>
      </c>
      <c r="B72" s="34">
        <v>405</v>
      </c>
      <c r="C72" s="7">
        <v>0</v>
      </c>
      <c r="D72" s="7">
        <v>10</v>
      </c>
      <c r="E72" s="7">
        <v>10</v>
      </c>
      <c r="F72" s="7">
        <v>94</v>
      </c>
      <c r="G72" s="22">
        <v>114</v>
      </c>
      <c r="H72" s="7">
        <v>0</v>
      </c>
      <c r="I72" s="7">
        <v>0</v>
      </c>
      <c r="J72" s="7">
        <v>0</v>
      </c>
      <c r="K72" s="37">
        <f t="shared" si="1"/>
        <v>0.2814814814814815</v>
      </c>
    </row>
    <row r="73" spans="1:11" x14ac:dyDescent="0.25">
      <c r="A73" s="21" t="s">
        <v>5461</v>
      </c>
      <c r="B73" s="34">
        <v>374</v>
      </c>
      <c r="C73" s="7">
        <v>1</v>
      </c>
      <c r="D73" s="7">
        <v>26</v>
      </c>
      <c r="E73" s="7">
        <v>16</v>
      </c>
      <c r="F73" s="7">
        <v>173</v>
      </c>
      <c r="G73" s="22">
        <v>216</v>
      </c>
      <c r="H73" s="7">
        <v>2</v>
      </c>
      <c r="I73" s="7">
        <v>0</v>
      </c>
      <c r="J73" s="7">
        <v>0</v>
      </c>
      <c r="K73" s="37">
        <f t="shared" si="1"/>
        <v>0.57754010695187163</v>
      </c>
    </row>
    <row r="74" spans="1:11" x14ac:dyDescent="0.25">
      <c r="A74" s="21" t="s">
        <v>5462</v>
      </c>
      <c r="B74" s="34">
        <v>318</v>
      </c>
      <c r="C74" s="7">
        <v>1</v>
      </c>
      <c r="D74" s="7">
        <v>29</v>
      </c>
      <c r="E74" s="7">
        <v>22</v>
      </c>
      <c r="F74" s="7">
        <v>114</v>
      </c>
      <c r="G74" s="22">
        <v>166</v>
      </c>
      <c r="H74" s="7">
        <v>1</v>
      </c>
      <c r="I74" s="7">
        <v>0</v>
      </c>
      <c r="J74" s="7">
        <v>0</v>
      </c>
      <c r="K74" s="37">
        <f t="shared" si="1"/>
        <v>0.5220125786163522</v>
      </c>
    </row>
    <row r="75" spans="1:11" x14ac:dyDescent="0.25">
      <c r="A75" s="21" t="s">
        <v>5463</v>
      </c>
      <c r="B75" s="34">
        <v>689</v>
      </c>
      <c r="C75" s="7">
        <v>3</v>
      </c>
      <c r="D75" s="7">
        <v>37</v>
      </c>
      <c r="E75" s="7">
        <v>43</v>
      </c>
      <c r="F75" s="7">
        <v>298</v>
      </c>
      <c r="G75" s="22">
        <v>381</v>
      </c>
      <c r="H75" s="7">
        <v>4</v>
      </c>
      <c r="I75" s="7">
        <v>0</v>
      </c>
      <c r="J75" s="7">
        <v>0</v>
      </c>
      <c r="K75" s="37">
        <f t="shared" si="1"/>
        <v>0.55297532656023218</v>
      </c>
    </row>
    <row r="76" spans="1:11" x14ac:dyDescent="0.25">
      <c r="A76" s="21" t="s">
        <v>5464</v>
      </c>
      <c r="B76" s="34">
        <v>391</v>
      </c>
      <c r="C76" s="7">
        <v>2</v>
      </c>
      <c r="D76" s="7">
        <v>22</v>
      </c>
      <c r="E76" s="7">
        <v>14</v>
      </c>
      <c r="F76" s="7">
        <v>119</v>
      </c>
      <c r="G76" s="22">
        <v>157</v>
      </c>
      <c r="H76" s="7">
        <v>2</v>
      </c>
      <c r="I76" s="7">
        <v>0</v>
      </c>
      <c r="J76" s="7">
        <v>0</v>
      </c>
      <c r="K76" s="37">
        <f t="shared" si="1"/>
        <v>0.40153452685421998</v>
      </c>
    </row>
    <row r="77" spans="1:11" x14ac:dyDescent="0.25">
      <c r="A77" s="21" t="s">
        <v>5465</v>
      </c>
      <c r="B77" s="34">
        <v>560</v>
      </c>
      <c r="C77" s="7">
        <v>2</v>
      </c>
      <c r="D77" s="7">
        <v>50</v>
      </c>
      <c r="E77" s="7">
        <v>22</v>
      </c>
      <c r="F77" s="7">
        <v>166</v>
      </c>
      <c r="G77" s="22">
        <v>240</v>
      </c>
      <c r="H77" s="7">
        <v>0</v>
      </c>
      <c r="I77" s="7">
        <v>0</v>
      </c>
      <c r="J77" s="7">
        <v>0</v>
      </c>
      <c r="K77" s="37">
        <f t="shared" si="1"/>
        <v>0.42857142857142855</v>
      </c>
    </row>
    <row r="78" spans="1:11" x14ac:dyDescent="0.25">
      <c r="A78" s="21" t="s">
        <v>5466</v>
      </c>
      <c r="B78" s="34">
        <v>254</v>
      </c>
      <c r="C78" s="7">
        <v>1</v>
      </c>
      <c r="D78" s="7">
        <v>6</v>
      </c>
      <c r="E78" s="7">
        <v>9</v>
      </c>
      <c r="F78" s="7">
        <v>45</v>
      </c>
      <c r="G78" s="22">
        <v>61</v>
      </c>
      <c r="H78" s="7">
        <v>0</v>
      </c>
      <c r="I78" s="7">
        <v>0</v>
      </c>
      <c r="J78" s="7">
        <v>0</v>
      </c>
      <c r="K78" s="37">
        <f t="shared" si="1"/>
        <v>0.24015748031496062</v>
      </c>
    </row>
    <row r="79" spans="1:11" x14ac:dyDescent="0.25">
      <c r="A79" s="21" t="s">
        <v>5467</v>
      </c>
      <c r="B79" s="34">
        <v>215</v>
      </c>
      <c r="C79" s="7">
        <v>1</v>
      </c>
      <c r="D79" s="7">
        <v>11</v>
      </c>
      <c r="E79" s="7">
        <v>10</v>
      </c>
      <c r="F79" s="7">
        <v>72</v>
      </c>
      <c r="G79" s="22">
        <v>94</v>
      </c>
      <c r="H79" s="7">
        <v>0</v>
      </c>
      <c r="I79" s="7">
        <v>0</v>
      </c>
      <c r="J79" s="7">
        <v>0</v>
      </c>
      <c r="K79" s="37">
        <f t="shared" si="1"/>
        <v>0.43720930232558142</v>
      </c>
    </row>
    <row r="80" spans="1:11" x14ac:dyDescent="0.25">
      <c r="A80" s="21" t="s">
        <v>5468</v>
      </c>
      <c r="B80" s="34">
        <v>278</v>
      </c>
      <c r="C80" s="7">
        <v>1</v>
      </c>
      <c r="D80" s="7">
        <v>14</v>
      </c>
      <c r="E80" s="7">
        <v>15</v>
      </c>
      <c r="F80" s="7">
        <v>123</v>
      </c>
      <c r="G80" s="22">
        <v>153</v>
      </c>
      <c r="H80" s="7">
        <v>1</v>
      </c>
      <c r="I80" s="7">
        <v>0</v>
      </c>
      <c r="J80" s="7">
        <v>0</v>
      </c>
      <c r="K80" s="37">
        <f t="shared" si="1"/>
        <v>0.55035971223021585</v>
      </c>
    </row>
    <row r="81" spans="1:11" x14ac:dyDescent="0.25">
      <c r="A81" s="21" t="s">
        <v>5469</v>
      </c>
      <c r="B81" s="34">
        <v>439</v>
      </c>
      <c r="C81" s="7">
        <v>1</v>
      </c>
      <c r="D81" s="7">
        <v>29</v>
      </c>
      <c r="E81" s="7">
        <v>14</v>
      </c>
      <c r="F81" s="7">
        <v>173</v>
      </c>
      <c r="G81" s="22">
        <v>217</v>
      </c>
      <c r="H81" s="7">
        <v>0</v>
      </c>
      <c r="I81" s="7">
        <v>0</v>
      </c>
      <c r="J81" s="7">
        <v>0</v>
      </c>
      <c r="K81" s="37">
        <f t="shared" si="1"/>
        <v>0.49430523917995445</v>
      </c>
    </row>
    <row r="82" spans="1:11" x14ac:dyDescent="0.25">
      <c r="A82" s="21" t="s">
        <v>5470</v>
      </c>
      <c r="B82" s="34">
        <v>632</v>
      </c>
      <c r="C82" s="7">
        <v>2</v>
      </c>
      <c r="D82" s="7">
        <v>45</v>
      </c>
      <c r="E82" s="7">
        <v>30</v>
      </c>
      <c r="F82" s="7">
        <v>216</v>
      </c>
      <c r="G82" s="22">
        <v>293</v>
      </c>
      <c r="H82" s="7">
        <v>0</v>
      </c>
      <c r="I82" s="7">
        <v>0</v>
      </c>
      <c r="J82" s="7">
        <v>0</v>
      </c>
      <c r="K82" s="37">
        <f t="shared" si="1"/>
        <v>0.46360759493670883</v>
      </c>
    </row>
    <row r="83" spans="1:11" x14ac:dyDescent="0.25">
      <c r="A83" s="21" t="s">
        <v>5471</v>
      </c>
      <c r="B83" s="7">
        <v>0</v>
      </c>
      <c r="C83" s="7">
        <v>0</v>
      </c>
      <c r="D83" s="7">
        <v>23</v>
      </c>
      <c r="E83" s="7">
        <v>8</v>
      </c>
      <c r="F83" s="7">
        <v>222</v>
      </c>
      <c r="G83" s="22">
        <v>253</v>
      </c>
      <c r="H83" s="7">
        <v>0</v>
      </c>
      <c r="I83" s="7">
        <v>0</v>
      </c>
      <c r="J83" s="7">
        <v>85</v>
      </c>
      <c r="K83" s="37" t="s">
        <v>99</v>
      </c>
    </row>
    <row r="84" spans="1:11" x14ac:dyDescent="0.25">
      <c r="A84" s="21" t="s">
        <v>5472</v>
      </c>
      <c r="B84" s="7">
        <v>0</v>
      </c>
      <c r="C84" s="7">
        <v>4</v>
      </c>
      <c r="D84" s="7">
        <v>9</v>
      </c>
      <c r="E84" s="7">
        <v>2</v>
      </c>
      <c r="F84" s="7">
        <v>44</v>
      </c>
      <c r="G84" s="22">
        <v>59</v>
      </c>
      <c r="H84" s="7">
        <v>0</v>
      </c>
      <c r="I84" s="7">
        <v>0</v>
      </c>
      <c r="J84" s="7">
        <v>0</v>
      </c>
      <c r="K84" s="37" t="s">
        <v>99</v>
      </c>
    </row>
    <row r="85" spans="1:11" x14ac:dyDescent="0.25">
      <c r="A85" s="21" t="s">
        <v>5473</v>
      </c>
      <c r="B85" s="7">
        <v>0</v>
      </c>
      <c r="C85" s="7">
        <v>3</v>
      </c>
      <c r="D85" s="7">
        <v>13</v>
      </c>
      <c r="E85" s="7">
        <v>2</v>
      </c>
      <c r="F85" s="7">
        <v>66</v>
      </c>
      <c r="G85" s="22">
        <v>84</v>
      </c>
      <c r="H85" s="7">
        <v>3</v>
      </c>
      <c r="I85" s="7">
        <v>0</v>
      </c>
      <c r="J85" s="7">
        <v>0</v>
      </c>
      <c r="K85" s="37" t="s">
        <v>99</v>
      </c>
    </row>
    <row r="86" spans="1:11" x14ac:dyDescent="0.25">
      <c r="A86" s="21" t="s">
        <v>5474</v>
      </c>
      <c r="B86" s="7">
        <v>0</v>
      </c>
      <c r="C86" s="7">
        <v>4</v>
      </c>
      <c r="D86" s="7">
        <v>14</v>
      </c>
      <c r="E86" s="7">
        <v>3</v>
      </c>
      <c r="F86" s="7">
        <v>32</v>
      </c>
      <c r="G86" s="22">
        <v>53</v>
      </c>
      <c r="H86" s="7">
        <v>1</v>
      </c>
      <c r="I86" s="7">
        <v>0</v>
      </c>
      <c r="J86" s="7">
        <v>2</v>
      </c>
      <c r="K86" s="37" t="s">
        <v>99</v>
      </c>
    </row>
    <row r="87" spans="1:11" x14ac:dyDescent="0.25">
      <c r="A87" s="21" t="s">
        <v>5475</v>
      </c>
      <c r="B87" s="7">
        <v>0</v>
      </c>
      <c r="C87" s="7">
        <v>4</v>
      </c>
      <c r="D87" s="7">
        <v>24</v>
      </c>
      <c r="E87" s="7">
        <v>13</v>
      </c>
      <c r="F87" s="7">
        <v>78</v>
      </c>
      <c r="G87" s="22">
        <v>119</v>
      </c>
      <c r="H87" s="7">
        <v>1</v>
      </c>
      <c r="I87" s="7">
        <v>0</v>
      </c>
      <c r="J87" s="7">
        <v>0</v>
      </c>
      <c r="K87" s="37" t="s">
        <v>99</v>
      </c>
    </row>
    <row r="88" spans="1:11" x14ac:dyDescent="0.25">
      <c r="A88" s="21" t="s">
        <v>983</v>
      </c>
      <c r="B88" s="7">
        <v>0</v>
      </c>
      <c r="C88" s="7">
        <v>14</v>
      </c>
      <c r="D88" s="7">
        <v>159</v>
      </c>
      <c r="E88" s="7">
        <v>85</v>
      </c>
      <c r="F88" s="7">
        <v>1169</v>
      </c>
      <c r="G88" s="22">
        <v>1427</v>
      </c>
      <c r="H88" s="7">
        <v>2</v>
      </c>
      <c r="I88" s="7">
        <v>0</v>
      </c>
      <c r="J88" s="7">
        <v>4</v>
      </c>
      <c r="K88" s="37" t="s">
        <v>99</v>
      </c>
    </row>
    <row r="89" spans="1:11" x14ac:dyDescent="0.25">
      <c r="A89" s="21" t="s">
        <v>5476</v>
      </c>
      <c r="B89" s="7">
        <v>0</v>
      </c>
      <c r="C89" s="7">
        <v>13</v>
      </c>
      <c r="D89" s="7">
        <v>161</v>
      </c>
      <c r="E89" s="7">
        <v>118</v>
      </c>
      <c r="F89" s="7">
        <v>1604</v>
      </c>
      <c r="G89" s="22">
        <v>1896</v>
      </c>
      <c r="H89" s="7">
        <v>5</v>
      </c>
      <c r="I89" s="7">
        <v>1</v>
      </c>
      <c r="J89" s="7">
        <v>1</v>
      </c>
      <c r="K89" s="37" t="s">
        <v>99</v>
      </c>
    </row>
    <row r="90" spans="1:11" x14ac:dyDescent="0.25">
      <c r="A90" s="21" t="s">
        <v>5477</v>
      </c>
      <c r="B90" s="7">
        <v>0</v>
      </c>
      <c r="C90" s="7">
        <v>25</v>
      </c>
      <c r="D90" s="7">
        <v>328</v>
      </c>
      <c r="E90" s="7">
        <v>224</v>
      </c>
      <c r="F90" s="7">
        <v>1835</v>
      </c>
      <c r="G90" s="22">
        <v>2412</v>
      </c>
      <c r="H90" s="7">
        <v>7</v>
      </c>
      <c r="I90" s="7">
        <v>0</v>
      </c>
      <c r="J90" s="7">
        <v>0</v>
      </c>
      <c r="K90" s="37" t="s">
        <v>99</v>
      </c>
    </row>
    <row r="91" spans="1:11" x14ac:dyDescent="0.25">
      <c r="A91" s="21" t="s">
        <v>5478</v>
      </c>
      <c r="B91" s="7">
        <v>0</v>
      </c>
      <c r="C91" s="7">
        <v>1</v>
      </c>
      <c r="D91" s="7">
        <v>11</v>
      </c>
      <c r="E91" s="7">
        <v>14</v>
      </c>
      <c r="F91" s="7">
        <v>187</v>
      </c>
      <c r="G91" s="22">
        <v>213</v>
      </c>
      <c r="H91" s="7">
        <v>0</v>
      </c>
      <c r="I91" s="7">
        <v>0</v>
      </c>
      <c r="J91" s="7">
        <v>0</v>
      </c>
      <c r="K91" s="37" t="s">
        <v>99</v>
      </c>
    </row>
    <row r="92" spans="1:11" x14ac:dyDescent="0.25">
      <c r="A92" s="21" t="s">
        <v>5479</v>
      </c>
      <c r="B92" s="7">
        <v>0</v>
      </c>
      <c r="C92" s="7">
        <v>0</v>
      </c>
      <c r="D92" s="7">
        <v>7</v>
      </c>
      <c r="E92" s="7">
        <v>3</v>
      </c>
      <c r="F92" s="7">
        <v>32</v>
      </c>
      <c r="G92" s="22">
        <v>42</v>
      </c>
      <c r="H92" s="7">
        <v>1</v>
      </c>
      <c r="I92" s="7">
        <v>2</v>
      </c>
      <c r="J92" s="7">
        <v>0</v>
      </c>
      <c r="K92" s="37" t="s">
        <v>99</v>
      </c>
    </row>
    <row r="93" spans="1:11" x14ac:dyDescent="0.25">
      <c r="A93" s="21" t="s">
        <v>102</v>
      </c>
      <c r="B93" s="7">
        <v>0</v>
      </c>
      <c r="C93" s="7">
        <v>14</v>
      </c>
      <c r="D93" s="7">
        <v>321</v>
      </c>
      <c r="E93" s="7">
        <v>213</v>
      </c>
      <c r="F93" s="7">
        <v>1668</v>
      </c>
      <c r="G93" s="22">
        <v>2216</v>
      </c>
      <c r="H93" s="7">
        <v>11</v>
      </c>
      <c r="I93" s="7">
        <v>1</v>
      </c>
      <c r="J93" s="7">
        <v>0</v>
      </c>
      <c r="K93" s="37" t="s">
        <v>99</v>
      </c>
    </row>
    <row r="94" spans="1:11" x14ac:dyDescent="0.25">
      <c r="A94" s="21" t="s">
        <v>103</v>
      </c>
      <c r="B94" s="7">
        <v>0</v>
      </c>
      <c r="C94" s="7">
        <v>0</v>
      </c>
      <c r="D94" s="7">
        <v>20</v>
      </c>
      <c r="E94" s="7">
        <v>12</v>
      </c>
      <c r="F94" s="7">
        <v>89</v>
      </c>
      <c r="G94" s="22">
        <v>121</v>
      </c>
      <c r="H94" s="7">
        <v>1</v>
      </c>
      <c r="I94" s="7">
        <v>1</v>
      </c>
      <c r="J94" s="7">
        <v>0</v>
      </c>
      <c r="K94" s="46" t="s">
        <v>99</v>
      </c>
    </row>
    <row r="95" spans="1:11" x14ac:dyDescent="0.25">
      <c r="A95" s="16" t="s">
        <v>104</v>
      </c>
      <c r="B95" s="7"/>
      <c r="C95" s="7">
        <f>SUM(C2:C87)</f>
        <v>155</v>
      </c>
      <c r="D95" s="7">
        <f t="shared" ref="D95:J95" si="2">SUM(D2:D87)</f>
        <v>2516</v>
      </c>
      <c r="E95" s="7">
        <f t="shared" si="2"/>
        <v>1558</v>
      </c>
      <c r="F95" s="7">
        <f t="shared" si="2"/>
        <v>11188</v>
      </c>
      <c r="G95" s="7">
        <f t="shared" si="2"/>
        <v>15417</v>
      </c>
      <c r="H95" s="7">
        <f t="shared" si="2"/>
        <v>55</v>
      </c>
      <c r="I95" s="7">
        <f t="shared" si="2"/>
        <v>5</v>
      </c>
      <c r="J95" s="7">
        <f t="shared" si="2"/>
        <v>96</v>
      </c>
      <c r="K95" s="37"/>
    </row>
    <row r="96" spans="1:11" x14ac:dyDescent="0.25">
      <c r="A96" s="16" t="s">
        <v>105</v>
      </c>
      <c r="B96" s="7"/>
      <c r="C96" s="7">
        <f>SUM(C88:C94)</f>
        <v>67</v>
      </c>
      <c r="D96" s="7">
        <f t="shared" ref="D96:J96" si="3">SUM(D88:D94)</f>
        <v>1007</v>
      </c>
      <c r="E96" s="7">
        <f t="shared" si="3"/>
        <v>669</v>
      </c>
      <c r="F96" s="7">
        <f t="shared" si="3"/>
        <v>6584</v>
      </c>
      <c r="G96" s="7">
        <f t="shared" si="3"/>
        <v>8327</v>
      </c>
      <c r="H96" s="7">
        <f t="shared" si="3"/>
        <v>27</v>
      </c>
      <c r="I96" s="7">
        <f t="shared" si="3"/>
        <v>5</v>
      </c>
      <c r="J96" s="7">
        <f t="shared" si="3"/>
        <v>5</v>
      </c>
      <c r="K96" s="37"/>
    </row>
    <row r="97" spans="1:11" x14ac:dyDescent="0.25">
      <c r="A97" s="16" t="s">
        <v>106</v>
      </c>
      <c r="B97" s="7">
        <f>SUM(B2:B94)</f>
        <v>33741</v>
      </c>
      <c r="C97" s="7">
        <f>SUM(C95:C96)</f>
        <v>222</v>
      </c>
      <c r="D97" s="7">
        <f t="shared" ref="D97:J97" si="4">SUM(D95:D96)</f>
        <v>3523</v>
      </c>
      <c r="E97" s="7">
        <f t="shared" si="4"/>
        <v>2227</v>
      </c>
      <c r="F97" s="7">
        <f t="shared" si="4"/>
        <v>17772</v>
      </c>
      <c r="G97" s="7">
        <f t="shared" si="4"/>
        <v>23744</v>
      </c>
      <c r="H97" s="7">
        <f t="shared" si="4"/>
        <v>82</v>
      </c>
      <c r="I97" s="7">
        <f t="shared" si="4"/>
        <v>10</v>
      </c>
      <c r="J97" s="7">
        <f t="shared" si="4"/>
        <v>101</v>
      </c>
      <c r="K97" s="37">
        <f>(J97+I97+G97)/B97</f>
        <v>0.70700334904122586</v>
      </c>
    </row>
    <row r="98" spans="1:11" x14ac:dyDescent="0.25">
      <c r="A98" s="16" t="s">
        <v>107</v>
      </c>
      <c r="B98" s="7"/>
      <c r="C98" s="37">
        <f>C97/$G$97</f>
        <v>9.3497304582210242E-3</v>
      </c>
      <c r="D98" s="37">
        <f t="shared" ref="D98:F98" si="5">D97/$G$97</f>
        <v>0.14837432614555257</v>
      </c>
      <c r="E98" s="37">
        <f t="shared" si="5"/>
        <v>9.3792115902964962E-2</v>
      </c>
      <c r="F98" s="37">
        <f t="shared" si="5"/>
        <v>0.74848382749326148</v>
      </c>
      <c r="G98" s="37"/>
      <c r="H98" s="37"/>
      <c r="I98" s="37"/>
      <c r="J98" s="37"/>
      <c r="K98" s="37"/>
    </row>
    <row r="99" spans="1:11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fitToHeight="0" orientation="landscape" r:id="rId1"/>
  <tableParts count="1">
    <tablePart r:id="rId2"/>
  </tablePart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87A395-44B1-4599-86ED-782577D90198}">
  <sheetPr codeName="Sheet66">
    <pageSetUpPr fitToPage="1"/>
  </sheetPr>
  <dimension ref="A1:M90"/>
  <sheetViews>
    <sheetView workbookViewId="0">
      <pane xSplit="1" ySplit="1" topLeftCell="B52" activePane="bottomRight" state="frozen"/>
      <selection pane="topRight" activeCell="B1" sqref="B1"/>
      <selection pane="bottomLeft" activeCell="A2" sqref="A2"/>
      <selection pane="bottomRight" activeCell="B83" sqref="B83"/>
    </sheetView>
  </sheetViews>
  <sheetFormatPr defaultColWidth="0" defaultRowHeight="15" zeroHeight="1" x14ac:dyDescent="0.25"/>
  <cols>
    <col min="1" max="1" width="40.7109375" style="30" customWidth="1"/>
    <col min="2" max="2" width="8.7109375" style="40" customWidth="1"/>
    <col min="3" max="6" width="11.7109375" style="40" customWidth="1"/>
    <col min="7" max="7" width="8.7109375" style="40" customWidth="1"/>
    <col min="8" max="10" width="3.7109375" style="40" customWidth="1"/>
    <col min="11" max="11" width="8.7109375" style="47" customWidth="1"/>
    <col min="12" max="12" width="1.7109375" style="33" customWidth="1"/>
    <col min="13" max="13" width="0" style="33" hidden="1" customWidth="1"/>
    <col min="14" max="16384" width="9.140625" style="33" hidden="1"/>
  </cols>
  <sheetData>
    <row r="1" spans="1:11" ht="50.1" customHeight="1" thickBot="1" x14ac:dyDescent="0.3">
      <c r="A1" s="1" t="s">
        <v>0</v>
      </c>
      <c r="B1" s="3" t="s">
        <v>1</v>
      </c>
      <c r="C1" s="3" t="s">
        <v>5480</v>
      </c>
      <c r="D1" s="3" t="s">
        <v>5481</v>
      </c>
      <c r="E1" s="3" t="s">
        <v>5482</v>
      </c>
      <c r="F1" s="3" t="s">
        <v>5483</v>
      </c>
      <c r="G1" s="3" t="s">
        <v>8</v>
      </c>
      <c r="H1" s="3" t="s">
        <v>9</v>
      </c>
      <c r="I1" s="3" t="s">
        <v>10</v>
      </c>
      <c r="J1" s="3" t="s">
        <v>11</v>
      </c>
      <c r="K1" s="3" t="s">
        <v>12</v>
      </c>
    </row>
    <row r="2" spans="1:11" ht="15.75" thickTop="1" x14ac:dyDescent="0.25">
      <c r="A2" s="21" t="s">
        <v>5484</v>
      </c>
      <c r="B2" s="34">
        <v>522</v>
      </c>
      <c r="C2" s="7">
        <v>2</v>
      </c>
      <c r="D2" s="7">
        <v>16</v>
      </c>
      <c r="E2" s="7">
        <v>35</v>
      </c>
      <c r="F2" s="7">
        <v>165</v>
      </c>
      <c r="G2" s="22">
        <v>218</v>
      </c>
      <c r="H2" s="7">
        <v>0</v>
      </c>
      <c r="I2" s="7">
        <v>0</v>
      </c>
      <c r="J2" s="7">
        <v>4</v>
      </c>
      <c r="K2" s="37">
        <f t="shared" ref="K2:K65" si="0">(J2+I2+G2)/B2</f>
        <v>0.42528735632183906</v>
      </c>
    </row>
    <row r="3" spans="1:11" x14ac:dyDescent="0.25">
      <c r="A3" s="21" t="s">
        <v>5485</v>
      </c>
      <c r="B3" s="34">
        <v>613</v>
      </c>
      <c r="C3" s="7">
        <v>3</v>
      </c>
      <c r="D3" s="7">
        <v>21</v>
      </c>
      <c r="E3" s="7">
        <v>30</v>
      </c>
      <c r="F3" s="7">
        <v>189</v>
      </c>
      <c r="G3" s="22">
        <v>243</v>
      </c>
      <c r="H3" s="7">
        <v>1</v>
      </c>
      <c r="I3" s="7">
        <v>0</v>
      </c>
      <c r="J3" s="7">
        <v>1</v>
      </c>
      <c r="K3" s="37">
        <f t="shared" si="0"/>
        <v>0.39804241435562804</v>
      </c>
    </row>
    <row r="4" spans="1:11" x14ac:dyDescent="0.25">
      <c r="A4" s="21" t="s">
        <v>5486</v>
      </c>
      <c r="B4" s="34">
        <v>579</v>
      </c>
      <c r="C4" s="7">
        <v>1</v>
      </c>
      <c r="D4" s="7">
        <v>12</v>
      </c>
      <c r="E4" s="7">
        <v>29</v>
      </c>
      <c r="F4" s="7">
        <v>190</v>
      </c>
      <c r="G4" s="22">
        <v>232</v>
      </c>
      <c r="H4" s="7">
        <v>1</v>
      </c>
      <c r="I4" s="7">
        <v>0</v>
      </c>
      <c r="J4" s="7">
        <v>0</v>
      </c>
      <c r="K4" s="37">
        <f t="shared" si="0"/>
        <v>0.40069084628670121</v>
      </c>
    </row>
    <row r="5" spans="1:11" x14ac:dyDescent="0.25">
      <c r="A5" s="21" t="s">
        <v>5487</v>
      </c>
      <c r="B5" s="34">
        <v>398</v>
      </c>
      <c r="C5" s="7">
        <v>1</v>
      </c>
      <c r="D5" s="7">
        <v>8</v>
      </c>
      <c r="E5" s="7">
        <v>24</v>
      </c>
      <c r="F5" s="7">
        <v>129</v>
      </c>
      <c r="G5" s="22">
        <v>162</v>
      </c>
      <c r="H5" s="7">
        <v>2</v>
      </c>
      <c r="I5" s="7">
        <v>0</v>
      </c>
      <c r="J5" s="7">
        <v>0</v>
      </c>
      <c r="K5" s="37">
        <f t="shared" si="0"/>
        <v>0.40703517587939697</v>
      </c>
    </row>
    <row r="6" spans="1:11" x14ac:dyDescent="0.25">
      <c r="A6" s="21" t="s">
        <v>5488</v>
      </c>
      <c r="B6" s="7">
        <v>581</v>
      </c>
      <c r="C6" s="7">
        <v>3</v>
      </c>
      <c r="D6" s="7">
        <v>13</v>
      </c>
      <c r="E6" s="7">
        <v>31</v>
      </c>
      <c r="F6" s="7">
        <v>213</v>
      </c>
      <c r="G6" s="22">
        <v>260</v>
      </c>
      <c r="H6" s="7">
        <v>2</v>
      </c>
      <c r="I6" s="7">
        <v>0</v>
      </c>
      <c r="J6" s="7">
        <v>0</v>
      </c>
      <c r="K6" s="37">
        <f t="shared" si="0"/>
        <v>0.44750430292598969</v>
      </c>
    </row>
    <row r="7" spans="1:11" x14ac:dyDescent="0.25">
      <c r="A7" s="21" t="s">
        <v>5489</v>
      </c>
      <c r="B7" s="7">
        <v>639</v>
      </c>
      <c r="C7" s="7">
        <v>6</v>
      </c>
      <c r="D7" s="7">
        <v>18</v>
      </c>
      <c r="E7" s="7">
        <v>47</v>
      </c>
      <c r="F7" s="7">
        <v>187</v>
      </c>
      <c r="G7" s="22">
        <v>258</v>
      </c>
      <c r="H7" s="7">
        <v>1</v>
      </c>
      <c r="I7" s="7">
        <v>0</v>
      </c>
      <c r="J7" s="7">
        <v>0</v>
      </c>
      <c r="K7" s="37">
        <f t="shared" si="0"/>
        <v>0.40375586854460094</v>
      </c>
    </row>
    <row r="8" spans="1:11" x14ac:dyDescent="0.25">
      <c r="A8" s="21" t="s">
        <v>5490</v>
      </c>
      <c r="B8" s="7">
        <v>487</v>
      </c>
      <c r="C8" s="7">
        <v>3</v>
      </c>
      <c r="D8" s="7">
        <v>19</v>
      </c>
      <c r="E8" s="7">
        <v>32</v>
      </c>
      <c r="F8" s="7">
        <v>174</v>
      </c>
      <c r="G8" s="22">
        <v>228</v>
      </c>
      <c r="H8" s="7">
        <v>0</v>
      </c>
      <c r="I8" s="7">
        <v>1</v>
      </c>
      <c r="J8" s="7">
        <v>1</v>
      </c>
      <c r="K8" s="37">
        <f t="shared" si="0"/>
        <v>0.47227926078028748</v>
      </c>
    </row>
    <row r="9" spans="1:11" x14ac:dyDescent="0.25">
      <c r="A9" s="21" t="s">
        <v>5491</v>
      </c>
      <c r="B9" s="34">
        <v>541</v>
      </c>
      <c r="C9" s="7">
        <v>2</v>
      </c>
      <c r="D9" s="7">
        <v>8</v>
      </c>
      <c r="E9" s="7">
        <v>23</v>
      </c>
      <c r="F9" s="7">
        <v>173</v>
      </c>
      <c r="G9" s="22">
        <v>206</v>
      </c>
      <c r="H9" s="7">
        <v>1</v>
      </c>
      <c r="I9" s="7">
        <v>0</v>
      </c>
      <c r="J9" s="7">
        <v>0</v>
      </c>
      <c r="K9" s="37">
        <f t="shared" si="0"/>
        <v>0.38077634011090572</v>
      </c>
    </row>
    <row r="10" spans="1:11" x14ac:dyDescent="0.25">
      <c r="A10" s="21" t="s">
        <v>5492</v>
      </c>
      <c r="B10" s="34">
        <v>315</v>
      </c>
      <c r="C10" s="7">
        <v>3</v>
      </c>
      <c r="D10" s="7">
        <v>10</v>
      </c>
      <c r="E10" s="7">
        <v>20</v>
      </c>
      <c r="F10" s="7">
        <v>119</v>
      </c>
      <c r="G10" s="22">
        <v>152</v>
      </c>
      <c r="H10" s="7">
        <v>0</v>
      </c>
      <c r="I10" s="7">
        <v>0</v>
      </c>
      <c r="J10" s="7">
        <v>1</v>
      </c>
      <c r="K10" s="37">
        <f t="shared" si="0"/>
        <v>0.48571428571428571</v>
      </c>
    </row>
    <row r="11" spans="1:11" x14ac:dyDescent="0.25">
      <c r="A11" s="21" t="s">
        <v>5493</v>
      </c>
      <c r="B11" s="34">
        <v>638</v>
      </c>
      <c r="C11" s="7">
        <v>0</v>
      </c>
      <c r="D11" s="7">
        <v>24</v>
      </c>
      <c r="E11" s="7">
        <v>44</v>
      </c>
      <c r="F11" s="7">
        <v>231</v>
      </c>
      <c r="G11" s="22">
        <v>299</v>
      </c>
      <c r="H11" s="7">
        <v>0</v>
      </c>
      <c r="I11" s="7">
        <v>0</v>
      </c>
      <c r="J11" s="7">
        <v>0</v>
      </c>
      <c r="K11" s="37">
        <f t="shared" si="0"/>
        <v>0.46865203761755486</v>
      </c>
    </row>
    <row r="12" spans="1:11" x14ac:dyDescent="0.25">
      <c r="A12" s="21" t="s">
        <v>5494</v>
      </c>
      <c r="B12" s="34">
        <v>458</v>
      </c>
      <c r="C12" s="7">
        <v>2</v>
      </c>
      <c r="D12" s="7">
        <v>23</v>
      </c>
      <c r="E12" s="7">
        <v>28</v>
      </c>
      <c r="F12" s="7">
        <v>143</v>
      </c>
      <c r="G12" s="22">
        <v>196</v>
      </c>
      <c r="H12" s="7">
        <v>0</v>
      </c>
      <c r="I12" s="7">
        <v>0</v>
      </c>
      <c r="J12" s="7">
        <v>0</v>
      </c>
      <c r="K12" s="37">
        <f t="shared" si="0"/>
        <v>0.42794759825327511</v>
      </c>
    </row>
    <row r="13" spans="1:11" x14ac:dyDescent="0.25">
      <c r="A13" s="21" t="s">
        <v>5495</v>
      </c>
      <c r="B13" s="34">
        <v>582</v>
      </c>
      <c r="C13" s="7">
        <v>3</v>
      </c>
      <c r="D13" s="7">
        <v>17</v>
      </c>
      <c r="E13" s="7">
        <v>34</v>
      </c>
      <c r="F13" s="7">
        <v>151</v>
      </c>
      <c r="G13" s="22">
        <v>205</v>
      </c>
      <c r="H13" s="7">
        <v>0</v>
      </c>
      <c r="I13" s="7">
        <v>0</v>
      </c>
      <c r="J13" s="7">
        <v>0</v>
      </c>
      <c r="K13" s="37">
        <f t="shared" si="0"/>
        <v>0.35223367697594504</v>
      </c>
    </row>
    <row r="14" spans="1:11" x14ac:dyDescent="0.25">
      <c r="A14" s="21" t="s">
        <v>5496</v>
      </c>
      <c r="B14" s="34">
        <v>535</v>
      </c>
      <c r="C14" s="7">
        <v>3</v>
      </c>
      <c r="D14" s="7">
        <v>16</v>
      </c>
      <c r="E14" s="7">
        <v>28</v>
      </c>
      <c r="F14" s="7">
        <v>155</v>
      </c>
      <c r="G14" s="22">
        <v>202</v>
      </c>
      <c r="H14" s="7">
        <v>0</v>
      </c>
      <c r="I14" s="7">
        <v>0</v>
      </c>
      <c r="J14" s="7">
        <v>2</v>
      </c>
      <c r="K14" s="37">
        <f t="shared" si="0"/>
        <v>0.38130841121495329</v>
      </c>
    </row>
    <row r="15" spans="1:11" x14ac:dyDescent="0.25">
      <c r="A15" s="21" t="s">
        <v>5497</v>
      </c>
      <c r="B15" s="34">
        <v>890</v>
      </c>
      <c r="C15" s="7">
        <v>5</v>
      </c>
      <c r="D15" s="7">
        <v>17</v>
      </c>
      <c r="E15" s="7">
        <v>44</v>
      </c>
      <c r="F15" s="7">
        <v>238</v>
      </c>
      <c r="G15" s="7">
        <v>304</v>
      </c>
      <c r="H15" s="7">
        <v>0</v>
      </c>
      <c r="I15" s="7">
        <v>0</v>
      </c>
      <c r="J15" s="7">
        <v>0</v>
      </c>
      <c r="K15" s="37">
        <f t="shared" si="0"/>
        <v>0.34157303370786518</v>
      </c>
    </row>
    <row r="16" spans="1:11" x14ac:dyDescent="0.25">
      <c r="A16" s="21" t="s">
        <v>5498</v>
      </c>
      <c r="B16" s="34">
        <v>310</v>
      </c>
      <c r="C16" s="7">
        <v>2</v>
      </c>
      <c r="D16" s="7">
        <v>7</v>
      </c>
      <c r="E16" s="7">
        <v>20</v>
      </c>
      <c r="F16" s="7">
        <v>93</v>
      </c>
      <c r="G16" s="22">
        <v>122</v>
      </c>
      <c r="H16" s="7">
        <v>1</v>
      </c>
      <c r="I16" s="7">
        <v>0</v>
      </c>
      <c r="J16" s="7">
        <v>0</v>
      </c>
      <c r="K16" s="37">
        <f t="shared" si="0"/>
        <v>0.3935483870967742</v>
      </c>
    </row>
    <row r="17" spans="1:11" x14ac:dyDescent="0.25">
      <c r="A17" s="21" t="s">
        <v>5499</v>
      </c>
      <c r="B17" s="34">
        <v>760</v>
      </c>
      <c r="C17" s="7">
        <v>11</v>
      </c>
      <c r="D17" s="7">
        <v>31</v>
      </c>
      <c r="E17" s="7">
        <v>64</v>
      </c>
      <c r="F17" s="7">
        <v>185</v>
      </c>
      <c r="G17" s="7">
        <v>291</v>
      </c>
      <c r="H17" s="7">
        <v>0</v>
      </c>
      <c r="I17" s="7">
        <v>0</v>
      </c>
      <c r="J17" s="7">
        <v>2</v>
      </c>
      <c r="K17" s="37">
        <f t="shared" si="0"/>
        <v>0.38552631578947366</v>
      </c>
    </row>
    <row r="18" spans="1:11" x14ac:dyDescent="0.25">
      <c r="A18" s="21" t="s">
        <v>5500</v>
      </c>
      <c r="B18" s="34">
        <v>496</v>
      </c>
      <c r="C18" s="7">
        <v>10</v>
      </c>
      <c r="D18" s="7">
        <v>17</v>
      </c>
      <c r="E18" s="7">
        <v>50</v>
      </c>
      <c r="F18" s="7">
        <v>125</v>
      </c>
      <c r="G18" s="22">
        <v>202</v>
      </c>
      <c r="H18" s="7">
        <v>0</v>
      </c>
      <c r="I18" s="7">
        <v>0</v>
      </c>
      <c r="J18" s="7">
        <v>1</v>
      </c>
      <c r="K18" s="37">
        <f t="shared" si="0"/>
        <v>0.40927419354838712</v>
      </c>
    </row>
    <row r="19" spans="1:11" x14ac:dyDescent="0.25">
      <c r="A19" s="21" t="s">
        <v>5501</v>
      </c>
      <c r="B19" s="34">
        <v>363</v>
      </c>
      <c r="C19" s="7">
        <v>1</v>
      </c>
      <c r="D19" s="7">
        <v>15</v>
      </c>
      <c r="E19" s="7">
        <v>39</v>
      </c>
      <c r="F19" s="7">
        <v>92</v>
      </c>
      <c r="G19" s="22">
        <v>147</v>
      </c>
      <c r="H19" s="7">
        <v>0</v>
      </c>
      <c r="I19" s="7">
        <v>0</v>
      </c>
      <c r="J19" s="7">
        <v>0</v>
      </c>
      <c r="K19" s="37">
        <f t="shared" si="0"/>
        <v>0.4049586776859504</v>
      </c>
    </row>
    <row r="20" spans="1:11" x14ac:dyDescent="0.25">
      <c r="A20" s="21" t="s">
        <v>5502</v>
      </c>
      <c r="B20" s="34">
        <v>465</v>
      </c>
      <c r="C20" s="7">
        <v>1</v>
      </c>
      <c r="D20" s="7">
        <v>20</v>
      </c>
      <c r="E20" s="7">
        <v>45</v>
      </c>
      <c r="F20" s="7">
        <v>145</v>
      </c>
      <c r="G20" s="22">
        <v>211</v>
      </c>
      <c r="H20" s="7">
        <v>0</v>
      </c>
      <c r="I20" s="7">
        <v>0</v>
      </c>
      <c r="J20" s="7">
        <v>1</v>
      </c>
      <c r="K20" s="37">
        <f t="shared" si="0"/>
        <v>0.45591397849462367</v>
      </c>
    </row>
    <row r="21" spans="1:11" x14ac:dyDescent="0.25">
      <c r="A21" s="21" t="s">
        <v>5503</v>
      </c>
      <c r="B21" s="34">
        <v>463</v>
      </c>
      <c r="C21" s="7">
        <v>2</v>
      </c>
      <c r="D21" s="7">
        <v>9</v>
      </c>
      <c r="E21" s="7">
        <v>40</v>
      </c>
      <c r="F21" s="7">
        <v>102</v>
      </c>
      <c r="G21" s="22">
        <v>153</v>
      </c>
      <c r="H21" s="7">
        <v>0</v>
      </c>
      <c r="I21" s="7">
        <v>0</v>
      </c>
      <c r="J21" s="7">
        <v>1</v>
      </c>
      <c r="K21" s="37">
        <f t="shared" si="0"/>
        <v>0.33261339092872572</v>
      </c>
    </row>
    <row r="22" spans="1:11" x14ac:dyDescent="0.25">
      <c r="A22" s="21" t="s">
        <v>5504</v>
      </c>
      <c r="B22" s="34">
        <v>605</v>
      </c>
      <c r="C22" s="7">
        <v>3</v>
      </c>
      <c r="D22" s="7">
        <v>13</v>
      </c>
      <c r="E22" s="7">
        <v>35</v>
      </c>
      <c r="F22" s="7">
        <v>148</v>
      </c>
      <c r="G22" s="22">
        <v>199</v>
      </c>
      <c r="H22" s="7">
        <v>0</v>
      </c>
      <c r="I22" s="7">
        <v>0</v>
      </c>
      <c r="J22" s="7">
        <v>1</v>
      </c>
      <c r="K22" s="37">
        <f t="shared" si="0"/>
        <v>0.33057851239669422</v>
      </c>
    </row>
    <row r="23" spans="1:11" x14ac:dyDescent="0.25">
      <c r="A23" s="21" t="s">
        <v>5505</v>
      </c>
      <c r="B23" s="34">
        <v>625</v>
      </c>
      <c r="C23" s="7">
        <v>4</v>
      </c>
      <c r="D23" s="7">
        <v>21</v>
      </c>
      <c r="E23" s="7">
        <v>54</v>
      </c>
      <c r="F23" s="7">
        <v>113</v>
      </c>
      <c r="G23" s="22">
        <v>192</v>
      </c>
      <c r="H23" s="7">
        <v>0</v>
      </c>
      <c r="I23" s="7">
        <v>0</v>
      </c>
      <c r="J23" s="7">
        <v>0</v>
      </c>
      <c r="K23" s="37">
        <f t="shared" si="0"/>
        <v>0.30719999999999997</v>
      </c>
    </row>
    <row r="24" spans="1:11" x14ac:dyDescent="0.25">
      <c r="A24" s="21" t="s">
        <v>5506</v>
      </c>
      <c r="B24" s="34">
        <v>344</v>
      </c>
      <c r="C24" s="7">
        <v>2</v>
      </c>
      <c r="D24" s="7">
        <v>5</v>
      </c>
      <c r="E24" s="7">
        <v>23</v>
      </c>
      <c r="F24" s="7">
        <v>76</v>
      </c>
      <c r="G24" s="22">
        <v>106</v>
      </c>
      <c r="H24" s="7">
        <v>1</v>
      </c>
      <c r="I24" s="7">
        <v>0</v>
      </c>
      <c r="J24" s="7">
        <v>0</v>
      </c>
      <c r="K24" s="37">
        <f t="shared" si="0"/>
        <v>0.30813953488372092</v>
      </c>
    </row>
    <row r="25" spans="1:11" x14ac:dyDescent="0.25">
      <c r="A25" s="21" t="s">
        <v>5507</v>
      </c>
      <c r="B25" s="34">
        <v>519</v>
      </c>
      <c r="C25" s="7">
        <v>3</v>
      </c>
      <c r="D25" s="7">
        <v>9</v>
      </c>
      <c r="E25" s="7">
        <v>34</v>
      </c>
      <c r="F25" s="7">
        <v>111</v>
      </c>
      <c r="G25" s="22">
        <v>157</v>
      </c>
      <c r="H25" s="7">
        <v>0</v>
      </c>
      <c r="I25" s="7">
        <v>0</v>
      </c>
      <c r="J25" s="7">
        <v>0</v>
      </c>
      <c r="K25" s="37">
        <f t="shared" si="0"/>
        <v>0.30250481695568399</v>
      </c>
    </row>
    <row r="26" spans="1:11" x14ac:dyDescent="0.25">
      <c r="A26" s="21" t="s">
        <v>5508</v>
      </c>
      <c r="B26" s="34">
        <v>215</v>
      </c>
      <c r="C26" s="7">
        <v>1</v>
      </c>
      <c r="D26" s="7">
        <v>6</v>
      </c>
      <c r="E26" s="7">
        <v>15</v>
      </c>
      <c r="F26" s="7">
        <v>56</v>
      </c>
      <c r="G26" s="22">
        <v>78</v>
      </c>
      <c r="H26" s="7">
        <v>0</v>
      </c>
      <c r="I26" s="7">
        <v>0</v>
      </c>
      <c r="J26" s="7">
        <v>0</v>
      </c>
      <c r="K26" s="37">
        <f t="shared" si="0"/>
        <v>0.36279069767441863</v>
      </c>
    </row>
    <row r="27" spans="1:11" x14ac:dyDescent="0.25">
      <c r="A27" s="21" t="s">
        <v>5509</v>
      </c>
      <c r="B27" s="34">
        <v>410</v>
      </c>
      <c r="C27" s="7">
        <v>3</v>
      </c>
      <c r="D27" s="7">
        <v>7</v>
      </c>
      <c r="E27" s="7">
        <v>30</v>
      </c>
      <c r="F27" s="7">
        <v>133</v>
      </c>
      <c r="G27" s="22">
        <v>173</v>
      </c>
      <c r="H27" s="7">
        <v>0</v>
      </c>
      <c r="I27" s="7">
        <v>0</v>
      </c>
      <c r="J27" s="7">
        <v>0</v>
      </c>
      <c r="K27" s="37">
        <f t="shared" si="0"/>
        <v>0.42195121951219511</v>
      </c>
    </row>
    <row r="28" spans="1:11" x14ac:dyDescent="0.25">
      <c r="A28" s="21" t="s">
        <v>5510</v>
      </c>
      <c r="B28" s="34">
        <v>532</v>
      </c>
      <c r="C28" s="7">
        <v>5</v>
      </c>
      <c r="D28" s="7">
        <v>11</v>
      </c>
      <c r="E28" s="7">
        <v>38</v>
      </c>
      <c r="F28" s="7">
        <v>176</v>
      </c>
      <c r="G28" s="22">
        <v>230</v>
      </c>
      <c r="H28" s="7">
        <v>1</v>
      </c>
      <c r="I28" s="7">
        <v>1</v>
      </c>
      <c r="J28" s="7">
        <v>0</v>
      </c>
      <c r="K28" s="37">
        <f t="shared" si="0"/>
        <v>0.43421052631578949</v>
      </c>
    </row>
    <row r="29" spans="1:11" x14ac:dyDescent="0.25">
      <c r="A29" s="21" t="s">
        <v>5511</v>
      </c>
      <c r="B29" s="34">
        <v>708</v>
      </c>
      <c r="C29" s="7">
        <v>6</v>
      </c>
      <c r="D29" s="7">
        <v>19</v>
      </c>
      <c r="E29" s="7">
        <v>52</v>
      </c>
      <c r="F29" s="7">
        <v>267</v>
      </c>
      <c r="G29" s="22">
        <v>344</v>
      </c>
      <c r="H29" s="7">
        <v>0</v>
      </c>
      <c r="I29" s="7">
        <v>0</v>
      </c>
      <c r="J29" s="7">
        <v>0</v>
      </c>
      <c r="K29" s="37">
        <f t="shared" si="0"/>
        <v>0.48587570621468928</v>
      </c>
    </row>
    <row r="30" spans="1:11" x14ac:dyDescent="0.25">
      <c r="A30" s="21" t="s">
        <v>5512</v>
      </c>
      <c r="B30" s="34">
        <v>428</v>
      </c>
      <c r="C30" s="7">
        <v>2</v>
      </c>
      <c r="D30" s="7">
        <v>7</v>
      </c>
      <c r="E30" s="7">
        <v>30</v>
      </c>
      <c r="F30" s="7">
        <v>148</v>
      </c>
      <c r="G30" s="22">
        <v>187</v>
      </c>
      <c r="H30" s="7">
        <v>0</v>
      </c>
      <c r="I30" s="7">
        <v>0</v>
      </c>
      <c r="J30" s="7">
        <v>0</v>
      </c>
      <c r="K30" s="37">
        <f t="shared" si="0"/>
        <v>0.43691588785046731</v>
      </c>
    </row>
    <row r="31" spans="1:11" x14ac:dyDescent="0.25">
      <c r="A31" s="21" t="s">
        <v>5513</v>
      </c>
      <c r="B31" s="34">
        <v>504</v>
      </c>
      <c r="C31" s="7">
        <v>1</v>
      </c>
      <c r="D31" s="7">
        <v>12</v>
      </c>
      <c r="E31" s="7">
        <v>12</v>
      </c>
      <c r="F31" s="7">
        <v>97</v>
      </c>
      <c r="G31" s="22">
        <v>122</v>
      </c>
      <c r="H31" s="7">
        <v>0</v>
      </c>
      <c r="I31" s="7">
        <v>0</v>
      </c>
      <c r="J31" s="7">
        <v>0</v>
      </c>
      <c r="K31" s="37">
        <f t="shared" si="0"/>
        <v>0.24206349206349206</v>
      </c>
    </row>
    <row r="32" spans="1:11" x14ac:dyDescent="0.25">
      <c r="A32" s="21" t="s">
        <v>5514</v>
      </c>
      <c r="B32" s="34">
        <v>473</v>
      </c>
      <c r="C32" s="7">
        <v>2</v>
      </c>
      <c r="D32" s="7">
        <v>10</v>
      </c>
      <c r="E32" s="7">
        <v>29</v>
      </c>
      <c r="F32" s="7">
        <v>87</v>
      </c>
      <c r="G32" s="22">
        <v>128</v>
      </c>
      <c r="H32" s="7">
        <v>1</v>
      </c>
      <c r="I32" s="7">
        <v>1</v>
      </c>
      <c r="J32" s="7">
        <v>0</v>
      </c>
      <c r="K32" s="37">
        <f t="shared" si="0"/>
        <v>0.27272727272727271</v>
      </c>
    </row>
    <row r="33" spans="1:11" x14ac:dyDescent="0.25">
      <c r="A33" s="21" t="s">
        <v>5515</v>
      </c>
      <c r="B33" s="34">
        <v>582</v>
      </c>
      <c r="C33" s="7">
        <v>3</v>
      </c>
      <c r="D33" s="7">
        <v>24</v>
      </c>
      <c r="E33" s="7">
        <v>29</v>
      </c>
      <c r="F33" s="7">
        <v>153</v>
      </c>
      <c r="G33" s="22">
        <v>209</v>
      </c>
      <c r="H33" s="7">
        <v>1</v>
      </c>
      <c r="I33" s="7">
        <v>0</v>
      </c>
      <c r="J33" s="7">
        <v>0</v>
      </c>
      <c r="K33" s="37">
        <f t="shared" si="0"/>
        <v>0.35910652920962199</v>
      </c>
    </row>
    <row r="34" spans="1:11" x14ac:dyDescent="0.25">
      <c r="A34" s="21" t="s">
        <v>5516</v>
      </c>
      <c r="B34" s="34">
        <v>479</v>
      </c>
      <c r="C34" s="7">
        <v>5</v>
      </c>
      <c r="D34" s="7">
        <v>26</v>
      </c>
      <c r="E34" s="7">
        <v>59</v>
      </c>
      <c r="F34" s="7">
        <v>127</v>
      </c>
      <c r="G34" s="22">
        <v>217</v>
      </c>
      <c r="H34" s="7">
        <v>0</v>
      </c>
      <c r="I34" s="7">
        <v>0</v>
      </c>
      <c r="J34" s="7">
        <v>0</v>
      </c>
      <c r="K34" s="37">
        <f t="shared" si="0"/>
        <v>0.45302713987473903</v>
      </c>
    </row>
    <row r="35" spans="1:11" x14ac:dyDescent="0.25">
      <c r="A35" s="21" t="s">
        <v>5517</v>
      </c>
      <c r="B35" s="34">
        <v>530</v>
      </c>
      <c r="C35" s="7">
        <v>8</v>
      </c>
      <c r="D35" s="7">
        <v>34</v>
      </c>
      <c r="E35" s="7">
        <v>55</v>
      </c>
      <c r="F35" s="7">
        <v>158</v>
      </c>
      <c r="G35" s="22">
        <v>255</v>
      </c>
      <c r="H35" s="7">
        <v>0</v>
      </c>
      <c r="I35" s="7">
        <v>0</v>
      </c>
      <c r="J35" s="7">
        <v>0</v>
      </c>
      <c r="K35" s="37">
        <f t="shared" si="0"/>
        <v>0.48113207547169812</v>
      </c>
    </row>
    <row r="36" spans="1:11" x14ac:dyDescent="0.25">
      <c r="A36" s="21" t="s">
        <v>5518</v>
      </c>
      <c r="B36" s="34">
        <v>501</v>
      </c>
      <c r="C36" s="7">
        <v>3</v>
      </c>
      <c r="D36" s="7">
        <v>20</v>
      </c>
      <c r="E36" s="7">
        <v>26</v>
      </c>
      <c r="F36" s="7">
        <v>139</v>
      </c>
      <c r="G36" s="22">
        <v>188</v>
      </c>
      <c r="H36" s="7">
        <v>0</v>
      </c>
      <c r="I36" s="7">
        <v>0</v>
      </c>
      <c r="J36" s="7">
        <v>0</v>
      </c>
      <c r="K36" s="37">
        <f t="shared" si="0"/>
        <v>0.37524950099800397</v>
      </c>
    </row>
    <row r="37" spans="1:11" x14ac:dyDescent="0.25">
      <c r="A37" s="21" t="s">
        <v>5519</v>
      </c>
      <c r="B37" s="34">
        <v>519</v>
      </c>
      <c r="C37" s="7">
        <v>3</v>
      </c>
      <c r="D37" s="7">
        <v>18</v>
      </c>
      <c r="E37" s="7">
        <v>35</v>
      </c>
      <c r="F37" s="7">
        <v>123</v>
      </c>
      <c r="G37" s="22">
        <v>179</v>
      </c>
      <c r="H37" s="7">
        <v>1</v>
      </c>
      <c r="I37" s="7">
        <v>0</v>
      </c>
      <c r="J37" s="7">
        <v>0</v>
      </c>
      <c r="K37" s="37">
        <f t="shared" si="0"/>
        <v>0.34489402697495181</v>
      </c>
    </row>
    <row r="38" spans="1:11" x14ac:dyDescent="0.25">
      <c r="A38" s="21" t="s">
        <v>5520</v>
      </c>
      <c r="B38" s="34">
        <v>396</v>
      </c>
      <c r="C38" s="7">
        <v>4</v>
      </c>
      <c r="D38" s="7">
        <v>18</v>
      </c>
      <c r="E38" s="7">
        <v>46</v>
      </c>
      <c r="F38" s="7">
        <v>140</v>
      </c>
      <c r="G38" s="22">
        <v>208</v>
      </c>
      <c r="H38" s="7">
        <v>1</v>
      </c>
      <c r="I38" s="7">
        <v>0</v>
      </c>
      <c r="J38" s="7">
        <v>0</v>
      </c>
      <c r="K38" s="37">
        <f t="shared" si="0"/>
        <v>0.5252525252525253</v>
      </c>
    </row>
    <row r="39" spans="1:11" x14ac:dyDescent="0.25">
      <c r="A39" s="21" t="s">
        <v>5521</v>
      </c>
      <c r="B39" s="34">
        <v>558</v>
      </c>
      <c r="C39" s="7">
        <v>0</v>
      </c>
      <c r="D39" s="7">
        <v>21</v>
      </c>
      <c r="E39" s="7">
        <v>57</v>
      </c>
      <c r="F39" s="7">
        <v>148</v>
      </c>
      <c r="G39" s="22">
        <v>226</v>
      </c>
      <c r="H39" s="7">
        <v>0</v>
      </c>
      <c r="I39" s="7">
        <v>0</v>
      </c>
      <c r="J39" s="7">
        <v>0</v>
      </c>
      <c r="K39" s="37">
        <f t="shared" si="0"/>
        <v>0.4050179211469534</v>
      </c>
    </row>
    <row r="40" spans="1:11" x14ac:dyDescent="0.25">
      <c r="A40" s="21" t="s">
        <v>5522</v>
      </c>
      <c r="B40" s="34">
        <v>411</v>
      </c>
      <c r="C40" s="7">
        <v>1</v>
      </c>
      <c r="D40" s="7">
        <v>14</v>
      </c>
      <c r="E40" s="7">
        <v>21</v>
      </c>
      <c r="F40" s="7">
        <v>131</v>
      </c>
      <c r="G40" s="22">
        <v>167</v>
      </c>
      <c r="H40" s="7">
        <v>0</v>
      </c>
      <c r="I40" s="7">
        <v>0</v>
      </c>
      <c r="J40" s="7">
        <v>0</v>
      </c>
      <c r="K40" s="37">
        <f t="shared" si="0"/>
        <v>0.40632603406326034</v>
      </c>
    </row>
    <row r="41" spans="1:11" x14ac:dyDescent="0.25">
      <c r="A41" s="21" t="s">
        <v>5523</v>
      </c>
      <c r="B41" s="34">
        <v>709</v>
      </c>
      <c r="C41" s="7">
        <v>6</v>
      </c>
      <c r="D41" s="7">
        <v>26</v>
      </c>
      <c r="E41" s="7">
        <v>41</v>
      </c>
      <c r="F41" s="7">
        <v>193</v>
      </c>
      <c r="G41" s="22">
        <v>266</v>
      </c>
      <c r="H41" s="7">
        <v>1</v>
      </c>
      <c r="I41" s="7">
        <v>0</v>
      </c>
      <c r="J41" s="7">
        <v>0</v>
      </c>
      <c r="K41" s="37">
        <f t="shared" si="0"/>
        <v>0.3751763046544429</v>
      </c>
    </row>
    <row r="42" spans="1:11" x14ac:dyDescent="0.25">
      <c r="A42" s="21" t="s">
        <v>5524</v>
      </c>
      <c r="B42" s="34">
        <v>782</v>
      </c>
      <c r="C42" s="7">
        <v>4</v>
      </c>
      <c r="D42" s="7">
        <v>34</v>
      </c>
      <c r="E42" s="7">
        <v>65</v>
      </c>
      <c r="F42" s="7">
        <v>217</v>
      </c>
      <c r="G42" s="22">
        <v>320</v>
      </c>
      <c r="H42" s="7">
        <v>0</v>
      </c>
      <c r="I42" s="7">
        <v>0</v>
      </c>
      <c r="J42" s="7">
        <v>2</v>
      </c>
      <c r="K42" s="37">
        <f t="shared" si="0"/>
        <v>0.41176470588235292</v>
      </c>
    </row>
    <row r="43" spans="1:11" x14ac:dyDescent="0.25">
      <c r="A43" s="21" t="s">
        <v>5525</v>
      </c>
      <c r="B43" s="34">
        <v>648</v>
      </c>
      <c r="C43" s="7">
        <v>6</v>
      </c>
      <c r="D43" s="7">
        <v>40</v>
      </c>
      <c r="E43" s="7">
        <v>50</v>
      </c>
      <c r="F43" s="7">
        <v>175</v>
      </c>
      <c r="G43" s="22">
        <v>271</v>
      </c>
      <c r="H43" s="7">
        <v>0</v>
      </c>
      <c r="I43" s="7">
        <v>0</v>
      </c>
      <c r="J43" s="7">
        <v>0</v>
      </c>
      <c r="K43" s="37">
        <f t="shared" si="0"/>
        <v>0.4182098765432099</v>
      </c>
    </row>
    <row r="44" spans="1:11" x14ac:dyDescent="0.25">
      <c r="A44" s="21" t="s">
        <v>5526</v>
      </c>
      <c r="B44" s="34">
        <v>484</v>
      </c>
      <c r="C44" s="7">
        <v>5</v>
      </c>
      <c r="D44" s="7">
        <v>22</v>
      </c>
      <c r="E44" s="7">
        <v>35</v>
      </c>
      <c r="F44" s="7">
        <v>142</v>
      </c>
      <c r="G44" s="22">
        <v>204</v>
      </c>
      <c r="H44" s="7">
        <v>1</v>
      </c>
      <c r="I44" s="7">
        <v>0</v>
      </c>
      <c r="J44" s="7">
        <v>0</v>
      </c>
      <c r="K44" s="37">
        <f t="shared" si="0"/>
        <v>0.42148760330578511</v>
      </c>
    </row>
    <row r="45" spans="1:11" x14ac:dyDescent="0.25">
      <c r="A45" s="21" t="s">
        <v>5527</v>
      </c>
      <c r="B45" s="34">
        <v>494</v>
      </c>
      <c r="C45" s="7">
        <v>5</v>
      </c>
      <c r="D45" s="7">
        <v>21</v>
      </c>
      <c r="E45" s="7">
        <v>56</v>
      </c>
      <c r="F45" s="7">
        <v>139</v>
      </c>
      <c r="G45" s="22">
        <v>221</v>
      </c>
      <c r="H45" s="7">
        <v>0</v>
      </c>
      <c r="I45" s="7">
        <v>0</v>
      </c>
      <c r="J45" s="7">
        <v>0</v>
      </c>
      <c r="K45" s="37">
        <f t="shared" si="0"/>
        <v>0.44736842105263158</v>
      </c>
    </row>
    <row r="46" spans="1:11" x14ac:dyDescent="0.25">
      <c r="A46" s="21" t="s">
        <v>5528</v>
      </c>
      <c r="B46" s="34">
        <v>399</v>
      </c>
      <c r="C46" s="7">
        <v>5</v>
      </c>
      <c r="D46" s="7">
        <v>19</v>
      </c>
      <c r="E46" s="7">
        <v>43</v>
      </c>
      <c r="F46" s="7">
        <v>110</v>
      </c>
      <c r="G46" s="22">
        <v>177</v>
      </c>
      <c r="H46" s="7">
        <v>0</v>
      </c>
      <c r="I46" s="7">
        <v>0</v>
      </c>
      <c r="J46" s="7">
        <v>0</v>
      </c>
      <c r="K46" s="37">
        <f t="shared" si="0"/>
        <v>0.44360902255639095</v>
      </c>
    </row>
    <row r="47" spans="1:11" x14ac:dyDescent="0.25">
      <c r="A47" s="21" t="s">
        <v>5529</v>
      </c>
      <c r="B47" s="34">
        <v>473</v>
      </c>
      <c r="C47" s="7">
        <v>3</v>
      </c>
      <c r="D47" s="7">
        <v>27</v>
      </c>
      <c r="E47" s="7">
        <v>51</v>
      </c>
      <c r="F47" s="7">
        <v>134</v>
      </c>
      <c r="G47" s="22">
        <v>215</v>
      </c>
      <c r="H47" s="7">
        <v>0</v>
      </c>
      <c r="I47" s="7">
        <v>0</v>
      </c>
      <c r="J47" s="7">
        <v>0</v>
      </c>
      <c r="K47" s="37">
        <f t="shared" si="0"/>
        <v>0.45454545454545453</v>
      </c>
    </row>
    <row r="48" spans="1:11" x14ac:dyDescent="0.25">
      <c r="A48" s="21" t="s">
        <v>5530</v>
      </c>
      <c r="B48" s="34">
        <v>478</v>
      </c>
      <c r="C48" s="7">
        <v>9</v>
      </c>
      <c r="D48" s="7">
        <v>27</v>
      </c>
      <c r="E48" s="7">
        <v>42</v>
      </c>
      <c r="F48" s="7">
        <v>152</v>
      </c>
      <c r="G48" s="22">
        <v>230</v>
      </c>
      <c r="H48" s="7">
        <v>0</v>
      </c>
      <c r="I48" s="7">
        <v>0</v>
      </c>
      <c r="J48" s="7">
        <v>1</v>
      </c>
      <c r="K48" s="37">
        <f t="shared" si="0"/>
        <v>0.48326359832635984</v>
      </c>
    </row>
    <row r="49" spans="1:11" x14ac:dyDescent="0.25">
      <c r="A49" s="21" t="s">
        <v>5531</v>
      </c>
      <c r="B49" s="34">
        <v>556</v>
      </c>
      <c r="C49" s="7">
        <v>5</v>
      </c>
      <c r="D49" s="7">
        <v>27</v>
      </c>
      <c r="E49" s="7">
        <v>35</v>
      </c>
      <c r="F49" s="7">
        <v>122</v>
      </c>
      <c r="G49" s="22">
        <v>189</v>
      </c>
      <c r="H49" s="7">
        <v>1</v>
      </c>
      <c r="I49" s="7">
        <v>0</v>
      </c>
      <c r="J49" s="7">
        <v>0</v>
      </c>
      <c r="K49" s="37">
        <f t="shared" si="0"/>
        <v>0.33992805755395683</v>
      </c>
    </row>
    <row r="50" spans="1:11" x14ac:dyDescent="0.25">
      <c r="A50" s="21" t="s">
        <v>5532</v>
      </c>
      <c r="B50" s="34">
        <v>599</v>
      </c>
      <c r="C50" s="7">
        <v>2</v>
      </c>
      <c r="D50" s="7">
        <v>27</v>
      </c>
      <c r="E50" s="7">
        <v>31</v>
      </c>
      <c r="F50" s="7">
        <v>166</v>
      </c>
      <c r="G50" s="22">
        <v>226</v>
      </c>
      <c r="H50" s="7">
        <v>0</v>
      </c>
      <c r="I50" s="7">
        <v>0</v>
      </c>
      <c r="J50" s="7">
        <v>1</v>
      </c>
      <c r="K50" s="37">
        <f t="shared" si="0"/>
        <v>0.37896494156928212</v>
      </c>
    </row>
    <row r="51" spans="1:11" x14ac:dyDescent="0.25">
      <c r="A51" s="21" t="s">
        <v>5533</v>
      </c>
      <c r="B51" s="34">
        <v>495</v>
      </c>
      <c r="C51" s="7">
        <v>3</v>
      </c>
      <c r="D51" s="7">
        <v>13</v>
      </c>
      <c r="E51" s="7">
        <v>60</v>
      </c>
      <c r="F51" s="7">
        <v>135</v>
      </c>
      <c r="G51" s="22">
        <v>211</v>
      </c>
      <c r="H51" s="7">
        <v>1</v>
      </c>
      <c r="I51" s="7">
        <v>0</v>
      </c>
      <c r="J51" s="7">
        <v>0</v>
      </c>
      <c r="K51" s="37">
        <f t="shared" si="0"/>
        <v>0.42626262626262629</v>
      </c>
    </row>
    <row r="52" spans="1:11" x14ac:dyDescent="0.25">
      <c r="A52" s="21" t="s">
        <v>5534</v>
      </c>
      <c r="B52" s="34">
        <v>385</v>
      </c>
      <c r="C52" s="7">
        <v>2</v>
      </c>
      <c r="D52" s="7">
        <v>12</v>
      </c>
      <c r="E52" s="7">
        <v>35</v>
      </c>
      <c r="F52" s="7">
        <v>85</v>
      </c>
      <c r="G52" s="22">
        <v>134</v>
      </c>
      <c r="H52" s="7">
        <v>0</v>
      </c>
      <c r="I52" s="7">
        <v>0</v>
      </c>
      <c r="J52" s="7">
        <v>0</v>
      </c>
      <c r="K52" s="37">
        <f t="shared" si="0"/>
        <v>0.34805194805194806</v>
      </c>
    </row>
    <row r="53" spans="1:11" x14ac:dyDescent="0.25">
      <c r="A53" s="21" t="s">
        <v>5535</v>
      </c>
      <c r="B53" s="34">
        <v>341</v>
      </c>
      <c r="C53" s="7">
        <v>3</v>
      </c>
      <c r="D53" s="7">
        <v>13</v>
      </c>
      <c r="E53" s="7">
        <v>35</v>
      </c>
      <c r="F53" s="7">
        <v>77</v>
      </c>
      <c r="G53" s="22">
        <v>128</v>
      </c>
      <c r="H53" s="7">
        <v>0</v>
      </c>
      <c r="I53" s="7">
        <v>0</v>
      </c>
      <c r="J53" s="7">
        <v>0</v>
      </c>
      <c r="K53" s="37">
        <f t="shared" si="0"/>
        <v>0.37536656891495601</v>
      </c>
    </row>
    <row r="54" spans="1:11" x14ac:dyDescent="0.25">
      <c r="A54" s="21" t="s">
        <v>5536</v>
      </c>
      <c r="B54" s="34">
        <v>368</v>
      </c>
      <c r="C54" s="7">
        <v>3</v>
      </c>
      <c r="D54" s="7">
        <v>11</v>
      </c>
      <c r="E54" s="7">
        <v>30</v>
      </c>
      <c r="F54" s="7">
        <v>75</v>
      </c>
      <c r="G54" s="22">
        <v>119</v>
      </c>
      <c r="H54" s="7">
        <v>0</v>
      </c>
      <c r="I54" s="7">
        <v>0</v>
      </c>
      <c r="J54" s="7">
        <v>2</v>
      </c>
      <c r="K54" s="37">
        <f t="shared" si="0"/>
        <v>0.32880434782608697</v>
      </c>
    </row>
    <row r="55" spans="1:11" x14ac:dyDescent="0.25">
      <c r="A55" s="21" t="s">
        <v>5537</v>
      </c>
      <c r="B55" s="34">
        <v>509</v>
      </c>
      <c r="C55" s="7">
        <v>5</v>
      </c>
      <c r="D55" s="7">
        <v>22</v>
      </c>
      <c r="E55" s="7">
        <v>50</v>
      </c>
      <c r="F55" s="7">
        <v>143</v>
      </c>
      <c r="G55" s="22">
        <v>220</v>
      </c>
      <c r="H55" s="7">
        <v>0</v>
      </c>
      <c r="I55" s="7">
        <v>1</v>
      </c>
      <c r="J55" s="7">
        <v>0</v>
      </c>
      <c r="K55" s="37">
        <f t="shared" si="0"/>
        <v>0.43418467583497056</v>
      </c>
    </row>
    <row r="56" spans="1:11" x14ac:dyDescent="0.25">
      <c r="A56" s="21" t="s">
        <v>5538</v>
      </c>
      <c r="B56" s="34">
        <v>431</v>
      </c>
      <c r="C56" s="7">
        <v>3</v>
      </c>
      <c r="D56" s="7">
        <v>14</v>
      </c>
      <c r="E56" s="7">
        <v>27</v>
      </c>
      <c r="F56" s="7">
        <v>96</v>
      </c>
      <c r="G56" s="22">
        <v>140</v>
      </c>
      <c r="H56" s="7">
        <v>0</v>
      </c>
      <c r="I56" s="7">
        <v>1</v>
      </c>
      <c r="J56" s="7">
        <v>1</v>
      </c>
      <c r="K56" s="37">
        <f t="shared" si="0"/>
        <v>0.3294663573085847</v>
      </c>
    </row>
    <row r="57" spans="1:11" x14ac:dyDescent="0.25">
      <c r="A57" s="21" t="s">
        <v>5539</v>
      </c>
      <c r="B57" s="34">
        <v>467</v>
      </c>
      <c r="C57" s="7">
        <v>3</v>
      </c>
      <c r="D57" s="7">
        <v>17</v>
      </c>
      <c r="E57" s="7">
        <v>38</v>
      </c>
      <c r="F57" s="7">
        <v>101</v>
      </c>
      <c r="G57" s="22">
        <v>159</v>
      </c>
      <c r="H57" s="7">
        <v>0</v>
      </c>
      <c r="I57" s="7">
        <v>0</v>
      </c>
      <c r="J57" s="7">
        <v>0</v>
      </c>
      <c r="K57" s="37">
        <f t="shared" si="0"/>
        <v>0.34047109207708781</v>
      </c>
    </row>
    <row r="58" spans="1:11" x14ac:dyDescent="0.25">
      <c r="A58" s="21" t="s">
        <v>5540</v>
      </c>
      <c r="B58" s="34">
        <v>556</v>
      </c>
      <c r="C58" s="7">
        <v>3</v>
      </c>
      <c r="D58" s="7">
        <v>22</v>
      </c>
      <c r="E58" s="7">
        <v>34</v>
      </c>
      <c r="F58" s="7">
        <v>144</v>
      </c>
      <c r="G58" s="22">
        <v>203</v>
      </c>
      <c r="H58" s="7">
        <v>0</v>
      </c>
      <c r="I58" s="7">
        <v>0</v>
      </c>
      <c r="J58" s="7">
        <v>0</v>
      </c>
      <c r="K58" s="37">
        <f t="shared" si="0"/>
        <v>0.36510791366906475</v>
      </c>
    </row>
    <row r="59" spans="1:11" x14ac:dyDescent="0.25">
      <c r="A59" s="21" t="s">
        <v>5541</v>
      </c>
      <c r="B59" s="34">
        <v>523</v>
      </c>
      <c r="C59" s="7">
        <v>1</v>
      </c>
      <c r="D59" s="7">
        <v>18</v>
      </c>
      <c r="E59" s="7">
        <v>48</v>
      </c>
      <c r="F59" s="7">
        <v>107</v>
      </c>
      <c r="G59" s="22">
        <v>174</v>
      </c>
      <c r="H59" s="7">
        <v>0</v>
      </c>
      <c r="I59" s="7">
        <v>0</v>
      </c>
      <c r="J59" s="7">
        <v>0</v>
      </c>
      <c r="K59" s="37">
        <f t="shared" si="0"/>
        <v>0.33269598470363287</v>
      </c>
    </row>
    <row r="60" spans="1:11" x14ac:dyDescent="0.25">
      <c r="A60" s="21" t="s">
        <v>5542</v>
      </c>
      <c r="B60" s="34">
        <v>526</v>
      </c>
      <c r="C60" s="7">
        <v>4</v>
      </c>
      <c r="D60" s="7">
        <v>17</v>
      </c>
      <c r="E60" s="7">
        <v>43</v>
      </c>
      <c r="F60" s="7">
        <v>112</v>
      </c>
      <c r="G60" s="22">
        <v>176</v>
      </c>
      <c r="H60" s="7">
        <v>0</v>
      </c>
      <c r="I60" s="7">
        <v>0</v>
      </c>
      <c r="J60" s="7">
        <v>2</v>
      </c>
      <c r="K60" s="37">
        <f t="shared" si="0"/>
        <v>0.33840304182509506</v>
      </c>
    </row>
    <row r="61" spans="1:11" x14ac:dyDescent="0.25">
      <c r="A61" s="21" t="s">
        <v>5543</v>
      </c>
      <c r="B61" s="34">
        <v>491</v>
      </c>
      <c r="C61" s="7">
        <v>5</v>
      </c>
      <c r="D61" s="7">
        <v>14</v>
      </c>
      <c r="E61" s="7">
        <v>39</v>
      </c>
      <c r="F61" s="7">
        <v>162</v>
      </c>
      <c r="G61" s="22">
        <v>220</v>
      </c>
      <c r="H61" s="7">
        <v>0</v>
      </c>
      <c r="I61" s="7">
        <v>0</v>
      </c>
      <c r="J61" s="7">
        <v>0</v>
      </c>
      <c r="K61" s="37">
        <f t="shared" si="0"/>
        <v>0.44806517311608962</v>
      </c>
    </row>
    <row r="62" spans="1:11" x14ac:dyDescent="0.25">
      <c r="A62" s="21" t="s">
        <v>5544</v>
      </c>
      <c r="B62" s="34">
        <v>482</v>
      </c>
      <c r="C62" s="7">
        <v>4</v>
      </c>
      <c r="D62" s="7">
        <v>20</v>
      </c>
      <c r="E62" s="7">
        <v>40</v>
      </c>
      <c r="F62" s="7">
        <v>138</v>
      </c>
      <c r="G62" s="22">
        <v>202</v>
      </c>
      <c r="H62" s="7">
        <v>2</v>
      </c>
      <c r="I62" s="7">
        <v>0</v>
      </c>
      <c r="J62" s="7">
        <v>0</v>
      </c>
      <c r="K62" s="37">
        <f t="shared" si="0"/>
        <v>0.41908713692946059</v>
      </c>
    </row>
    <row r="63" spans="1:11" x14ac:dyDescent="0.25">
      <c r="A63" s="21" t="s">
        <v>5545</v>
      </c>
      <c r="B63" s="34">
        <v>578</v>
      </c>
      <c r="C63" s="7">
        <v>2</v>
      </c>
      <c r="D63" s="7">
        <v>17</v>
      </c>
      <c r="E63" s="7">
        <v>23</v>
      </c>
      <c r="F63" s="7">
        <v>159</v>
      </c>
      <c r="G63" s="22">
        <v>201</v>
      </c>
      <c r="H63" s="7">
        <v>1</v>
      </c>
      <c r="I63" s="7">
        <v>0</v>
      </c>
      <c r="J63" s="7">
        <v>2</v>
      </c>
      <c r="K63" s="37">
        <f t="shared" si="0"/>
        <v>0.35121107266435986</v>
      </c>
    </row>
    <row r="64" spans="1:11" x14ac:dyDescent="0.25">
      <c r="A64" s="21" t="s">
        <v>5546</v>
      </c>
      <c r="B64" s="34">
        <v>496</v>
      </c>
      <c r="C64" s="7">
        <v>4</v>
      </c>
      <c r="D64" s="7">
        <v>37</v>
      </c>
      <c r="E64" s="7">
        <v>30</v>
      </c>
      <c r="F64" s="7">
        <v>120</v>
      </c>
      <c r="G64" s="22">
        <v>191</v>
      </c>
      <c r="H64" s="7">
        <v>1</v>
      </c>
      <c r="I64" s="7">
        <v>0</v>
      </c>
      <c r="J64" s="7">
        <v>1</v>
      </c>
      <c r="K64" s="37">
        <f t="shared" si="0"/>
        <v>0.38709677419354838</v>
      </c>
    </row>
    <row r="65" spans="1:11" x14ac:dyDescent="0.25">
      <c r="A65" s="21" t="s">
        <v>5547</v>
      </c>
      <c r="B65" s="34">
        <v>418</v>
      </c>
      <c r="C65" s="7">
        <v>5</v>
      </c>
      <c r="D65" s="7">
        <v>23</v>
      </c>
      <c r="E65" s="7">
        <v>29</v>
      </c>
      <c r="F65" s="7">
        <v>117</v>
      </c>
      <c r="G65" s="22">
        <v>174</v>
      </c>
      <c r="H65" s="7">
        <v>0</v>
      </c>
      <c r="I65" s="7">
        <v>0</v>
      </c>
      <c r="J65" s="7">
        <v>0</v>
      </c>
      <c r="K65" s="37">
        <f t="shared" si="0"/>
        <v>0.41626794258373206</v>
      </c>
    </row>
    <row r="66" spans="1:11" x14ac:dyDescent="0.25">
      <c r="A66" s="21" t="s">
        <v>5548</v>
      </c>
      <c r="B66" s="34">
        <v>551</v>
      </c>
      <c r="C66" s="7">
        <v>3</v>
      </c>
      <c r="D66" s="7">
        <v>10</v>
      </c>
      <c r="E66" s="7">
        <v>42</v>
      </c>
      <c r="F66" s="7">
        <v>93</v>
      </c>
      <c r="G66" s="22">
        <v>148</v>
      </c>
      <c r="H66" s="7">
        <v>1</v>
      </c>
      <c r="I66" s="7">
        <v>0</v>
      </c>
      <c r="J66" s="7">
        <v>1</v>
      </c>
      <c r="K66" s="37">
        <f t="shared" ref="K66:K70" si="1">(J66+I66+G66)/B66</f>
        <v>0.27041742286751363</v>
      </c>
    </row>
    <row r="67" spans="1:11" x14ac:dyDescent="0.25">
      <c r="A67" s="21" t="s">
        <v>5549</v>
      </c>
      <c r="B67" s="34">
        <v>587</v>
      </c>
      <c r="C67" s="7">
        <v>4</v>
      </c>
      <c r="D67" s="7">
        <v>28</v>
      </c>
      <c r="E67" s="7">
        <v>41</v>
      </c>
      <c r="F67" s="7">
        <v>117</v>
      </c>
      <c r="G67" s="22">
        <v>190</v>
      </c>
      <c r="H67" s="7">
        <v>2</v>
      </c>
      <c r="I67" s="7">
        <v>0</v>
      </c>
      <c r="J67" s="7">
        <v>0</v>
      </c>
      <c r="K67" s="37">
        <f t="shared" si="1"/>
        <v>0.32367972742759793</v>
      </c>
    </row>
    <row r="68" spans="1:11" x14ac:dyDescent="0.25">
      <c r="A68" s="21" t="s">
        <v>5550</v>
      </c>
      <c r="B68" s="34">
        <v>416</v>
      </c>
      <c r="C68" s="7">
        <v>3</v>
      </c>
      <c r="D68" s="7">
        <v>17</v>
      </c>
      <c r="E68" s="7">
        <v>38</v>
      </c>
      <c r="F68" s="7">
        <v>113</v>
      </c>
      <c r="G68" s="22">
        <v>171</v>
      </c>
      <c r="H68" s="7">
        <v>0</v>
      </c>
      <c r="I68" s="7">
        <v>0</v>
      </c>
      <c r="J68" s="7">
        <v>1</v>
      </c>
      <c r="K68" s="37">
        <f t="shared" si="1"/>
        <v>0.41346153846153844</v>
      </c>
    </row>
    <row r="69" spans="1:11" x14ac:dyDescent="0.25">
      <c r="A69" s="21" t="s">
        <v>5551</v>
      </c>
      <c r="B69" s="34">
        <v>436</v>
      </c>
      <c r="C69" s="7">
        <v>6</v>
      </c>
      <c r="D69" s="7">
        <v>18</v>
      </c>
      <c r="E69" s="7">
        <v>20</v>
      </c>
      <c r="F69" s="7">
        <v>117</v>
      </c>
      <c r="G69" s="22">
        <v>161</v>
      </c>
      <c r="H69" s="7">
        <v>0</v>
      </c>
      <c r="I69" s="7">
        <v>0</v>
      </c>
      <c r="J69" s="7">
        <v>0</v>
      </c>
      <c r="K69" s="37">
        <f t="shared" si="1"/>
        <v>0.36926605504587157</v>
      </c>
    </row>
    <row r="70" spans="1:11" x14ac:dyDescent="0.25">
      <c r="A70" s="21" t="s">
        <v>5552</v>
      </c>
      <c r="B70" s="34">
        <v>770</v>
      </c>
      <c r="C70" s="7">
        <v>2</v>
      </c>
      <c r="D70" s="7">
        <v>30</v>
      </c>
      <c r="E70" s="7">
        <v>65</v>
      </c>
      <c r="F70" s="7">
        <v>201</v>
      </c>
      <c r="G70" s="7">
        <v>298</v>
      </c>
      <c r="H70" s="7">
        <v>0</v>
      </c>
      <c r="I70" s="7">
        <v>0</v>
      </c>
      <c r="J70" s="7">
        <v>0</v>
      </c>
      <c r="K70" s="37">
        <f t="shared" si="1"/>
        <v>0.38701298701298703</v>
      </c>
    </row>
    <row r="71" spans="1:11" x14ac:dyDescent="0.25">
      <c r="A71" s="21" t="s">
        <v>2335</v>
      </c>
      <c r="B71" s="7">
        <v>0</v>
      </c>
      <c r="C71" s="7">
        <v>0</v>
      </c>
      <c r="D71" s="7">
        <v>13</v>
      </c>
      <c r="E71" s="7">
        <v>34</v>
      </c>
      <c r="F71" s="7">
        <v>283</v>
      </c>
      <c r="G71" s="22">
        <v>330</v>
      </c>
      <c r="H71" s="7">
        <v>0</v>
      </c>
      <c r="I71" s="7">
        <v>0</v>
      </c>
      <c r="J71" s="7">
        <v>157</v>
      </c>
      <c r="K71" s="37" t="s">
        <v>99</v>
      </c>
    </row>
    <row r="72" spans="1:11" x14ac:dyDescent="0.25">
      <c r="A72" s="21" t="s">
        <v>5553</v>
      </c>
      <c r="B72" s="7">
        <v>0</v>
      </c>
      <c r="C72" s="7">
        <v>5</v>
      </c>
      <c r="D72" s="7">
        <v>7</v>
      </c>
      <c r="E72" s="7">
        <v>14</v>
      </c>
      <c r="F72" s="7">
        <v>64</v>
      </c>
      <c r="G72" s="22">
        <v>90</v>
      </c>
      <c r="H72" s="7">
        <v>0</v>
      </c>
      <c r="I72" s="7">
        <v>0</v>
      </c>
      <c r="J72" s="7">
        <v>2</v>
      </c>
      <c r="K72" s="37" t="s">
        <v>99</v>
      </c>
    </row>
    <row r="73" spans="1:11" x14ac:dyDescent="0.25">
      <c r="A73" s="21" t="s">
        <v>5554</v>
      </c>
      <c r="B73" s="7">
        <v>0</v>
      </c>
      <c r="C73" s="7">
        <v>2</v>
      </c>
      <c r="D73" s="7">
        <v>4</v>
      </c>
      <c r="E73" s="7">
        <v>11</v>
      </c>
      <c r="F73" s="7">
        <v>33</v>
      </c>
      <c r="G73" s="22">
        <v>50</v>
      </c>
      <c r="H73" s="7">
        <v>0</v>
      </c>
      <c r="I73" s="7">
        <v>0</v>
      </c>
      <c r="J73" s="7">
        <v>2</v>
      </c>
      <c r="K73" s="37" t="s">
        <v>99</v>
      </c>
    </row>
    <row r="74" spans="1:11" x14ac:dyDescent="0.25">
      <c r="A74" s="21" t="s">
        <v>5555</v>
      </c>
      <c r="B74" s="7">
        <v>0</v>
      </c>
      <c r="C74" s="7">
        <v>2</v>
      </c>
      <c r="D74" s="7">
        <v>4</v>
      </c>
      <c r="E74" s="7">
        <v>11</v>
      </c>
      <c r="F74" s="7">
        <v>33</v>
      </c>
      <c r="G74" s="22">
        <v>50</v>
      </c>
      <c r="H74" s="7">
        <v>1</v>
      </c>
      <c r="I74" s="7">
        <v>0</v>
      </c>
      <c r="J74" s="7">
        <v>0</v>
      </c>
      <c r="K74" s="37" t="s">
        <v>99</v>
      </c>
    </row>
    <row r="75" spans="1:11" x14ac:dyDescent="0.25">
      <c r="A75" s="21" t="s">
        <v>5556</v>
      </c>
      <c r="B75" s="7">
        <v>0</v>
      </c>
      <c r="C75" s="7">
        <v>3</v>
      </c>
      <c r="D75" s="7">
        <v>2</v>
      </c>
      <c r="E75" s="7">
        <v>6</v>
      </c>
      <c r="F75" s="7">
        <v>9</v>
      </c>
      <c r="G75" s="22">
        <v>20</v>
      </c>
      <c r="H75" s="7">
        <v>0</v>
      </c>
      <c r="I75" s="7">
        <v>1</v>
      </c>
      <c r="J75" s="7">
        <v>0</v>
      </c>
      <c r="K75" s="37" t="s">
        <v>99</v>
      </c>
    </row>
    <row r="76" spans="1:11" x14ac:dyDescent="0.25">
      <c r="A76" s="21" t="s">
        <v>1240</v>
      </c>
      <c r="B76" s="7">
        <v>0</v>
      </c>
      <c r="C76" s="7">
        <v>67</v>
      </c>
      <c r="D76" s="7">
        <v>496</v>
      </c>
      <c r="E76" s="7">
        <v>1139</v>
      </c>
      <c r="F76" s="7">
        <v>5791</v>
      </c>
      <c r="G76" s="22">
        <v>7493</v>
      </c>
      <c r="H76" s="7">
        <v>2</v>
      </c>
      <c r="I76" s="7">
        <v>2</v>
      </c>
      <c r="J76" s="7">
        <v>13</v>
      </c>
      <c r="K76" s="37" t="s">
        <v>99</v>
      </c>
    </row>
    <row r="77" spans="1:11" x14ac:dyDescent="0.25">
      <c r="A77" s="21" t="s">
        <v>5557</v>
      </c>
      <c r="B77" s="7">
        <v>0</v>
      </c>
      <c r="C77" s="7">
        <v>25</v>
      </c>
      <c r="D77" s="7">
        <v>93</v>
      </c>
      <c r="E77" s="7">
        <v>299</v>
      </c>
      <c r="F77" s="7">
        <v>1116</v>
      </c>
      <c r="G77" s="22">
        <v>1533</v>
      </c>
      <c r="H77" s="7">
        <v>2</v>
      </c>
      <c r="I77" s="7">
        <v>0</v>
      </c>
      <c r="J77" s="7">
        <v>1</v>
      </c>
      <c r="K77" s="37" t="s">
        <v>99</v>
      </c>
    </row>
    <row r="78" spans="1:11" x14ac:dyDescent="0.25">
      <c r="A78" s="21" t="s">
        <v>102</v>
      </c>
      <c r="B78" s="7">
        <v>0</v>
      </c>
      <c r="C78" s="7">
        <v>10</v>
      </c>
      <c r="D78" s="7">
        <v>69</v>
      </c>
      <c r="E78" s="7">
        <v>221</v>
      </c>
      <c r="F78" s="7">
        <v>1126</v>
      </c>
      <c r="G78" s="22">
        <v>1426</v>
      </c>
      <c r="H78" s="7">
        <v>1</v>
      </c>
      <c r="I78" s="7">
        <v>1</v>
      </c>
      <c r="J78" s="7">
        <v>2</v>
      </c>
      <c r="K78" s="37" t="s">
        <v>99</v>
      </c>
    </row>
    <row r="79" spans="1:11" x14ac:dyDescent="0.25">
      <c r="A79" s="21" t="s">
        <v>103</v>
      </c>
      <c r="B79" s="7">
        <v>0</v>
      </c>
      <c r="C79" s="7">
        <v>7</v>
      </c>
      <c r="D79" s="7">
        <v>41</v>
      </c>
      <c r="E79" s="7">
        <v>115</v>
      </c>
      <c r="F79" s="7">
        <v>488</v>
      </c>
      <c r="G79" s="22">
        <v>651</v>
      </c>
      <c r="H79" s="7">
        <v>3</v>
      </c>
      <c r="I79" s="7">
        <v>0</v>
      </c>
      <c r="J79" s="7">
        <v>2</v>
      </c>
      <c r="K79" s="46" t="s">
        <v>99</v>
      </c>
    </row>
    <row r="80" spans="1:11" x14ac:dyDescent="0.25">
      <c r="A80" s="16" t="s">
        <v>104</v>
      </c>
      <c r="B80" s="7"/>
      <c r="C80" s="7">
        <f>SUM(C2:C75)</f>
        <v>253</v>
      </c>
      <c r="D80" s="7">
        <f t="shared" ref="D80:J80" si="2">SUM(D2:D75)</f>
        <v>1289</v>
      </c>
      <c r="E80" s="7">
        <f t="shared" si="2"/>
        <v>2679</v>
      </c>
      <c r="F80" s="7">
        <f t="shared" si="2"/>
        <v>10114</v>
      </c>
      <c r="G80" s="7">
        <f t="shared" si="2"/>
        <v>14335</v>
      </c>
      <c r="H80" s="7">
        <f t="shared" si="2"/>
        <v>27</v>
      </c>
      <c r="I80" s="7">
        <f t="shared" si="2"/>
        <v>6</v>
      </c>
      <c r="J80" s="7">
        <f t="shared" si="2"/>
        <v>190</v>
      </c>
      <c r="K80" s="37"/>
    </row>
    <row r="81" spans="1:11" x14ac:dyDescent="0.25">
      <c r="A81" s="16" t="s">
        <v>105</v>
      </c>
      <c r="B81" s="7"/>
      <c r="C81" s="7">
        <f>SUM(C76:C79)</f>
        <v>109</v>
      </c>
      <c r="D81" s="7">
        <f t="shared" ref="D81:J81" si="3">SUM(D76:D79)</f>
        <v>699</v>
      </c>
      <c r="E81" s="7">
        <f t="shared" si="3"/>
        <v>1774</v>
      </c>
      <c r="F81" s="7">
        <f t="shared" si="3"/>
        <v>8521</v>
      </c>
      <c r="G81" s="7">
        <f t="shared" si="3"/>
        <v>11103</v>
      </c>
      <c r="H81" s="7">
        <f t="shared" si="3"/>
        <v>8</v>
      </c>
      <c r="I81" s="7">
        <f t="shared" si="3"/>
        <v>3</v>
      </c>
      <c r="J81" s="7">
        <f t="shared" si="3"/>
        <v>18</v>
      </c>
      <c r="K81" s="37"/>
    </row>
    <row r="82" spans="1:11" x14ac:dyDescent="0.25">
      <c r="A82" s="16" t="s">
        <v>106</v>
      </c>
      <c r="B82" s="7">
        <f>SUM(Table166[NAMES
ON LIST])</f>
        <v>35422</v>
      </c>
      <c r="C82" s="7">
        <f>SUM(C80:C81)</f>
        <v>362</v>
      </c>
      <c r="D82" s="7">
        <f t="shared" ref="D82:J82" si="4">SUM(D80:D81)</f>
        <v>1988</v>
      </c>
      <c r="E82" s="7">
        <f t="shared" si="4"/>
        <v>4453</v>
      </c>
      <c r="F82" s="7">
        <f t="shared" si="4"/>
        <v>18635</v>
      </c>
      <c r="G82" s="7">
        <f t="shared" si="4"/>
        <v>25438</v>
      </c>
      <c r="H82" s="7">
        <f t="shared" si="4"/>
        <v>35</v>
      </c>
      <c r="I82" s="7">
        <f t="shared" si="4"/>
        <v>9</v>
      </c>
      <c r="J82" s="7">
        <f t="shared" si="4"/>
        <v>208</v>
      </c>
      <c r="K82" s="37">
        <f>(J82+I82+G82)/B82</f>
        <v>0.72426740443791993</v>
      </c>
    </row>
    <row r="83" spans="1:11" x14ac:dyDescent="0.25">
      <c r="A83" s="16" t="s">
        <v>107</v>
      </c>
      <c r="B83" s="7"/>
      <c r="C83" s="37">
        <f>C82/$G$82</f>
        <v>1.4230678512461672E-2</v>
      </c>
      <c r="D83" s="37">
        <f t="shared" ref="D83:F83" si="5">D82/$G$82</f>
        <v>7.8150798018712164E-2</v>
      </c>
      <c r="E83" s="37">
        <f t="shared" si="5"/>
        <v>0.17505307020992217</v>
      </c>
      <c r="F83" s="37">
        <f t="shared" si="5"/>
        <v>0.73256545325890399</v>
      </c>
      <c r="G83" s="37"/>
      <c r="H83" s="37"/>
      <c r="I83" s="37"/>
      <c r="J83" s="37"/>
      <c r="K83" s="37"/>
    </row>
    <row r="84" spans="1:11" x14ac:dyDescent="0.25"/>
    <row r="85" spans="1:11" x14ac:dyDescent="0.25"/>
    <row r="86" spans="1:11" x14ac:dyDescent="0.25"/>
    <row r="87" spans="1:11" x14ac:dyDescent="0.25"/>
    <row r="88" spans="1:11" x14ac:dyDescent="0.25"/>
    <row r="89" spans="1:11" x14ac:dyDescent="0.25"/>
    <row r="90" spans="1:11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fitToHeight="0" orientation="landscape" r:id="rId1"/>
  <tableParts count="1">
    <tablePart r:id="rId2"/>
  </tablePart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83234-FBFC-4C38-A515-375FDBA177F2}">
  <sheetPr codeName="Sheet67">
    <pageSetUpPr fitToPage="1"/>
  </sheetPr>
  <dimension ref="A1:P99"/>
  <sheetViews>
    <sheetView workbookViewId="0">
      <pane xSplit="1" ySplit="1" topLeftCell="B78" activePane="bottomRight" state="frozen"/>
      <selection pane="topRight" activeCell="B1" sqref="B1"/>
      <selection pane="bottomLeft" activeCell="A2" sqref="A2"/>
      <selection pane="bottomRight" activeCell="A93" sqref="A93:N93"/>
    </sheetView>
  </sheetViews>
  <sheetFormatPr defaultColWidth="0" defaultRowHeight="15" customHeight="1" zeroHeight="1" x14ac:dyDescent="0.25"/>
  <cols>
    <col min="1" max="1" width="35.7109375" style="33" customWidth="1"/>
    <col min="2" max="2" width="8.7109375" style="40" customWidth="1"/>
    <col min="3" max="6" width="11.7109375" style="40" customWidth="1"/>
    <col min="7" max="7" width="13.7109375" style="40" customWidth="1"/>
    <col min="8" max="9" width="11.7109375" style="40" customWidth="1"/>
    <col min="10" max="10" width="8.7109375" style="40" customWidth="1"/>
    <col min="11" max="13" width="3.7109375" style="40" customWidth="1"/>
    <col min="14" max="14" width="8.7109375" style="47" customWidth="1"/>
    <col min="15" max="15" width="1.7109375" style="33" customWidth="1"/>
    <col min="16" max="16" width="0" style="33" hidden="1" customWidth="1"/>
    <col min="17" max="16384" width="9.140625" style="33" hidden="1"/>
  </cols>
  <sheetData>
    <row r="1" spans="1:14" ht="50.1" customHeight="1" thickBot="1" x14ac:dyDescent="0.3">
      <c r="A1" s="1" t="s">
        <v>0</v>
      </c>
      <c r="B1" s="2" t="s">
        <v>1</v>
      </c>
      <c r="C1" s="2" t="s">
        <v>5558</v>
      </c>
      <c r="D1" s="2" t="s">
        <v>5559</v>
      </c>
      <c r="E1" s="2" t="s">
        <v>5560</v>
      </c>
      <c r="F1" s="2" t="s">
        <v>5561</v>
      </c>
      <c r="G1" s="2" t="s">
        <v>5562</v>
      </c>
      <c r="H1" s="2" t="s">
        <v>5563</v>
      </c>
      <c r="I1" s="2" t="s">
        <v>5564</v>
      </c>
      <c r="J1" s="2" t="s">
        <v>8</v>
      </c>
      <c r="K1" s="2" t="s">
        <v>9</v>
      </c>
      <c r="L1" s="2" t="s">
        <v>10</v>
      </c>
      <c r="M1" s="2" t="s">
        <v>11</v>
      </c>
      <c r="N1" s="32" t="s">
        <v>12</v>
      </c>
    </row>
    <row r="2" spans="1:14" ht="15.75" thickTop="1" x14ac:dyDescent="0.25">
      <c r="A2" s="21" t="s">
        <v>5565</v>
      </c>
      <c r="B2" s="34">
        <v>440</v>
      </c>
      <c r="C2" s="7">
        <v>168</v>
      </c>
      <c r="D2" s="7">
        <v>12</v>
      </c>
      <c r="E2" s="7">
        <v>4</v>
      </c>
      <c r="F2" s="7">
        <v>35</v>
      </c>
      <c r="G2" s="7">
        <v>0</v>
      </c>
      <c r="H2" s="7">
        <v>0</v>
      </c>
      <c r="I2" s="7">
        <v>1</v>
      </c>
      <c r="J2" s="22">
        <v>220</v>
      </c>
      <c r="K2" s="7">
        <v>0</v>
      </c>
      <c r="L2" s="7">
        <v>0</v>
      </c>
      <c r="M2" s="7">
        <v>0</v>
      </c>
      <c r="N2" s="37">
        <f t="shared" ref="N2:N65" si="0">(M2+L2+J2)/B2</f>
        <v>0.5</v>
      </c>
    </row>
    <row r="3" spans="1:14" x14ac:dyDescent="0.25">
      <c r="A3" s="21" t="s">
        <v>5566</v>
      </c>
      <c r="B3" s="34">
        <v>417</v>
      </c>
      <c r="C3" s="7">
        <v>169</v>
      </c>
      <c r="D3" s="7">
        <v>7</v>
      </c>
      <c r="E3" s="7">
        <v>1</v>
      </c>
      <c r="F3" s="7">
        <v>31</v>
      </c>
      <c r="G3" s="7">
        <v>1</v>
      </c>
      <c r="H3" s="7">
        <v>5</v>
      </c>
      <c r="I3" s="7">
        <v>0</v>
      </c>
      <c r="J3" s="22">
        <v>214</v>
      </c>
      <c r="K3" s="7">
        <v>0</v>
      </c>
      <c r="L3" s="7">
        <v>0</v>
      </c>
      <c r="M3" s="7">
        <v>0</v>
      </c>
      <c r="N3" s="37">
        <f t="shared" si="0"/>
        <v>0.51318944844124703</v>
      </c>
    </row>
    <row r="4" spans="1:14" x14ac:dyDescent="0.25">
      <c r="A4" s="21" t="s">
        <v>5567</v>
      </c>
      <c r="B4" s="34">
        <v>318</v>
      </c>
      <c r="C4" s="7">
        <v>116</v>
      </c>
      <c r="D4" s="7">
        <v>16</v>
      </c>
      <c r="E4" s="7">
        <v>3</v>
      </c>
      <c r="F4" s="7">
        <v>11</v>
      </c>
      <c r="G4" s="7">
        <v>1</v>
      </c>
      <c r="H4" s="7">
        <v>2</v>
      </c>
      <c r="I4" s="7">
        <v>6</v>
      </c>
      <c r="J4" s="22">
        <v>155</v>
      </c>
      <c r="K4" s="7">
        <v>0</v>
      </c>
      <c r="L4" s="7">
        <v>0</v>
      </c>
      <c r="M4" s="7">
        <v>0</v>
      </c>
      <c r="N4" s="37">
        <f t="shared" si="0"/>
        <v>0.48742138364779874</v>
      </c>
    </row>
    <row r="5" spans="1:14" x14ac:dyDescent="0.25">
      <c r="A5" s="21" t="s">
        <v>5568</v>
      </c>
      <c r="B5" s="34">
        <v>414</v>
      </c>
      <c r="C5" s="7">
        <v>148</v>
      </c>
      <c r="D5" s="7">
        <v>19</v>
      </c>
      <c r="E5" s="7">
        <v>5</v>
      </c>
      <c r="F5" s="7">
        <v>35</v>
      </c>
      <c r="G5" s="7">
        <v>0</v>
      </c>
      <c r="H5" s="7">
        <v>3</v>
      </c>
      <c r="I5" s="7">
        <v>2</v>
      </c>
      <c r="J5" s="22">
        <v>212</v>
      </c>
      <c r="K5" s="7">
        <v>0</v>
      </c>
      <c r="L5" s="7">
        <v>0</v>
      </c>
      <c r="M5" s="7">
        <v>1</v>
      </c>
      <c r="N5" s="37">
        <f t="shared" si="0"/>
        <v>0.51449275362318836</v>
      </c>
    </row>
    <row r="6" spans="1:14" x14ac:dyDescent="0.25">
      <c r="A6" s="21" t="s">
        <v>5569</v>
      </c>
      <c r="B6" s="7">
        <v>520</v>
      </c>
      <c r="C6" s="7">
        <v>210</v>
      </c>
      <c r="D6" s="7">
        <v>22</v>
      </c>
      <c r="E6" s="7">
        <v>2</v>
      </c>
      <c r="F6" s="7">
        <v>29</v>
      </c>
      <c r="G6" s="7">
        <v>1</v>
      </c>
      <c r="H6" s="7">
        <v>1</v>
      </c>
      <c r="I6" s="7">
        <v>2</v>
      </c>
      <c r="J6" s="22">
        <v>267</v>
      </c>
      <c r="K6" s="7">
        <v>0</v>
      </c>
      <c r="L6" s="7">
        <v>0</v>
      </c>
      <c r="M6" s="7">
        <v>0</v>
      </c>
      <c r="N6" s="37">
        <f t="shared" si="0"/>
        <v>0.51346153846153841</v>
      </c>
    </row>
    <row r="7" spans="1:14" x14ac:dyDescent="0.25">
      <c r="A7" s="21" t="s">
        <v>5570</v>
      </c>
      <c r="B7" s="34">
        <v>378</v>
      </c>
      <c r="C7" s="7">
        <v>139</v>
      </c>
      <c r="D7" s="7">
        <v>10</v>
      </c>
      <c r="E7" s="7">
        <v>3</v>
      </c>
      <c r="F7" s="7">
        <v>21</v>
      </c>
      <c r="G7" s="7">
        <v>0</v>
      </c>
      <c r="H7" s="7">
        <v>1</v>
      </c>
      <c r="I7" s="7">
        <v>2</v>
      </c>
      <c r="J7" s="22">
        <v>176</v>
      </c>
      <c r="K7" s="7">
        <v>4</v>
      </c>
      <c r="L7" s="7">
        <v>0</v>
      </c>
      <c r="M7" s="7">
        <v>0</v>
      </c>
      <c r="N7" s="37">
        <f t="shared" si="0"/>
        <v>0.46560846560846558</v>
      </c>
    </row>
    <row r="8" spans="1:14" x14ac:dyDescent="0.25">
      <c r="A8" s="21" t="s">
        <v>5571</v>
      </c>
      <c r="B8" s="34">
        <v>490</v>
      </c>
      <c r="C8" s="7">
        <v>139</v>
      </c>
      <c r="D8" s="7">
        <v>25</v>
      </c>
      <c r="E8" s="7">
        <v>5</v>
      </c>
      <c r="F8" s="7">
        <v>15</v>
      </c>
      <c r="G8" s="7">
        <v>0</v>
      </c>
      <c r="H8" s="7">
        <v>1</v>
      </c>
      <c r="I8" s="7">
        <v>0</v>
      </c>
      <c r="J8" s="22">
        <v>185</v>
      </c>
      <c r="K8" s="7">
        <v>1</v>
      </c>
      <c r="L8" s="7">
        <v>0</v>
      </c>
      <c r="M8" s="7">
        <v>0</v>
      </c>
      <c r="N8" s="37">
        <f t="shared" si="0"/>
        <v>0.37755102040816324</v>
      </c>
    </row>
    <row r="9" spans="1:14" x14ac:dyDescent="0.25">
      <c r="A9" s="21" t="s">
        <v>5572</v>
      </c>
      <c r="B9" s="34">
        <v>503</v>
      </c>
      <c r="C9" s="7">
        <v>107</v>
      </c>
      <c r="D9" s="7">
        <v>13</v>
      </c>
      <c r="E9" s="7">
        <v>0</v>
      </c>
      <c r="F9" s="7">
        <v>22</v>
      </c>
      <c r="G9" s="7">
        <v>0</v>
      </c>
      <c r="H9" s="7">
        <v>2</v>
      </c>
      <c r="I9" s="7">
        <v>3</v>
      </c>
      <c r="J9" s="22">
        <v>147</v>
      </c>
      <c r="K9" s="7">
        <v>0</v>
      </c>
      <c r="L9" s="7">
        <v>0</v>
      </c>
      <c r="M9" s="7">
        <v>0</v>
      </c>
      <c r="N9" s="37">
        <f t="shared" si="0"/>
        <v>0.2922465208747515</v>
      </c>
    </row>
    <row r="10" spans="1:14" x14ac:dyDescent="0.25">
      <c r="A10" s="21" t="s">
        <v>5573</v>
      </c>
      <c r="B10" s="34">
        <v>420</v>
      </c>
      <c r="C10" s="7">
        <v>107</v>
      </c>
      <c r="D10" s="7">
        <v>9</v>
      </c>
      <c r="E10" s="7">
        <v>4</v>
      </c>
      <c r="F10" s="7">
        <v>24</v>
      </c>
      <c r="G10" s="7">
        <v>0</v>
      </c>
      <c r="H10" s="7">
        <v>2</v>
      </c>
      <c r="I10" s="7">
        <v>0</v>
      </c>
      <c r="J10" s="22">
        <v>146</v>
      </c>
      <c r="K10" s="7">
        <v>0</v>
      </c>
      <c r="L10" s="7">
        <v>0</v>
      </c>
      <c r="M10" s="7">
        <v>0</v>
      </c>
      <c r="N10" s="37">
        <f t="shared" si="0"/>
        <v>0.34761904761904761</v>
      </c>
    </row>
    <row r="11" spans="1:14" x14ac:dyDescent="0.25">
      <c r="A11" s="21" t="s">
        <v>5574</v>
      </c>
      <c r="B11" s="34">
        <v>483</v>
      </c>
      <c r="C11" s="7">
        <v>115</v>
      </c>
      <c r="D11" s="7">
        <v>27</v>
      </c>
      <c r="E11" s="7">
        <v>3</v>
      </c>
      <c r="F11" s="7">
        <v>29</v>
      </c>
      <c r="G11" s="7">
        <v>5</v>
      </c>
      <c r="H11" s="7">
        <v>3</v>
      </c>
      <c r="I11" s="7">
        <v>2</v>
      </c>
      <c r="J11" s="22">
        <v>184</v>
      </c>
      <c r="K11" s="7">
        <v>1</v>
      </c>
      <c r="L11" s="7">
        <v>0</v>
      </c>
      <c r="M11" s="7">
        <v>0</v>
      </c>
      <c r="N11" s="37">
        <f t="shared" si="0"/>
        <v>0.38095238095238093</v>
      </c>
    </row>
    <row r="12" spans="1:14" x14ac:dyDescent="0.25">
      <c r="A12" s="21" t="s">
        <v>5575</v>
      </c>
      <c r="B12" s="34">
        <v>470</v>
      </c>
      <c r="C12" s="7">
        <v>96</v>
      </c>
      <c r="D12" s="7">
        <v>24</v>
      </c>
      <c r="E12" s="7">
        <v>0</v>
      </c>
      <c r="F12" s="7">
        <v>19</v>
      </c>
      <c r="G12" s="7">
        <v>1</v>
      </c>
      <c r="H12" s="7">
        <v>1</v>
      </c>
      <c r="I12" s="7">
        <v>0</v>
      </c>
      <c r="J12" s="22">
        <v>141</v>
      </c>
      <c r="K12" s="7">
        <v>0</v>
      </c>
      <c r="L12" s="7">
        <v>0</v>
      </c>
      <c r="M12" s="7">
        <v>0</v>
      </c>
      <c r="N12" s="37">
        <f t="shared" si="0"/>
        <v>0.3</v>
      </c>
    </row>
    <row r="13" spans="1:14" x14ac:dyDescent="0.25">
      <c r="A13" s="21" t="s">
        <v>5576</v>
      </c>
      <c r="B13" s="34">
        <v>425</v>
      </c>
      <c r="C13" s="7">
        <v>121</v>
      </c>
      <c r="D13" s="7">
        <v>16</v>
      </c>
      <c r="E13" s="7">
        <v>3</v>
      </c>
      <c r="F13" s="7">
        <v>30</v>
      </c>
      <c r="G13" s="7">
        <v>0</v>
      </c>
      <c r="H13" s="7">
        <v>1</v>
      </c>
      <c r="I13" s="7">
        <v>0</v>
      </c>
      <c r="J13" s="22">
        <v>171</v>
      </c>
      <c r="K13" s="7">
        <v>0</v>
      </c>
      <c r="L13" s="7">
        <v>0</v>
      </c>
      <c r="M13" s="7">
        <v>0</v>
      </c>
      <c r="N13" s="37">
        <f t="shared" si="0"/>
        <v>0.40235294117647058</v>
      </c>
    </row>
    <row r="14" spans="1:14" x14ac:dyDescent="0.25">
      <c r="A14" s="21" t="s">
        <v>5577</v>
      </c>
      <c r="B14" s="34">
        <v>526</v>
      </c>
      <c r="C14" s="7">
        <v>116</v>
      </c>
      <c r="D14" s="7">
        <v>17</v>
      </c>
      <c r="E14" s="7">
        <v>1</v>
      </c>
      <c r="F14" s="7">
        <v>29</v>
      </c>
      <c r="G14" s="7">
        <v>0</v>
      </c>
      <c r="H14" s="7">
        <v>3</v>
      </c>
      <c r="I14" s="7">
        <v>1</v>
      </c>
      <c r="J14" s="22">
        <v>167</v>
      </c>
      <c r="K14" s="7">
        <v>0</v>
      </c>
      <c r="L14" s="7">
        <v>0</v>
      </c>
      <c r="M14" s="7">
        <v>0</v>
      </c>
      <c r="N14" s="37">
        <f t="shared" si="0"/>
        <v>0.31749049429657794</v>
      </c>
    </row>
    <row r="15" spans="1:14" x14ac:dyDescent="0.25">
      <c r="A15" s="21" t="s">
        <v>5578</v>
      </c>
      <c r="B15" s="34">
        <v>414</v>
      </c>
      <c r="C15" s="7">
        <v>97</v>
      </c>
      <c r="D15" s="7">
        <v>18</v>
      </c>
      <c r="E15" s="7">
        <v>1</v>
      </c>
      <c r="F15" s="7">
        <v>15</v>
      </c>
      <c r="G15" s="7">
        <v>0</v>
      </c>
      <c r="H15" s="7">
        <v>2</v>
      </c>
      <c r="I15" s="7">
        <v>1</v>
      </c>
      <c r="J15" s="22">
        <v>134</v>
      </c>
      <c r="K15" s="7">
        <v>0</v>
      </c>
      <c r="L15" s="7">
        <v>0</v>
      </c>
      <c r="M15" s="7">
        <v>0</v>
      </c>
      <c r="N15" s="37">
        <f t="shared" si="0"/>
        <v>0.32367149758454106</v>
      </c>
    </row>
    <row r="16" spans="1:14" x14ac:dyDescent="0.25">
      <c r="A16" s="21" t="s">
        <v>5579</v>
      </c>
      <c r="B16" s="34">
        <v>396</v>
      </c>
      <c r="C16" s="7">
        <v>98</v>
      </c>
      <c r="D16" s="7">
        <v>10</v>
      </c>
      <c r="E16" s="7">
        <v>4</v>
      </c>
      <c r="F16" s="7">
        <v>19</v>
      </c>
      <c r="G16" s="7">
        <v>0</v>
      </c>
      <c r="H16" s="7">
        <v>2</v>
      </c>
      <c r="I16" s="7">
        <v>2</v>
      </c>
      <c r="J16" s="22">
        <v>135</v>
      </c>
      <c r="K16" s="7">
        <v>0</v>
      </c>
      <c r="L16" s="7">
        <v>0</v>
      </c>
      <c r="M16" s="7">
        <v>0</v>
      </c>
      <c r="N16" s="37">
        <f t="shared" si="0"/>
        <v>0.34090909090909088</v>
      </c>
    </row>
    <row r="17" spans="1:14" x14ac:dyDescent="0.25">
      <c r="A17" s="21" t="s">
        <v>5580</v>
      </c>
      <c r="B17" s="34">
        <v>413</v>
      </c>
      <c r="C17" s="7">
        <v>102</v>
      </c>
      <c r="D17" s="7">
        <v>20</v>
      </c>
      <c r="E17" s="7">
        <v>5</v>
      </c>
      <c r="F17" s="7">
        <v>38</v>
      </c>
      <c r="G17" s="7">
        <v>4</v>
      </c>
      <c r="H17" s="7">
        <v>1</v>
      </c>
      <c r="I17" s="7">
        <v>2</v>
      </c>
      <c r="J17" s="22">
        <v>172</v>
      </c>
      <c r="K17" s="7">
        <v>0</v>
      </c>
      <c r="L17" s="7">
        <v>0</v>
      </c>
      <c r="M17" s="7">
        <v>0</v>
      </c>
      <c r="N17" s="37">
        <f t="shared" si="0"/>
        <v>0.41646489104116224</v>
      </c>
    </row>
    <row r="18" spans="1:14" x14ac:dyDescent="0.25">
      <c r="A18" s="21" t="s">
        <v>5581</v>
      </c>
      <c r="B18" s="34">
        <v>537</v>
      </c>
      <c r="C18" s="7">
        <v>117</v>
      </c>
      <c r="D18" s="7">
        <v>28</v>
      </c>
      <c r="E18" s="7">
        <v>1</v>
      </c>
      <c r="F18" s="7">
        <v>28</v>
      </c>
      <c r="G18" s="7">
        <v>2</v>
      </c>
      <c r="H18" s="7">
        <v>2</v>
      </c>
      <c r="I18" s="7">
        <v>0</v>
      </c>
      <c r="J18" s="22">
        <v>178</v>
      </c>
      <c r="K18" s="7">
        <v>1</v>
      </c>
      <c r="L18" s="7">
        <v>0</v>
      </c>
      <c r="M18" s="7">
        <v>0</v>
      </c>
      <c r="N18" s="37">
        <f t="shared" si="0"/>
        <v>0.33147113594040967</v>
      </c>
    </row>
    <row r="19" spans="1:14" x14ac:dyDescent="0.25">
      <c r="A19" s="21" t="s">
        <v>5582</v>
      </c>
      <c r="B19" s="34">
        <v>297</v>
      </c>
      <c r="C19" s="7">
        <v>53</v>
      </c>
      <c r="D19" s="7">
        <v>7</v>
      </c>
      <c r="E19" s="7">
        <v>0</v>
      </c>
      <c r="F19" s="7">
        <v>11</v>
      </c>
      <c r="G19" s="7">
        <v>0</v>
      </c>
      <c r="H19" s="7">
        <v>2</v>
      </c>
      <c r="I19" s="7">
        <v>0</v>
      </c>
      <c r="J19" s="22">
        <v>73</v>
      </c>
      <c r="K19" s="7">
        <v>0</v>
      </c>
      <c r="L19" s="7">
        <v>0</v>
      </c>
      <c r="M19" s="7">
        <v>1</v>
      </c>
      <c r="N19" s="37">
        <f t="shared" si="0"/>
        <v>0.24915824915824916</v>
      </c>
    </row>
    <row r="20" spans="1:14" x14ac:dyDescent="0.25">
      <c r="A20" s="21" t="s">
        <v>5583</v>
      </c>
      <c r="B20" s="34">
        <v>464</v>
      </c>
      <c r="C20" s="7">
        <v>79</v>
      </c>
      <c r="D20" s="7">
        <v>22</v>
      </c>
      <c r="E20" s="7">
        <v>1</v>
      </c>
      <c r="F20" s="7">
        <v>17</v>
      </c>
      <c r="G20" s="7">
        <v>2</v>
      </c>
      <c r="H20" s="7">
        <v>0</v>
      </c>
      <c r="I20" s="7">
        <v>0</v>
      </c>
      <c r="J20" s="22">
        <v>121</v>
      </c>
      <c r="K20" s="7">
        <v>0</v>
      </c>
      <c r="L20" s="7">
        <v>0</v>
      </c>
      <c r="M20" s="7">
        <v>0</v>
      </c>
      <c r="N20" s="37">
        <f t="shared" si="0"/>
        <v>0.26077586206896552</v>
      </c>
    </row>
    <row r="21" spans="1:14" x14ac:dyDescent="0.25">
      <c r="A21" s="21" t="s">
        <v>5584</v>
      </c>
      <c r="B21" s="34">
        <v>379</v>
      </c>
      <c r="C21" s="7">
        <v>63</v>
      </c>
      <c r="D21" s="7">
        <v>14</v>
      </c>
      <c r="E21" s="7">
        <v>3</v>
      </c>
      <c r="F21" s="7">
        <v>18</v>
      </c>
      <c r="G21" s="7">
        <v>2</v>
      </c>
      <c r="H21" s="7">
        <v>1</v>
      </c>
      <c r="I21" s="7">
        <v>1</v>
      </c>
      <c r="J21" s="22">
        <v>102</v>
      </c>
      <c r="K21" s="7">
        <v>0</v>
      </c>
      <c r="L21" s="7">
        <v>1</v>
      </c>
      <c r="M21" s="7">
        <v>0</v>
      </c>
      <c r="N21" s="37">
        <f t="shared" si="0"/>
        <v>0.27176781002638523</v>
      </c>
    </row>
    <row r="22" spans="1:14" x14ac:dyDescent="0.25">
      <c r="A22" s="21" t="s">
        <v>5585</v>
      </c>
      <c r="B22" s="34">
        <v>283</v>
      </c>
      <c r="C22" s="7">
        <v>74</v>
      </c>
      <c r="D22" s="7">
        <v>16</v>
      </c>
      <c r="E22" s="7">
        <v>0</v>
      </c>
      <c r="F22" s="7">
        <v>13</v>
      </c>
      <c r="G22" s="7">
        <v>0</v>
      </c>
      <c r="H22" s="7">
        <v>2</v>
      </c>
      <c r="I22" s="7">
        <v>1</v>
      </c>
      <c r="J22" s="22">
        <v>106</v>
      </c>
      <c r="K22" s="7">
        <v>0</v>
      </c>
      <c r="L22" s="7">
        <v>0</v>
      </c>
      <c r="M22" s="7">
        <v>0</v>
      </c>
      <c r="N22" s="37">
        <f t="shared" si="0"/>
        <v>0.37455830388692579</v>
      </c>
    </row>
    <row r="23" spans="1:14" x14ac:dyDescent="0.25">
      <c r="A23" s="21" t="s">
        <v>5586</v>
      </c>
      <c r="B23" s="34">
        <v>464</v>
      </c>
      <c r="C23" s="7">
        <v>119</v>
      </c>
      <c r="D23" s="7">
        <v>11</v>
      </c>
      <c r="E23" s="7">
        <v>3</v>
      </c>
      <c r="F23" s="7">
        <v>23</v>
      </c>
      <c r="G23" s="7">
        <v>2</v>
      </c>
      <c r="H23" s="7">
        <v>1</v>
      </c>
      <c r="I23" s="7">
        <v>0</v>
      </c>
      <c r="J23" s="22">
        <v>159</v>
      </c>
      <c r="K23" s="7">
        <v>0</v>
      </c>
      <c r="L23" s="7">
        <v>0</v>
      </c>
      <c r="M23" s="7">
        <v>0</v>
      </c>
      <c r="N23" s="37">
        <f t="shared" si="0"/>
        <v>0.34267241379310343</v>
      </c>
    </row>
    <row r="24" spans="1:14" x14ac:dyDescent="0.25">
      <c r="A24" s="21" t="s">
        <v>5587</v>
      </c>
      <c r="B24" s="34">
        <v>271</v>
      </c>
      <c r="C24" s="7">
        <v>111</v>
      </c>
      <c r="D24" s="7">
        <v>17</v>
      </c>
      <c r="E24" s="7">
        <v>2</v>
      </c>
      <c r="F24" s="7">
        <v>19</v>
      </c>
      <c r="G24" s="7">
        <v>0</v>
      </c>
      <c r="H24" s="7">
        <v>2</v>
      </c>
      <c r="I24" s="7">
        <v>0</v>
      </c>
      <c r="J24" s="22">
        <v>151</v>
      </c>
      <c r="K24" s="7">
        <v>0</v>
      </c>
      <c r="L24" s="7">
        <v>0</v>
      </c>
      <c r="M24" s="7">
        <v>0</v>
      </c>
      <c r="N24" s="37">
        <f t="shared" si="0"/>
        <v>0.55719557195571956</v>
      </c>
    </row>
    <row r="25" spans="1:14" x14ac:dyDescent="0.25">
      <c r="A25" s="21" t="s">
        <v>5588</v>
      </c>
      <c r="B25" s="34">
        <v>589</v>
      </c>
      <c r="C25" s="7">
        <v>285</v>
      </c>
      <c r="D25" s="7">
        <v>16</v>
      </c>
      <c r="E25" s="7">
        <v>6</v>
      </c>
      <c r="F25" s="7">
        <v>28</v>
      </c>
      <c r="G25" s="7">
        <v>1</v>
      </c>
      <c r="H25" s="7">
        <v>3</v>
      </c>
      <c r="I25" s="7">
        <v>2</v>
      </c>
      <c r="J25" s="22">
        <v>341</v>
      </c>
      <c r="K25" s="7">
        <v>0</v>
      </c>
      <c r="L25" s="7">
        <v>0</v>
      </c>
      <c r="M25" s="7">
        <v>0</v>
      </c>
      <c r="N25" s="37">
        <f t="shared" si="0"/>
        <v>0.57894736842105265</v>
      </c>
    </row>
    <row r="26" spans="1:14" x14ac:dyDescent="0.25">
      <c r="A26" s="21" t="s">
        <v>5589</v>
      </c>
      <c r="B26" s="34">
        <v>303</v>
      </c>
      <c r="C26" s="7">
        <v>129</v>
      </c>
      <c r="D26" s="7">
        <v>18</v>
      </c>
      <c r="E26" s="7">
        <v>1</v>
      </c>
      <c r="F26" s="7">
        <v>24</v>
      </c>
      <c r="G26" s="7">
        <v>1</v>
      </c>
      <c r="H26" s="7">
        <v>0</v>
      </c>
      <c r="I26" s="7">
        <v>0</v>
      </c>
      <c r="J26" s="22">
        <v>173</v>
      </c>
      <c r="K26" s="7">
        <v>0</v>
      </c>
      <c r="L26" s="7">
        <v>0</v>
      </c>
      <c r="M26" s="7">
        <v>0</v>
      </c>
      <c r="N26" s="37">
        <f t="shared" si="0"/>
        <v>0.57095709570957098</v>
      </c>
    </row>
    <row r="27" spans="1:14" x14ac:dyDescent="0.25">
      <c r="A27" s="21" t="s">
        <v>5590</v>
      </c>
      <c r="B27" s="34">
        <v>420</v>
      </c>
      <c r="C27" s="7">
        <v>176</v>
      </c>
      <c r="D27" s="7">
        <v>15</v>
      </c>
      <c r="E27" s="7">
        <v>4</v>
      </c>
      <c r="F27" s="7">
        <v>20</v>
      </c>
      <c r="G27" s="7">
        <v>3</v>
      </c>
      <c r="H27" s="7">
        <v>1</v>
      </c>
      <c r="I27" s="7">
        <v>3</v>
      </c>
      <c r="J27" s="22">
        <v>222</v>
      </c>
      <c r="K27" s="7">
        <v>1</v>
      </c>
      <c r="L27" s="7">
        <v>0</v>
      </c>
      <c r="M27" s="7">
        <v>0</v>
      </c>
      <c r="N27" s="37">
        <f t="shared" si="0"/>
        <v>0.52857142857142858</v>
      </c>
    </row>
    <row r="28" spans="1:14" x14ac:dyDescent="0.25">
      <c r="A28" s="21" t="s">
        <v>5591</v>
      </c>
      <c r="B28" s="7">
        <v>491</v>
      </c>
      <c r="C28" s="7">
        <v>154</v>
      </c>
      <c r="D28" s="7">
        <v>28</v>
      </c>
      <c r="E28" s="7">
        <v>6</v>
      </c>
      <c r="F28" s="7">
        <v>24</v>
      </c>
      <c r="G28" s="7">
        <v>1</v>
      </c>
      <c r="H28" s="7">
        <v>1</v>
      </c>
      <c r="I28" s="7">
        <v>0</v>
      </c>
      <c r="J28" s="22">
        <v>214</v>
      </c>
      <c r="K28" s="7">
        <v>1</v>
      </c>
      <c r="L28" s="7">
        <v>0</v>
      </c>
      <c r="M28" s="7">
        <v>0</v>
      </c>
      <c r="N28" s="37">
        <f t="shared" si="0"/>
        <v>0.43584521384928715</v>
      </c>
    </row>
    <row r="29" spans="1:14" x14ac:dyDescent="0.25">
      <c r="A29" s="21" t="s">
        <v>5592</v>
      </c>
      <c r="B29" s="34">
        <v>349</v>
      </c>
      <c r="C29" s="7">
        <v>96</v>
      </c>
      <c r="D29" s="7">
        <v>23</v>
      </c>
      <c r="E29" s="7">
        <v>2</v>
      </c>
      <c r="F29" s="7">
        <v>23</v>
      </c>
      <c r="G29" s="7">
        <v>1</v>
      </c>
      <c r="H29" s="7">
        <v>3</v>
      </c>
      <c r="I29" s="7">
        <v>0</v>
      </c>
      <c r="J29" s="22">
        <v>148</v>
      </c>
      <c r="K29" s="7">
        <v>0</v>
      </c>
      <c r="L29" s="7">
        <v>0</v>
      </c>
      <c r="M29" s="7">
        <v>0</v>
      </c>
      <c r="N29" s="37">
        <f t="shared" si="0"/>
        <v>0.42406876790830944</v>
      </c>
    </row>
    <row r="30" spans="1:14" x14ac:dyDescent="0.25">
      <c r="A30" s="21" t="s">
        <v>5593</v>
      </c>
      <c r="B30" s="34">
        <v>329</v>
      </c>
      <c r="C30" s="7">
        <v>99</v>
      </c>
      <c r="D30" s="7">
        <v>35</v>
      </c>
      <c r="E30" s="7">
        <v>2</v>
      </c>
      <c r="F30" s="7">
        <v>24</v>
      </c>
      <c r="G30" s="7">
        <v>1</v>
      </c>
      <c r="H30" s="7">
        <v>1</v>
      </c>
      <c r="I30" s="7">
        <v>1</v>
      </c>
      <c r="J30" s="22">
        <v>163</v>
      </c>
      <c r="K30" s="7">
        <v>0</v>
      </c>
      <c r="L30" s="7">
        <v>0</v>
      </c>
      <c r="M30" s="7">
        <v>0</v>
      </c>
      <c r="N30" s="37">
        <f t="shared" si="0"/>
        <v>0.49544072948328266</v>
      </c>
    </row>
    <row r="31" spans="1:14" x14ac:dyDescent="0.25">
      <c r="A31" s="21" t="s">
        <v>5594</v>
      </c>
      <c r="B31" s="34">
        <v>439</v>
      </c>
      <c r="C31" s="7">
        <v>115</v>
      </c>
      <c r="D31" s="7">
        <v>51</v>
      </c>
      <c r="E31" s="7">
        <v>6</v>
      </c>
      <c r="F31" s="7">
        <v>36</v>
      </c>
      <c r="G31" s="7">
        <v>1</v>
      </c>
      <c r="H31" s="7">
        <v>4</v>
      </c>
      <c r="I31" s="7">
        <v>2</v>
      </c>
      <c r="J31" s="22">
        <v>215</v>
      </c>
      <c r="K31" s="7">
        <v>0</v>
      </c>
      <c r="L31" s="7">
        <v>0</v>
      </c>
      <c r="M31" s="7">
        <v>1</v>
      </c>
      <c r="N31" s="37">
        <f t="shared" si="0"/>
        <v>0.49202733485193623</v>
      </c>
    </row>
    <row r="32" spans="1:14" x14ac:dyDescent="0.25">
      <c r="A32" s="21" t="s">
        <v>5595</v>
      </c>
      <c r="B32" s="34">
        <v>619</v>
      </c>
      <c r="C32" s="7">
        <v>179</v>
      </c>
      <c r="D32" s="7">
        <v>51</v>
      </c>
      <c r="E32" s="7">
        <v>6</v>
      </c>
      <c r="F32" s="7">
        <v>37</v>
      </c>
      <c r="G32" s="7">
        <v>2</v>
      </c>
      <c r="H32" s="7">
        <v>8</v>
      </c>
      <c r="I32" s="7">
        <v>6</v>
      </c>
      <c r="J32" s="22">
        <v>289</v>
      </c>
      <c r="K32" s="7">
        <v>2</v>
      </c>
      <c r="L32" s="7">
        <v>0</v>
      </c>
      <c r="M32" s="7">
        <v>1</v>
      </c>
      <c r="N32" s="37">
        <f t="shared" si="0"/>
        <v>0.46849757673667203</v>
      </c>
    </row>
    <row r="33" spans="1:14" x14ac:dyDescent="0.25">
      <c r="A33" s="21" t="s">
        <v>5596</v>
      </c>
      <c r="B33" s="34">
        <v>363</v>
      </c>
      <c r="C33" s="7">
        <v>121</v>
      </c>
      <c r="D33" s="7">
        <v>18</v>
      </c>
      <c r="E33" s="7">
        <v>2</v>
      </c>
      <c r="F33" s="7">
        <v>33</v>
      </c>
      <c r="G33" s="7">
        <v>0</v>
      </c>
      <c r="H33" s="7">
        <v>0</v>
      </c>
      <c r="I33" s="7">
        <v>0</v>
      </c>
      <c r="J33" s="22">
        <v>174</v>
      </c>
      <c r="K33" s="7">
        <v>0</v>
      </c>
      <c r="L33" s="7">
        <v>1</v>
      </c>
      <c r="M33" s="7">
        <v>0</v>
      </c>
      <c r="N33" s="37">
        <f t="shared" si="0"/>
        <v>0.48209366391184572</v>
      </c>
    </row>
    <row r="34" spans="1:14" x14ac:dyDescent="0.25">
      <c r="A34" s="21" t="s">
        <v>5597</v>
      </c>
      <c r="B34" s="34">
        <v>527</v>
      </c>
      <c r="C34" s="7">
        <v>199</v>
      </c>
      <c r="D34" s="7">
        <v>22</v>
      </c>
      <c r="E34" s="7">
        <v>0</v>
      </c>
      <c r="F34" s="7">
        <v>40</v>
      </c>
      <c r="G34" s="7">
        <v>0</v>
      </c>
      <c r="H34" s="7">
        <v>2</v>
      </c>
      <c r="I34" s="7">
        <v>1</v>
      </c>
      <c r="J34" s="22">
        <v>264</v>
      </c>
      <c r="K34" s="7">
        <v>1</v>
      </c>
      <c r="L34" s="7">
        <v>0</v>
      </c>
      <c r="M34" s="7">
        <v>0</v>
      </c>
      <c r="N34" s="37">
        <f t="shared" si="0"/>
        <v>0.50094876660341559</v>
      </c>
    </row>
    <row r="35" spans="1:14" x14ac:dyDescent="0.25">
      <c r="A35" s="21" t="s">
        <v>5598</v>
      </c>
      <c r="B35" s="34">
        <v>438</v>
      </c>
      <c r="C35" s="7">
        <v>223</v>
      </c>
      <c r="D35" s="7">
        <v>22</v>
      </c>
      <c r="E35" s="7">
        <v>7</v>
      </c>
      <c r="F35" s="7">
        <v>24</v>
      </c>
      <c r="G35" s="7">
        <v>3</v>
      </c>
      <c r="H35" s="7">
        <v>4</v>
      </c>
      <c r="I35" s="7">
        <v>0</v>
      </c>
      <c r="J35" s="22">
        <v>283</v>
      </c>
      <c r="K35" s="7">
        <v>0</v>
      </c>
      <c r="L35" s="7">
        <v>0</v>
      </c>
      <c r="M35" s="7">
        <v>0</v>
      </c>
      <c r="N35" s="37">
        <f t="shared" si="0"/>
        <v>0.64611872146118721</v>
      </c>
    </row>
    <row r="36" spans="1:14" x14ac:dyDescent="0.25">
      <c r="A36" s="21" t="s">
        <v>5599</v>
      </c>
      <c r="B36" s="34">
        <v>389</v>
      </c>
      <c r="C36" s="7">
        <v>139</v>
      </c>
      <c r="D36" s="7">
        <v>16</v>
      </c>
      <c r="E36" s="7">
        <v>0</v>
      </c>
      <c r="F36" s="7">
        <v>13</v>
      </c>
      <c r="G36" s="7">
        <v>0</v>
      </c>
      <c r="H36" s="7">
        <v>3</v>
      </c>
      <c r="I36" s="7">
        <v>2</v>
      </c>
      <c r="J36" s="22">
        <v>173</v>
      </c>
      <c r="K36" s="7">
        <v>1</v>
      </c>
      <c r="L36" s="7">
        <v>0</v>
      </c>
      <c r="M36" s="7">
        <v>1</v>
      </c>
      <c r="N36" s="37">
        <f t="shared" si="0"/>
        <v>0.4473007712082262</v>
      </c>
    </row>
    <row r="37" spans="1:14" x14ac:dyDescent="0.25">
      <c r="A37" s="21" t="s">
        <v>5600</v>
      </c>
      <c r="B37" s="34">
        <v>580</v>
      </c>
      <c r="C37" s="7">
        <v>172</v>
      </c>
      <c r="D37" s="7">
        <v>24</v>
      </c>
      <c r="E37" s="7">
        <v>4</v>
      </c>
      <c r="F37" s="7">
        <v>35</v>
      </c>
      <c r="G37" s="7">
        <v>3</v>
      </c>
      <c r="H37" s="7">
        <v>3</v>
      </c>
      <c r="I37" s="7">
        <v>0</v>
      </c>
      <c r="J37" s="22">
        <v>241</v>
      </c>
      <c r="K37" s="7">
        <v>0</v>
      </c>
      <c r="L37" s="7">
        <v>0</v>
      </c>
      <c r="M37" s="7">
        <v>0</v>
      </c>
      <c r="N37" s="37">
        <f t="shared" si="0"/>
        <v>0.41551724137931034</v>
      </c>
    </row>
    <row r="38" spans="1:14" x14ac:dyDescent="0.25">
      <c r="A38" s="21" t="s">
        <v>5601</v>
      </c>
      <c r="B38" s="34">
        <v>412</v>
      </c>
      <c r="C38" s="7">
        <v>106</v>
      </c>
      <c r="D38" s="7">
        <v>13</v>
      </c>
      <c r="E38" s="7">
        <v>1</v>
      </c>
      <c r="F38" s="7">
        <v>28</v>
      </c>
      <c r="G38" s="7">
        <v>1</v>
      </c>
      <c r="H38" s="7">
        <v>0</v>
      </c>
      <c r="I38" s="7">
        <v>0</v>
      </c>
      <c r="J38" s="22">
        <v>149</v>
      </c>
      <c r="K38" s="7">
        <v>0</v>
      </c>
      <c r="L38" s="7">
        <v>0</v>
      </c>
      <c r="M38" s="7">
        <v>0</v>
      </c>
      <c r="N38" s="37">
        <f t="shared" si="0"/>
        <v>0.36165048543689321</v>
      </c>
    </row>
    <row r="39" spans="1:14" x14ac:dyDescent="0.25">
      <c r="A39" s="21" t="s">
        <v>5602</v>
      </c>
      <c r="B39" s="34">
        <v>426</v>
      </c>
      <c r="C39" s="7">
        <v>152</v>
      </c>
      <c r="D39" s="7">
        <v>12</v>
      </c>
      <c r="E39" s="7">
        <v>1</v>
      </c>
      <c r="F39" s="7">
        <v>17</v>
      </c>
      <c r="G39" s="7">
        <v>1</v>
      </c>
      <c r="H39" s="7">
        <v>0</v>
      </c>
      <c r="I39" s="7">
        <v>1</v>
      </c>
      <c r="J39" s="22">
        <v>184</v>
      </c>
      <c r="K39" s="7">
        <v>0</v>
      </c>
      <c r="L39" s="7">
        <v>0</v>
      </c>
      <c r="M39" s="7">
        <v>0</v>
      </c>
      <c r="N39" s="37">
        <f t="shared" si="0"/>
        <v>0.431924882629108</v>
      </c>
    </row>
    <row r="40" spans="1:14" x14ac:dyDescent="0.25">
      <c r="A40" s="21" t="s">
        <v>5603</v>
      </c>
      <c r="B40" s="34">
        <v>305</v>
      </c>
      <c r="C40" s="7">
        <v>96</v>
      </c>
      <c r="D40" s="7">
        <v>16</v>
      </c>
      <c r="E40" s="7">
        <v>0</v>
      </c>
      <c r="F40" s="7">
        <v>19</v>
      </c>
      <c r="G40" s="7">
        <v>2</v>
      </c>
      <c r="H40" s="7">
        <v>2</v>
      </c>
      <c r="I40" s="7">
        <v>0</v>
      </c>
      <c r="J40" s="22">
        <v>135</v>
      </c>
      <c r="K40" s="7">
        <v>0</v>
      </c>
      <c r="L40" s="7">
        <v>0</v>
      </c>
      <c r="M40" s="7">
        <v>0</v>
      </c>
      <c r="N40" s="37">
        <f t="shared" si="0"/>
        <v>0.44262295081967212</v>
      </c>
    </row>
    <row r="41" spans="1:14" x14ac:dyDescent="0.25">
      <c r="A41" s="21" t="s">
        <v>5604</v>
      </c>
      <c r="B41" s="34">
        <v>502</v>
      </c>
      <c r="C41" s="7">
        <v>146</v>
      </c>
      <c r="D41" s="7">
        <v>26</v>
      </c>
      <c r="E41" s="7">
        <v>2</v>
      </c>
      <c r="F41" s="7">
        <v>49</v>
      </c>
      <c r="G41" s="7">
        <v>1</v>
      </c>
      <c r="H41" s="7">
        <v>1</v>
      </c>
      <c r="I41" s="7">
        <v>0</v>
      </c>
      <c r="J41" s="22">
        <v>225</v>
      </c>
      <c r="K41" s="7">
        <v>0</v>
      </c>
      <c r="L41" s="7">
        <v>0</v>
      </c>
      <c r="M41" s="7">
        <v>0</v>
      </c>
      <c r="N41" s="37">
        <f t="shared" si="0"/>
        <v>0.44820717131474103</v>
      </c>
    </row>
    <row r="42" spans="1:14" x14ac:dyDescent="0.25">
      <c r="A42" s="21" t="s">
        <v>5605</v>
      </c>
      <c r="B42" s="34">
        <v>369</v>
      </c>
      <c r="C42" s="7">
        <v>110</v>
      </c>
      <c r="D42" s="7">
        <v>14</v>
      </c>
      <c r="E42" s="7">
        <v>2</v>
      </c>
      <c r="F42" s="7">
        <v>27</v>
      </c>
      <c r="G42" s="7">
        <v>1</v>
      </c>
      <c r="H42" s="7">
        <v>1</v>
      </c>
      <c r="I42" s="7">
        <v>0</v>
      </c>
      <c r="J42" s="22">
        <v>155</v>
      </c>
      <c r="K42" s="7">
        <v>1</v>
      </c>
      <c r="L42" s="7">
        <v>0</v>
      </c>
      <c r="M42" s="7">
        <v>0</v>
      </c>
      <c r="N42" s="37">
        <f t="shared" si="0"/>
        <v>0.42005420054200543</v>
      </c>
    </row>
    <row r="43" spans="1:14" x14ac:dyDescent="0.25">
      <c r="A43" s="21" t="s">
        <v>5606</v>
      </c>
      <c r="B43" s="34">
        <v>466</v>
      </c>
      <c r="C43" s="7">
        <v>173</v>
      </c>
      <c r="D43" s="7">
        <v>14</v>
      </c>
      <c r="E43" s="7">
        <v>3</v>
      </c>
      <c r="F43" s="7">
        <v>45</v>
      </c>
      <c r="G43" s="7">
        <v>1</v>
      </c>
      <c r="H43" s="7">
        <v>0</v>
      </c>
      <c r="I43" s="7">
        <v>0</v>
      </c>
      <c r="J43" s="22">
        <v>236</v>
      </c>
      <c r="K43" s="7">
        <v>1</v>
      </c>
      <c r="L43" s="7">
        <v>0</v>
      </c>
      <c r="M43" s="7">
        <v>0</v>
      </c>
      <c r="N43" s="37">
        <f t="shared" si="0"/>
        <v>0.50643776824034337</v>
      </c>
    </row>
    <row r="44" spans="1:14" x14ac:dyDescent="0.25">
      <c r="A44" s="21" t="s">
        <v>5607</v>
      </c>
      <c r="B44" s="34">
        <v>703</v>
      </c>
      <c r="C44" s="7">
        <v>233</v>
      </c>
      <c r="D44" s="7">
        <v>50</v>
      </c>
      <c r="E44" s="7">
        <v>6</v>
      </c>
      <c r="F44" s="7">
        <v>53</v>
      </c>
      <c r="G44" s="7">
        <v>0</v>
      </c>
      <c r="H44" s="7">
        <v>2</v>
      </c>
      <c r="I44" s="7">
        <v>1</v>
      </c>
      <c r="J44" s="22">
        <v>345</v>
      </c>
      <c r="K44" s="7">
        <v>0</v>
      </c>
      <c r="L44" s="7">
        <v>0</v>
      </c>
      <c r="M44" s="7">
        <v>0</v>
      </c>
      <c r="N44" s="37">
        <f t="shared" si="0"/>
        <v>0.49075391180654337</v>
      </c>
    </row>
    <row r="45" spans="1:14" x14ac:dyDescent="0.25">
      <c r="A45" s="21" t="s">
        <v>5608</v>
      </c>
      <c r="B45" s="7">
        <v>496</v>
      </c>
      <c r="C45" s="7">
        <v>122</v>
      </c>
      <c r="D45" s="7">
        <v>36</v>
      </c>
      <c r="E45" s="7">
        <v>3</v>
      </c>
      <c r="F45" s="7">
        <v>41</v>
      </c>
      <c r="G45" s="7">
        <v>1</v>
      </c>
      <c r="H45" s="7">
        <v>2</v>
      </c>
      <c r="I45" s="7">
        <v>1</v>
      </c>
      <c r="J45" s="22">
        <v>206</v>
      </c>
      <c r="K45" s="7">
        <v>0</v>
      </c>
      <c r="L45" s="7">
        <v>0</v>
      </c>
      <c r="M45" s="7">
        <v>1</v>
      </c>
      <c r="N45" s="37">
        <f t="shared" si="0"/>
        <v>0.41733870967741937</v>
      </c>
    </row>
    <row r="46" spans="1:14" x14ac:dyDescent="0.25">
      <c r="A46" s="21" t="s">
        <v>5609</v>
      </c>
      <c r="B46" s="34">
        <v>491</v>
      </c>
      <c r="C46" s="7">
        <v>129</v>
      </c>
      <c r="D46" s="7">
        <v>38</v>
      </c>
      <c r="E46" s="7">
        <v>7</v>
      </c>
      <c r="F46" s="7">
        <v>44</v>
      </c>
      <c r="G46" s="7">
        <v>1</v>
      </c>
      <c r="H46" s="7">
        <v>4</v>
      </c>
      <c r="I46" s="7">
        <v>0</v>
      </c>
      <c r="J46" s="22">
        <v>223</v>
      </c>
      <c r="K46" s="7">
        <v>0</v>
      </c>
      <c r="L46" s="7">
        <v>0</v>
      </c>
      <c r="M46" s="7">
        <v>1</v>
      </c>
      <c r="N46" s="37">
        <f t="shared" si="0"/>
        <v>0.45621181262729127</v>
      </c>
    </row>
    <row r="47" spans="1:14" x14ac:dyDescent="0.25">
      <c r="A47" s="21" t="s">
        <v>5610</v>
      </c>
      <c r="B47" s="34">
        <v>222</v>
      </c>
      <c r="C47" s="7">
        <v>78</v>
      </c>
      <c r="D47" s="7">
        <v>15</v>
      </c>
      <c r="E47" s="7">
        <v>4</v>
      </c>
      <c r="F47" s="7">
        <v>11</v>
      </c>
      <c r="G47" s="7">
        <v>0</v>
      </c>
      <c r="H47" s="7">
        <v>0</v>
      </c>
      <c r="I47" s="7">
        <v>0</v>
      </c>
      <c r="J47" s="22">
        <v>108</v>
      </c>
      <c r="K47" s="7">
        <v>0</v>
      </c>
      <c r="L47" s="7">
        <v>0</v>
      </c>
      <c r="M47" s="7">
        <v>0</v>
      </c>
      <c r="N47" s="37">
        <f t="shared" si="0"/>
        <v>0.48648648648648651</v>
      </c>
    </row>
    <row r="48" spans="1:14" x14ac:dyDescent="0.25">
      <c r="A48" s="21" t="s">
        <v>5611</v>
      </c>
      <c r="B48" s="34">
        <v>258</v>
      </c>
      <c r="C48" s="7">
        <v>112</v>
      </c>
      <c r="D48" s="7">
        <v>6</v>
      </c>
      <c r="E48" s="7">
        <v>1</v>
      </c>
      <c r="F48" s="7">
        <v>14</v>
      </c>
      <c r="G48" s="7">
        <v>0</v>
      </c>
      <c r="H48" s="7">
        <v>0</v>
      </c>
      <c r="I48" s="7">
        <v>0</v>
      </c>
      <c r="J48" s="22">
        <v>133</v>
      </c>
      <c r="K48" s="7">
        <v>2</v>
      </c>
      <c r="L48" s="7">
        <v>0</v>
      </c>
      <c r="M48" s="7">
        <v>0</v>
      </c>
      <c r="N48" s="37">
        <f t="shared" si="0"/>
        <v>0.51550387596899228</v>
      </c>
    </row>
    <row r="49" spans="1:14" x14ac:dyDescent="0.25">
      <c r="A49" s="21" t="s">
        <v>5612</v>
      </c>
      <c r="B49" s="34">
        <v>425</v>
      </c>
      <c r="C49" s="7">
        <v>163</v>
      </c>
      <c r="D49" s="7">
        <v>22</v>
      </c>
      <c r="E49" s="7">
        <v>1</v>
      </c>
      <c r="F49" s="7">
        <v>38</v>
      </c>
      <c r="G49" s="7">
        <v>1</v>
      </c>
      <c r="H49" s="7">
        <v>0</v>
      </c>
      <c r="I49" s="7">
        <v>1</v>
      </c>
      <c r="J49" s="22">
        <v>226</v>
      </c>
      <c r="K49" s="7">
        <v>2</v>
      </c>
      <c r="L49" s="7">
        <v>0</v>
      </c>
      <c r="M49" s="7">
        <v>1</v>
      </c>
      <c r="N49" s="37">
        <f t="shared" si="0"/>
        <v>0.53411764705882347</v>
      </c>
    </row>
    <row r="50" spans="1:14" x14ac:dyDescent="0.25">
      <c r="A50" s="21" t="s">
        <v>5613</v>
      </c>
      <c r="B50" s="34">
        <v>388</v>
      </c>
      <c r="C50" s="7">
        <v>157</v>
      </c>
      <c r="D50" s="7">
        <v>23</v>
      </c>
      <c r="E50" s="7">
        <v>1</v>
      </c>
      <c r="F50" s="7">
        <v>33</v>
      </c>
      <c r="G50" s="7">
        <v>1</v>
      </c>
      <c r="H50" s="7">
        <v>1</v>
      </c>
      <c r="I50" s="7">
        <v>0</v>
      </c>
      <c r="J50" s="22">
        <v>216</v>
      </c>
      <c r="K50" s="7">
        <v>1</v>
      </c>
      <c r="L50" s="7">
        <v>0</v>
      </c>
      <c r="M50" s="7">
        <v>1</v>
      </c>
      <c r="N50" s="37">
        <f t="shared" si="0"/>
        <v>0.55927835051546393</v>
      </c>
    </row>
    <row r="51" spans="1:14" x14ac:dyDescent="0.25">
      <c r="A51" s="21" t="s">
        <v>5614</v>
      </c>
      <c r="B51" s="34">
        <v>365</v>
      </c>
      <c r="C51" s="7">
        <v>92</v>
      </c>
      <c r="D51" s="7">
        <v>18</v>
      </c>
      <c r="E51" s="7">
        <v>2</v>
      </c>
      <c r="F51" s="7">
        <v>19</v>
      </c>
      <c r="G51" s="7">
        <v>0</v>
      </c>
      <c r="H51" s="7">
        <v>3</v>
      </c>
      <c r="I51" s="7">
        <v>0</v>
      </c>
      <c r="J51" s="22">
        <v>134</v>
      </c>
      <c r="K51" s="7">
        <v>0</v>
      </c>
      <c r="L51" s="7">
        <v>0</v>
      </c>
      <c r="M51" s="7">
        <v>0</v>
      </c>
      <c r="N51" s="37">
        <f t="shared" si="0"/>
        <v>0.36712328767123287</v>
      </c>
    </row>
    <row r="52" spans="1:14" x14ac:dyDescent="0.25">
      <c r="A52" s="21" t="s">
        <v>5615</v>
      </c>
      <c r="B52" s="7">
        <v>662</v>
      </c>
      <c r="C52" s="7">
        <v>153</v>
      </c>
      <c r="D52" s="7">
        <v>22</v>
      </c>
      <c r="E52" s="7">
        <v>4</v>
      </c>
      <c r="F52" s="7">
        <v>26</v>
      </c>
      <c r="G52" s="7">
        <v>0</v>
      </c>
      <c r="H52" s="7">
        <v>0</v>
      </c>
      <c r="I52" s="7">
        <v>0</v>
      </c>
      <c r="J52" s="22">
        <v>205</v>
      </c>
      <c r="K52" s="7">
        <v>0</v>
      </c>
      <c r="L52" s="7">
        <v>0</v>
      </c>
      <c r="M52" s="7">
        <v>0</v>
      </c>
      <c r="N52" s="37">
        <f t="shared" si="0"/>
        <v>0.30966767371601206</v>
      </c>
    </row>
    <row r="53" spans="1:14" x14ac:dyDescent="0.25">
      <c r="A53" s="21" t="s">
        <v>5616</v>
      </c>
      <c r="B53" s="34">
        <v>391</v>
      </c>
      <c r="C53" s="7">
        <v>106</v>
      </c>
      <c r="D53" s="7">
        <v>10</v>
      </c>
      <c r="E53" s="7">
        <v>1</v>
      </c>
      <c r="F53" s="7">
        <v>20</v>
      </c>
      <c r="G53" s="7">
        <v>0</v>
      </c>
      <c r="H53" s="7">
        <v>0</v>
      </c>
      <c r="I53" s="7">
        <v>1</v>
      </c>
      <c r="J53" s="22">
        <v>138</v>
      </c>
      <c r="K53" s="7">
        <v>0</v>
      </c>
      <c r="L53" s="7">
        <v>0</v>
      </c>
      <c r="M53" s="7">
        <v>0</v>
      </c>
      <c r="N53" s="37">
        <f t="shared" si="0"/>
        <v>0.35294117647058826</v>
      </c>
    </row>
    <row r="54" spans="1:14" x14ac:dyDescent="0.25">
      <c r="A54" s="21" t="s">
        <v>5617</v>
      </c>
      <c r="B54" s="34">
        <v>525</v>
      </c>
      <c r="C54" s="7">
        <v>94</v>
      </c>
      <c r="D54" s="7">
        <v>12</v>
      </c>
      <c r="E54" s="7">
        <v>5</v>
      </c>
      <c r="F54" s="7">
        <v>26</v>
      </c>
      <c r="G54" s="7">
        <v>0</v>
      </c>
      <c r="H54" s="7">
        <v>1</v>
      </c>
      <c r="I54" s="7">
        <v>1</v>
      </c>
      <c r="J54" s="22">
        <v>139</v>
      </c>
      <c r="K54" s="7">
        <v>0</v>
      </c>
      <c r="L54" s="7">
        <v>0</v>
      </c>
      <c r="M54" s="7">
        <v>0</v>
      </c>
      <c r="N54" s="37">
        <f t="shared" si="0"/>
        <v>0.26476190476190475</v>
      </c>
    </row>
    <row r="55" spans="1:14" x14ac:dyDescent="0.25">
      <c r="A55" s="21" t="s">
        <v>5618</v>
      </c>
      <c r="B55" s="34">
        <v>420</v>
      </c>
      <c r="C55" s="7">
        <v>108</v>
      </c>
      <c r="D55" s="7">
        <v>9</v>
      </c>
      <c r="E55" s="7">
        <v>0</v>
      </c>
      <c r="F55" s="7">
        <v>18</v>
      </c>
      <c r="G55" s="7">
        <v>0</v>
      </c>
      <c r="H55" s="7">
        <v>1</v>
      </c>
      <c r="I55" s="7">
        <v>0</v>
      </c>
      <c r="J55" s="22">
        <v>136</v>
      </c>
      <c r="K55" s="7">
        <v>0</v>
      </c>
      <c r="L55" s="7">
        <v>0</v>
      </c>
      <c r="M55" s="7">
        <v>0</v>
      </c>
      <c r="N55" s="37">
        <f t="shared" si="0"/>
        <v>0.32380952380952382</v>
      </c>
    </row>
    <row r="56" spans="1:14" x14ac:dyDescent="0.25">
      <c r="A56" s="21" t="s">
        <v>5619</v>
      </c>
      <c r="B56" s="34">
        <v>543</v>
      </c>
      <c r="C56" s="7">
        <v>162</v>
      </c>
      <c r="D56" s="7">
        <v>15</v>
      </c>
      <c r="E56" s="7">
        <v>4</v>
      </c>
      <c r="F56" s="7">
        <v>26</v>
      </c>
      <c r="G56" s="7">
        <v>0</v>
      </c>
      <c r="H56" s="7">
        <v>0</v>
      </c>
      <c r="I56" s="7">
        <v>2</v>
      </c>
      <c r="J56" s="22">
        <v>209</v>
      </c>
      <c r="K56" s="7">
        <v>0</v>
      </c>
      <c r="L56" s="7">
        <v>0</v>
      </c>
      <c r="M56" s="7">
        <v>0</v>
      </c>
      <c r="N56" s="37">
        <f t="shared" si="0"/>
        <v>0.38489871086556171</v>
      </c>
    </row>
    <row r="57" spans="1:14" x14ac:dyDescent="0.25">
      <c r="A57" s="21" t="s">
        <v>5620</v>
      </c>
      <c r="B57" s="34">
        <v>452</v>
      </c>
      <c r="C57" s="7">
        <v>90</v>
      </c>
      <c r="D57" s="7">
        <v>21</v>
      </c>
      <c r="E57" s="7">
        <v>3</v>
      </c>
      <c r="F57" s="7">
        <v>27</v>
      </c>
      <c r="G57" s="7">
        <v>0</v>
      </c>
      <c r="H57" s="7">
        <v>1</v>
      </c>
      <c r="I57" s="7">
        <v>1</v>
      </c>
      <c r="J57" s="22">
        <v>143</v>
      </c>
      <c r="K57" s="7">
        <v>0</v>
      </c>
      <c r="L57" s="7">
        <v>0</v>
      </c>
      <c r="M57" s="7">
        <v>0</v>
      </c>
      <c r="N57" s="37">
        <f t="shared" si="0"/>
        <v>0.3163716814159292</v>
      </c>
    </row>
    <row r="58" spans="1:14" x14ac:dyDescent="0.25">
      <c r="A58" s="21" t="s">
        <v>5621</v>
      </c>
      <c r="B58" s="34">
        <v>442</v>
      </c>
      <c r="C58" s="7">
        <v>113</v>
      </c>
      <c r="D58" s="7">
        <v>19</v>
      </c>
      <c r="E58" s="7">
        <v>3</v>
      </c>
      <c r="F58" s="7">
        <v>23</v>
      </c>
      <c r="G58" s="7">
        <v>0</v>
      </c>
      <c r="H58" s="7">
        <v>1</v>
      </c>
      <c r="I58" s="7">
        <v>2</v>
      </c>
      <c r="J58" s="22">
        <v>161</v>
      </c>
      <c r="K58" s="7">
        <v>0</v>
      </c>
      <c r="L58" s="7">
        <v>0</v>
      </c>
      <c r="M58" s="7">
        <v>0</v>
      </c>
      <c r="N58" s="37">
        <f t="shared" si="0"/>
        <v>0.36425339366515835</v>
      </c>
    </row>
    <row r="59" spans="1:14" x14ac:dyDescent="0.25">
      <c r="A59" s="21" t="s">
        <v>5622</v>
      </c>
      <c r="B59" s="34">
        <v>401</v>
      </c>
      <c r="C59" s="7">
        <v>107</v>
      </c>
      <c r="D59" s="7">
        <v>15</v>
      </c>
      <c r="E59" s="7">
        <v>2</v>
      </c>
      <c r="F59" s="7">
        <v>16</v>
      </c>
      <c r="G59" s="7">
        <v>0</v>
      </c>
      <c r="H59" s="7">
        <v>0</v>
      </c>
      <c r="I59" s="7">
        <v>0</v>
      </c>
      <c r="J59" s="22">
        <v>140</v>
      </c>
      <c r="K59" s="7">
        <v>0</v>
      </c>
      <c r="L59" s="7">
        <v>0</v>
      </c>
      <c r="M59" s="7">
        <v>1</v>
      </c>
      <c r="N59" s="37">
        <f t="shared" si="0"/>
        <v>0.35162094763092272</v>
      </c>
    </row>
    <row r="60" spans="1:14" x14ac:dyDescent="0.25">
      <c r="A60" s="21" t="s">
        <v>5623</v>
      </c>
      <c r="B60" s="34">
        <v>576</v>
      </c>
      <c r="C60" s="7">
        <v>134</v>
      </c>
      <c r="D60" s="7">
        <v>22</v>
      </c>
      <c r="E60" s="7">
        <v>2</v>
      </c>
      <c r="F60" s="7">
        <v>37</v>
      </c>
      <c r="G60" s="7">
        <v>0</v>
      </c>
      <c r="H60" s="7">
        <v>4</v>
      </c>
      <c r="I60" s="7">
        <v>0</v>
      </c>
      <c r="J60" s="22">
        <v>199</v>
      </c>
      <c r="K60" s="7">
        <v>1</v>
      </c>
      <c r="L60" s="7">
        <v>0</v>
      </c>
      <c r="M60" s="7">
        <v>0</v>
      </c>
      <c r="N60" s="37">
        <f t="shared" si="0"/>
        <v>0.3454861111111111</v>
      </c>
    </row>
    <row r="61" spans="1:14" x14ac:dyDescent="0.25">
      <c r="A61" s="21" t="s">
        <v>5624</v>
      </c>
      <c r="B61" s="34">
        <v>517</v>
      </c>
      <c r="C61" s="7">
        <v>134</v>
      </c>
      <c r="D61" s="7">
        <v>19</v>
      </c>
      <c r="E61" s="7">
        <v>4</v>
      </c>
      <c r="F61" s="7">
        <v>27</v>
      </c>
      <c r="G61" s="7">
        <v>0</v>
      </c>
      <c r="H61" s="7">
        <v>0</v>
      </c>
      <c r="I61" s="7">
        <v>2</v>
      </c>
      <c r="J61" s="22">
        <v>186</v>
      </c>
      <c r="K61" s="7">
        <v>1</v>
      </c>
      <c r="L61" s="7">
        <v>0</v>
      </c>
      <c r="M61" s="7">
        <v>0</v>
      </c>
      <c r="N61" s="37">
        <f t="shared" si="0"/>
        <v>0.35976789168278528</v>
      </c>
    </row>
    <row r="62" spans="1:14" x14ac:dyDescent="0.25">
      <c r="A62" s="21" t="s">
        <v>5625</v>
      </c>
      <c r="B62" s="34">
        <v>511</v>
      </c>
      <c r="C62" s="7">
        <v>88</v>
      </c>
      <c r="D62" s="7">
        <v>13</v>
      </c>
      <c r="E62" s="7">
        <v>4</v>
      </c>
      <c r="F62" s="7">
        <v>34</v>
      </c>
      <c r="G62" s="7">
        <v>0</v>
      </c>
      <c r="H62" s="7">
        <v>1</v>
      </c>
      <c r="I62" s="7">
        <v>1</v>
      </c>
      <c r="J62" s="22">
        <v>141</v>
      </c>
      <c r="K62" s="7">
        <v>0</v>
      </c>
      <c r="L62" s="7">
        <v>0</v>
      </c>
      <c r="M62" s="7">
        <v>0</v>
      </c>
      <c r="N62" s="37">
        <f t="shared" si="0"/>
        <v>0.27592954990215263</v>
      </c>
    </row>
    <row r="63" spans="1:14" x14ac:dyDescent="0.25">
      <c r="A63" s="21" t="s">
        <v>5626</v>
      </c>
      <c r="B63" s="34">
        <v>530</v>
      </c>
      <c r="C63" s="7">
        <v>113</v>
      </c>
      <c r="D63" s="7">
        <v>16</v>
      </c>
      <c r="E63" s="7">
        <v>4</v>
      </c>
      <c r="F63" s="7">
        <v>43</v>
      </c>
      <c r="G63" s="7">
        <v>0</v>
      </c>
      <c r="H63" s="7">
        <v>0</v>
      </c>
      <c r="I63" s="7">
        <v>1</v>
      </c>
      <c r="J63" s="22">
        <v>177</v>
      </c>
      <c r="K63" s="7">
        <v>1</v>
      </c>
      <c r="L63" s="7">
        <v>0</v>
      </c>
      <c r="M63" s="7">
        <v>3</v>
      </c>
      <c r="N63" s="37">
        <f t="shared" si="0"/>
        <v>0.33962264150943394</v>
      </c>
    </row>
    <row r="64" spans="1:14" x14ac:dyDescent="0.25">
      <c r="A64" s="21" t="s">
        <v>5627</v>
      </c>
      <c r="B64" s="34">
        <v>476</v>
      </c>
      <c r="C64" s="7">
        <v>110</v>
      </c>
      <c r="D64" s="7">
        <v>15</v>
      </c>
      <c r="E64" s="7">
        <v>3</v>
      </c>
      <c r="F64" s="7">
        <v>22</v>
      </c>
      <c r="G64" s="7">
        <v>0</v>
      </c>
      <c r="H64" s="7">
        <v>0</v>
      </c>
      <c r="I64" s="7">
        <v>1</v>
      </c>
      <c r="J64" s="22">
        <v>151</v>
      </c>
      <c r="K64" s="7">
        <v>0</v>
      </c>
      <c r="L64" s="7">
        <v>0</v>
      </c>
      <c r="M64" s="7">
        <v>0</v>
      </c>
      <c r="N64" s="37">
        <f t="shared" si="0"/>
        <v>0.3172268907563025</v>
      </c>
    </row>
    <row r="65" spans="1:14" x14ac:dyDescent="0.25">
      <c r="A65" s="21" t="s">
        <v>5628</v>
      </c>
      <c r="B65" s="34">
        <v>469</v>
      </c>
      <c r="C65" s="7">
        <v>107</v>
      </c>
      <c r="D65" s="7">
        <v>13</v>
      </c>
      <c r="E65" s="7">
        <v>2</v>
      </c>
      <c r="F65" s="7">
        <v>29</v>
      </c>
      <c r="G65" s="7">
        <v>0</v>
      </c>
      <c r="H65" s="7">
        <v>0</v>
      </c>
      <c r="I65" s="7">
        <v>0</v>
      </c>
      <c r="J65" s="22">
        <v>151</v>
      </c>
      <c r="K65" s="7">
        <v>0</v>
      </c>
      <c r="L65" s="7">
        <v>0</v>
      </c>
      <c r="M65" s="7">
        <v>0</v>
      </c>
      <c r="N65" s="37">
        <f t="shared" si="0"/>
        <v>0.32196162046908317</v>
      </c>
    </row>
    <row r="66" spans="1:14" x14ac:dyDescent="0.25">
      <c r="A66" s="21" t="s">
        <v>5629</v>
      </c>
      <c r="B66" s="34">
        <v>428</v>
      </c>
      <c r="C66" s="7">
        <v>71</v>
      </c>
      <c r="D66" s="7">
        <v>10</v>
      </c>
      <c r="E66" s="7">
        <v>6</v>
      </c>
      <c r="F66" s="7">
        <v>18</v>
      </c>
      <c r="G66" s="7">
        <v>0</v>
      </c>
      <c r="H66" s="7">
        <v>2</v>
      </c>
      <c r="I66" s="7">
        <v>0</v>
      </c>
      <c r="J66" s="22">
        <v>107</v>
      </c>
      <c r="K66" s="7">
        <v>0</v>
      </c>
      <c r="L66" s="7">
        <v>0</v>
      </c>
      <c r="M66" s="7">
        <v>0</v>
      </c>
      <c r="N66" s="37">
        <f t="shared" ref="N66:N79" si="1">(M66+L66+J66)/B66</f>
        <v>0.25</v>
      </c>
    </row>
    <row r="67" spans="1:14" x14ac:dyDescent="0.25">
      <c r="A67" s="21" t="s">
        <v>5630</v>
      </c>
      <c r="B67" s="34">
        <v>458</v>
      </c>
      <c r="C67" s="7">
        <v>101</v>
      </c>
      <c r="D67" s="7">
        <v>13</v>
      </c>
      <c r="E67" s="7">
        <v>4</v>
      </c>
      <c r="F67" s="7">
        <v>19</v>
      </c>
      <c r="G67" s="7">
        <v>0</v>
      </c>
      <c r="H67" s="7">
        <v>0</v>
      </c>
      <c r="I67" s="7">
        <v>2</v>
      </c>
      <c r="J67" s="22">
        <v>139</v>
      </c>
      <c r="K67" s="7">
        <v>0</v>
      </c>
      <c r="L67" s="7">
        <v>0</v>
      </c>
      <c r="M67" s="7">
        <v>1</v>
      </c>
      <c r="N67" s="37">
        <f t="shared" si="1"/>
        <v>0.3056768558951965</v>
      </c>
    </row>
    <row r="68" spans="1:14" x14ac:dyDescent="0.25">
      <c r="A68" s="21" t="s">
        <v>5631</v>
      </c>
      <c r="B68" s="34">
        <v>580</v>
      </c>
      <c r="C68" s="7">
        <v>126</v>
      </c>
      <c r="D68" s="7">
        <v>13</v>
      </c>
      <c r="E68" s="7">
        <v>6</v>
      </c>
      <c r="F68" s="7">
        <v>31</v>
      </c>
      <c r="G68" s="7">
        <v>1</v>
      </c>
      <c r="H68" s="7">
        <v>0</v>
      </c>
      <c r="I68" s="7">
        <v>0</v>
      </c>
      <c r="J68" s="22">
        <v>177</v>
      </c>
      <c r="K68" s="7">
        <v>0</v>
      </c>
      <c r="L68" s="7">
        <v>0</v>
      </c>
      <c r="M68" s="7">
        <v>0</v>
      </c>
      <c r="N68" s="37">
        <f t="shared" si="1"/>
        <v>0.30517241379310345</v>
      </c>
    </row>
    <row r="69" spans="1:14" x14ac:dyDescent="0.25">
      <c r="A69" s="21" t="s">
        <v>5632</v>
      </c>
      <c r="B69" s="34">
        <v>596</v>
      </c>
      <c r="C69" s="7">
        <v>120</v>
      </c>
      <c r="D69" s="7">
        <v>24</v>
      </c>
      <c r="E69" s="7">
        <v>5</v>
      </c>
      <c r="F69" s="7">
        <v>39</v>
      </c>
      <c r="G69" s="7">
        <v>0</v>
      </c>
      <c r="H69" s="7">
        <v>0</v>
      </c>
      <c r="I69" s="7">
        <v>0</v>
      </c>
      <c r="J69" s="22">
        <v>188</v>
      </c>
      <c r="K69" s="7">
        <v>0</v>
      </c>
      <c r="L69" s="7">
        <v>0</v>
      </c>
      <c r="M69" s="7">
        <v>0</v>
      </c>
      <c r="N69" s="37">
        <f t="shared" si="1"/>
        <v>0.31543624161073824</v>
      </c>
    </row>
    <row r="70" spans="1:14" x14ac:dyDescent="0.25">
      <c r="A70" s="21" t="s">
        <v>5633</v>
      </c>
      <c r="B70" s="34">
        <v>473</v>
      </c>
      <c r="C70" s="7">
        <v>99</v>
      </c>
      <c r="D70" s="7">
        <v>21</v>
      </c>
      <c r="E70" s="7">
        <v>7</v>
      </c>
      <c r="F70" s="7">
        <v>23</v>
      </c>
      <c r="G70" s="7">
        <v>1</v>
      </c>
      <c r="H70" s="7">
        <v>3</v>
      </c>
      <c r="I70" s="7">
        <v>0</v>
      </c>
      <c r="J70" s="22">
        <v>154</v>
      </c>
      <c r="K70" s="7">
        <v>1</v>
      </c>
      <c r="L70" s="7">
        <v>0</v>
      </c>
      <c r="M70" s="7">
        <v>0</v>
      </c>
      <c r="N70" s="37">
        <f t="shared" si="1"/>
        <v>0.32558139534883723</v>
      </c>
    </row>
    <row r="71" spans="1:14" x14ac:dyDescent="0.25">
      <c r="A71" s="21" t="s">
        <v>5634</v>
      </c>
      <c r="B71" s="34">
        <v>414</v>
      </c>
      <c r="C71" s="7">
        <v>70</v>
      </c>
      <c r="D71" s="7">
        <v>15</v>
      </c>
      <c r="E71" s="7">
        <v>5</v>
      </c>
      <c r="F71" s="7">
        <v>15</v>
      </c>
      <c r="G71" s="7">
        <v>0</v>
      </c>
      <c r="H71" s="7">
        <v>1</v>
      </c>
      <c r="I71" s="7">
        <v>1</v>
      </c>
      <c r="J71" s="22">
        <v>107</v>
      </c>
      <c r="K71" s="7">
        <v>0</v>
      </c>
      <c r="L71" s="7">
        <v>0</v>
      </c>
      <c r="M71" s="7">
        <v>0</v>
      </c>
      <c r="N71" s="37">
        <f t="shared" si="1"/>
        <v>0.25845410628019322</v>
      </c>
    </row>
    <row r="72" spans="1:14" x14ac:dyDescent="0.25">
      <c r="A72" s="21" t="s">
        <v>5635</v>
      </c>
      <c r="B72" s="34">
        <v>468</v>
      </c>
      <c r="C72" s="7">
        <v>98</v>
      </c>
      <c r="D72" s="7">
        <v>14</v>
      </c>
      <c r="E72" s="7">
        <v>5</v>
      </c>
      <c r="F72" s="7">
        <v>26</v>
      </c>
      <c r="G72" s="7">
        <v>0</v>
      </c>
      <c r="H72" s="7">
        <v>0</v>
      </c>
      <c r="I72" s="7">
        <v>0</v>
      </c>
      <c r="J72" s="22">
        <v>143</v>
      </c>
      <c r="K72" s="7">
        <v>0</v>
      </c>
      <c r="L72" s="7">
        <v>0</v>
      </c>
      <c r="M72" s="7">
        <v>0</v>
      </c>
      <c r="N72" s="37">
        <f t="shared" si="1"/>
        <v>0.30555555555555558</v>
      </c>
    </row>
    <row r="73" spans="1:14" x14ac:dyDescent="0.25">
      <c r="A73" s="21" t="s">
        <v>5636</v>
      </c>
      <c r="B73" s="34">
        <v>522</v>
      </c>
      <c r="C73" s="7">
        <v>116</v>
      </c>
      <c r="D73" s="7">
        <v>15</v>
      </c>
      <c r="E73" s="7">
        <v>3</v>
      </c>
      <c r="F73" s="7">
        <v>27</v>
      </c>
      <c r="G73" s="7">
        <v>0</v>
      </c>
      <c r="H73" s="7">
        <v>1</v>
      </c>
      <c r="I73" s="7">
        <v>1</v>
      </c>
      <c r="J73" s="22">
        <v>163</v>
      </c>
      <c r="K73" s="7">
        <v>0</v>
      </c>
      <c r="L73" s="7">
        <v>0</v>
      </c>
      <c r="M73" s="7">
        <v>0</v>
      </c>
      <c r="N73" s="37">
        <f t="shared" si="1"/>
        <v>0.31226053639846746</v>
      </c>
    </row>
    <row r="74" spans="1:14" ht="30" x14ac:dyDescent="0.25">
      <c r="A74" s="6" t="s">
        <v>5637</v>
      </c>
      <c r="B74" s="7">
        <v>542</v>
      </c>
      <c r="C74" s="7">
        <v>106</v>
      </c>
      <c r="D74" s="7">
        <v>7</v>
      </c>
      <c r="E74" s="7">
        <v>1</v>
      </c>
      <c r="F74" s="7">
        <v>26</v>
      </c>
      <c r="G74" s="7">
        <v>1</v>
      </c>
      <c r="H74" s="7">
        <v>1</v>
      </c>
      <c r="I74" s="7">
        <v>2</v>
      </c>
      <c r="J74" s="22">
        <v>144</v>
      </c>
      <c r="K74" s="7">
        <v>0</v>
      </c>
      <c r="L74" s="7">
        <v>0</v>
      </c>
      <c r="M74" s="7">
        <v>0</v>
      </c>
      <c r="N74" s="37">
        <f t="shared" si="1"/>
        <v>0.26568265682656828</v>
      </c>
    </row>
    <row r="75" spans="1:14" x14ac:dyDescent="0.25">
      <c r="A75" s="21" t="s">
        <v>5638</v>
      </c>
      <c r="B75" s="34">
        <v>431</v>
      </c>
      <c r="C75" s="7">
        <v>104</v>
      </c>
      <c r="D75" s="7">
        <v>7</v>
      </c>
      <c r="E75" s="7">
        <v>3</v>
      </c>
      <c r="F75" s="7">
        <v>21</v>
      </c>
      <c r="G75" s="7">
        <v>0</v>
      </c>
      <c r="H75" s="7">
        <v>0</v>
      </c>
      <c r="I75" s="7">
        <v>0</v>
      </c>
      <c r="J75" s="22">
        <v>135</v>
      </c>
      <c r="K75" s="7">
        <v>0</v>
      </c>
      <c r="L75" s="7">
        <v>0</v>
      </c>
      <c r="M75" s="7">
        <v>0</v>
      </c>
      <c r="N75" s="37">
        <f t="shared" si="1"/>
        <v>0.31322505800464034</v>
      </c>
    </row>
    <row r="76" spans="1:14" x14ac:dyDescent="0.25">
      <c r="A76" s="21" t="s">
        <v>5639</v>
      </c>
      <c r="B76" s="34">
        <v>339</v>
      </c>
      <c r="C76" s="7">
        <v>146</v>
      </c>
      <c r="D76" s="7">
        <v>20</v>
      </c>
      <c r="E76" s="7">
        <v>0</v>
      </c>
      <c r="F76" s="7">
        <v>15</v>
      </c>
      <c r="G76" s="7">
        <v>0</v>
      </c>
      <c r="H76" s="7">
        <v>1</v>
      </c>
      <c r="I76" s="7">
        <v>0</v>
      </c>
      <c r="J76" s="22">
        <v>182</v>
      </c>
      <c r="K76" s="7">
        <v>1</v>
      </c>
      <c r="L76" s="7">
        <v>0</v>
      </c>
      <c r="M76" s="7">
        <v>0</v>
      </c>
      <c r="N76" s="37">
        <f t="shared" si="1"/>
        <v>0.53687315634218291</v>
      </c>
    </row>
    <row r="77" spans="1:14" x14ac:dyDescent="0.25">
      <c r="A77" s="21" t="s">
        <v>5640</v>
      </c>
      <c r="B77" s="34">
        <v>472</v>
      </c>
      <c r="C77" s="7">
        <v>146</v>
      </c>
      <c r="D77" s="7">
        <v>21</v>
      </c>
      <c r="E77" s="7">
        <v>0</v>
      </c>
      <c r="F77" s="7">
        <v>25</v>
      </c>
      <c r="G77" s="7">
        <v>0</v>
      </c>
      <c r="H77" s="7">
        <v>0</v>
      </c>
      <c r="I77" s="7">
        <v>4</v>
      </c>
      <c r="J77" s="22">
        <v>196</v>
      </c>
      <c r="K77" s="7">
        <v>0</v>
      </c>
      <c r="L77" s="7">
        <v>0</v>
      </c>
      <c r="M77" s="7">
        <v>0</v>
      </c>
      <c r="N77" s="37">
        <f t="shared" si="1"/>
        <v>0.4152542372881356</v>
      </c>
    </row>
    <row r="78" spans="1:14" x14ac:dyDescent="0.25">
      <c r="A78" s="21" t="s">
        <v>5641</v>
      </c>
      <c r="B78" s="34">
        <v>451</v>
      </c>
      <c r="C78" s="7">
        <v>186</v>
      </c>
      <c r="D78" s="7">
        <v>33</v>
      </c>
      <c r="E78" s="7">
        <v>1</v>
      </c>
      <c r="F78" s="7">
        <v>31</v>
      </c>
      <c r="G78" s="7">
        <v>1</v>
      </c>
      <c r="H78" s="7">
        <v>0</v>
      </c>
      <c r="I78" s="7">
        <v>1</v>
      </c>
      <c r="J78" s="22">
        <v>253</v>
      </c>
      <c r="K78" s="7">
        <v>2</v>
      </c>
      <c r="L78" s="7">
        <v>0</v>
      </c>
      <c r="M78" s="7">
        <v>0</v>
      </c>
      <c r="N78" s="37">
        <f t="shared" si="1"/>
        <v>0.56097560975609762</v>
      </c>
    </row>
    <row r="79" spans="1:14" x14ac:dyDescent="0.25">
      <c r="A79" s="21" t="s">
        <v>5642</v>
      </c>
      <c r="B79" s="34">
        <v>398</v>
      </c>
      <c r="C79" s="7">
        <v>160</v>
      </c>
      <c r="D79" s="7">
        <v>31</v>
      </c>
      <c r="E79" s="7">
        <v>1</v>
      </c>
      <c r="F79" s="7">
        <v>39</v>
      </c>
      <c r="G79" s="7">
        <v>0</v>
      </c>
      <c r="H79" s="7">
        <v>1</v>
      </c>
      <c r="I79" s="7">
        <v>0</v>
      </c>
      <c r="J79" s="22">
        <v>232</v>
      </c>
      <c r="K79" s="7">
        <v>0</v>
      </c>
      <c r="L79" s="7">
        <v>0</v>
      </c>
      <c r="M79" s="7">
        <v>1</v>
      </c>
      <c r="N79" s="37">
        <f t="shared" si="1"/>
        <v>0.585427135678392</v>
      </c>
    </row>
    <row r="80" spans="1:14" x14ac:dyDescent="0.25">
      <c r="A80" s="21" t="s">
        <v>279</v>
      </c>
      <c r="B80" s="7">
        <v>0</v>
      </c>
      <c r="C80" s="7">
        <v>292</v>
      </c>
      <c r="D80" s="7">
        <v>10</v>
      </c>
      <c r="E80" s="7">
        <v>1</v>
      </c>
      <c r="F80" s="7">
        <v>36</v>
      </c>
      <c r="G80" s="7">
        <v>0</v>
      </c>
      <c r="H80" s="7">
        <v>0</v>
      </c>
      <c r="I80" s="7">
        <v>0</v>
      </c>
      <c r="J80" s="22">
        <v>339</v>
      </c>
      <c r="K80" s="7">
        <v>0</v>
      </c>
      <c r="L80" s="7">
        <v>0</v>
      </c>
      <c r="M80" s="7">
        <v>5</v>
      </c>
      <c r="N80" s="37" t="s">
        <v>99</v>
      </c>
    </row>
    <row r="81" spans="1:14" x14ac:dyDescent="0.25">
      <c r="A81" s="21" t="s">
        <v>5643</v>
      </c>
      <c r="B81" s="7">
        <v>0</v>
      </c>
      <c r="C81" s="7">
        <v>32</v>
      </c>
      <c r="D81" s="7">
        <v>3</v>
      </c>
      <c r="E81" s="7">
        <v>1</v>
      </c>
      <c r="F81" s="7">
        <v>4</v>
      </c>
      <c r="G81" s="7">
        <v>1</v>
      </c>
      <c r="H81" s="7">
        <v>2</v>
      </c>
      <c r="I81" s="7">
        <v>0</v>
      </c>
      <c r="J81" s="22">
        <v>43</v>
      </c>
      <c r="K81" s="7">
        <v>1</v>
      </c>
      <c r="L81" s="7">
        <v>1</v>
      </c>
      <c r="M81" s="7">
        <v>0</v>
      </c>
      <c r="N81" s="37" t="s">
        <v>99</v>
      </c>
    </row>
    <row r="82" spans="1:14" x14ac:dyDescent="0.25">
      <c r="A82" s="21" t="s">
        <v>5644</v>
      </c>
      <c r="B82" s="7">
        <v>0</v>
      </c>
      <c r="C82" s="7">
        <v>65</v>
      </c>
      <c r="D82" s="7">
        <v>4</v>
      </c>
      <c r="E82" s="7">
        <v>8</v>
      </c>
      <c r="F82" s="7">
        <v>4</v>
      </c>
      <c r="G82" s="7">
        <v>0</v>
      </c>
      <c r="H82" s="7">
        <v>2</v>
      </c>
      <c r="I82" s="7">
        <v>4</v>
      </c>
      <c r="J82" s="22">
        <v>87</v>
      </c>
      <c r="K82" s="7">
        <v>0</v>
      </c>
      <c r="L82" s="7">
        <v>2</v>
      </c>
      <c r="M82" s="7">
        <v>0</v>
      </c>
      <c r="N82" s="37" t="s">
        <v>99</v>
      </c>
    </row>
    <row r="83" spans="1:14" x14ac:dyDescent="0.25">
      <c r="A83" s="21" t="s">
        <v>983</v>
      </c>
      <c r="B83" s="7">
        <v>0</v>
      </c>
      <c r="C83" s="7">
        <v>2501</v>
      </c>
      <c r="D83" s="7">
        <v>260</v>
      </c>
      <c r="E83" s="7">
        <v>24</v>
      </c>
      <c r="F83" s="7">
        <v>370</v>
      </c>
      <c r="G83" s="7">
        <v>14</v>
      </c>
      <c r="H83" s="7">
        <v>14</v>
      </c>
      <c r="I83" s="7">
        <v>15</v>
      </c>
      <c r="J83" s="22">
        <v>3198</v>
      </c>
      <c r="K83" s="7">
        <v>2</v>
      </c>
      <c r="L83" s="7">
        <v>0</v>
      </c>
      <c r="M83" s="7">
        <v>3</v>
      </c>
      <c r="N83" s="37" t="s">
        <v>99</v>
      </c>
    </row>
    <row r="84" spans="1:14" x14ac:dyDescent="0.25">
      <c r="A84" s="21" t="s">
        <v>5645</v>
      </c>
      <c r="B84" s="7">
        <v>0</v>
      </c>
      <c r="C84" s="7">
        <v>3512</v>
      </c>
      <c r="D84" s="7">
        <v>295</v>
      </c>
      <c r="E84" s="7">
        <v>61</v>
      </c>
      <c r="F84" s="7">
        <v>568</v>
      </c>
      <c r="G84" s="7">
        <v>4</v>
      </c>
      <c r="H84" s="7">
        <v>19</v>
      </c>
      <c r="I84" s="7">
        <v>11</v>
      </c>
      <c r="J84" s="22">
        <v>4470</v>
      </c>
      <c r="K84" s="7">
        <v>5</v>
      </c>
      <c r="L84" s="7">
        <v>2</v>
      </c>
      <c r="M84" s="7">
        <v>2</v>
      </c>
      <c r="N84" s="37" t="s">
        <v>99</v>
      </c>
    </row>
    <row r="85" spans="1:14" x14ac:dyDescent="0.25">
      <c r="A85" s="21" t="s">
        <v>5646</v>
      </c>
      <c r="B85" s="7">
        <v>0</v>
      </c>
      <c r="C85" s="7">
        <v>1115</v>
      </c>
      <c r="D85" s="7">
        <v>124</v>
      </c>
      <c r="E85" s="7">
        <v>14</v>
      </c>
      <c r="F85" s="7">
        <v>151</v>
      </c>
      <c r="G85" s="7">
        <v>5</v>
      </c>
      <c r="H85" s="7">
        <v>8</v>
      </c>
      <c r="I85" s="7">
        <v>4</v>
      </c>
      <c r="J85" s="22">
        <v>1421</v>
      </c>
      <c r="K85" s="7">
        <v>20</v>
      </c>
      <c r="L85" s="7">
        <v>0</v>
      </c>
      <c r="M85" s="7">
        <v>2</v>
      </c>
      <c r="N85" s="37" t="s">
        <v>99</v>
      </c>
    </row>
    <row r="86" spans="1:14" x14ac:dyDescent="0.25">
      <c r="A86" s="21" t="s">
        <v>102</v>
      </c>
      <c r="B86" s="7">
        <v>0</v>
      </c>
      <c r="C86" s="7">
        <v>1435</v>
      </c>
      <c r="D86" s="7">
        <v>128</v>
      </c>
      <c r="E86" s="7">
        <v>25</v>
      </c>
      <c r="F86" s="7">
        <v>218</v>
      </c>
      <c r="G86" s="7">
        <v>2</v>
      </c>
      <c r="H86" s="7">
        <v>11</v>
      </c>
      <c r="I86" s="7">
        <v>2</v>
      </c>
      <c r="J86" s="22">
        <v>1821</v>
      </c>
      <c r="K86" s="7">
        <v>2</v>
      </c>
      <c r="L86" s="7">
        <v>3</v>
      </c>
      <c r="M86" s="7">
        <v>3</v>
      </c>
      <c r="N86" s="37" t="s">
        <v>99</v>
      </c>
    </row>
    <row r="87" spans="1:14" x14ac:dyDescent="0.25">
      <c r="A87" s="21" t="s">
        <v>103</v>
      </c>
      <c r="B87" s="7">
        <v>0</v>
      </c>
      <c r="C87" s="7">
        <v>190</v>
      </c>
      <c r="D87" s="7">
        <v>26</v>
      </c>
      <c r="E87" s="7">
        <v>3</v>
      </c>
      <c r="F87" s="7">
        <v>43</v>
      </c>
      <c r="G87" s="7">
        <v>0</v>
      </c>
      <c r="H87" s="7">
        <v>0</v>
      </c>
      <c r="I87" s="7">
        <v>0</v>
      </c>
      <c r="J87" s="22">
        <v>262</v>
      </c>
      <c r="K87" s="7">
        <v>0</v>
      </c>
      <c r="L87" s="7">
        <v>0</v>
      </c>
      <c r="M87" s="7">
        <v>1</v>
      </c>
      <c r="N87" s="46" t="s">
        <v>99</v>
      </c>
    </row>
    <row r="88" spans="1:14" x14ac:dyDescent="0.25">
      <c r="A88" s="16" t="s">
        <v>104</v>
      </c>
      <c r="B88" s="7"/>
      <c r="C88" s="7">
        <f>SUM(C2:C82)</f>
        <v>10277</v>
      </c>
      <c r="D88" s="7">
        <f t="shared" ref="D88:M88" si="2">SUM(D2:D82)</f>
        <v>1504</v>
      </c>
      <c r="E88" s="7">
        <f t="shared" si="2"/>
        <v>232</v>
      </c>
      <c r="F88" s="7">
        <f t="shared" si="2"/>
        <v>2103</v>
      </c>
      <c r="G88" s="7">
        <f t="shared" si="2"/>
        <v>54</v>
      </c>
      <c r="H88" s="7">
        <f t="shared" si="2"/>
        <v>112</v>
      </c>
      <c r="I88" s="7">
        <f t="shared" si="2"/>
        <v>74</v>
      </c>
      <c r="J88" s="7">
        <f t="shared" si="2"/>
        <v>14356</v>
      </c>
      <c r="K88" s="7">
        <f t="shared" si="2"/>
        <v>28</v>
      </c>
      <c r="L88" s="7">
        <f t="shared" si="2"/>
        <v>5</v>
      </c>
      <c r="M88" s="7">
        <f t="shared" si="2"/>
        <v>20</v>
      </c>
      <c r="N88" s="37"/>
    </row>
    <row r="89" spans="1:14" x14ac:dyDescent="0.25">
      <c r="A89" s="16" t="s">
        <v>105</v>
      </c>
      <c r="B89" s="7"/>
      <c r="C89" s="7">
        <f>SUM(C83:C87)</f>
        <v>8753</v>
      </c>
      <c r="D89" s="7">
        <f t="shared" ref="D89:M89" si="3">SUM(D83:D87)</f>
        <v>833</v>
      </c>
      <c r="E89" s="7">
        <f t="shared" si="3"/>
        <v>127</v>
      </c>
      <c r="F89" s="7">
        <f t="shared" si="3"/>
        <v>1350</v>
      </c>
      <c r="G89" s="7">
        <f t="shared" si="3"/>
        <v>25</v>
      </c>
      <c r="H89" s="7">
        <f t="shared" si="3"/>
        <v>52</v>
      </c>
      <c r="I89" s="7">
        <f t="shared" si="3"/>
        <v>32</v>
      </c>
      <c r="J89" s="7">
        <f t="shared" si="3"/>
        <v>11172</v>
      </c>
      <c r="K89" s="7">
        <f t="shared" si="3"/>
        <v>29</v>
      </c>
      <c r="L89" s="7">
        <f t="shared" si="3"/>
        <v>5</v>
      </c>
      <c r="M89" s="7">
        <f t="shared" si="3"/>
        <v>11</v>
      </c>
      <c r="N89" s="37"/>
    </row>
    <row r="90" spans="1:14" x14ac:dyDescent="0.25">
      <c r="A90" s="16" t="s">
        <v>106</v>
      </c>
      <c r="B90" s="7">
        <f>SUM(B2:B87)</f>
        <v>34873</v>
      </c>
      <c r="C90" s="7">
        <f>SUM(C88:C89)</f>
        <v>19030</v>
      </c>
      <c r="D90" s="7">
        <f t="shared" ref="D90:M90" si="4">SUM(D88:D89)</f>
        <v>2337</v>
      </c>
      <c r="E90" s="7">
        <f t="shared" si="4"/>
        <v>359</v>
      </c>
      <c r="F90" s="7">
        <f t="shared" si="4"/>
        <v>3453</v>
      </c>
      <c r="G90" s="7">
        <f t="shared" si="4"/>
        <v>79</v>
      </c>
      <c r="H90" s="7">
        <f t="shared" si="4"/>
        <v>164</v>
      </c>
      <c r="I90" s="7">
        <f t="shared" si="4"/>
        <v>106</v>
      </c>
      <c r="J90" s="7">
        <f t="shared" si="4"/>
        <v>25528</v>
      </c>
      <c r="K90" s="7">
        <f t="shared" si="4"/>
        <v>57</v>
      </c>
      <c r="L90" s="7">
        <f t="shared" si="4"/>
        <v>10</v>
      </c>
      <c r="M90" s="7">
        <f t="shared" si="4"/>
        <v>31</v>
      </c>
      <c r="N90" s="37">
        <f>(M90+L90+J90)/B90</f>
        <v>0.73320333782582514</v>
      </c>
    </row>
    <row r="91" spans="1:14" x14ac:dyDescent="0.25">
      <c r="A91" s="16" t="s">
        <v>107</v>
      </c>
      <c r="B91" s="7"/>
      <c r="C91" s="37">
        <f>C90/$J$90</f>
        <v>0.74545596991538698</v>
      </c>
      <c r="D91" s="37">
        <f t="shared" ref="D91:I91" si="5">D90/$J$90</f>
        <v>9.1546537135694134E-2</v>
      </c>
      <c r="E91" s="37">
        <f t="shared" si="5"/>
        <v>1.406298965841429E-2</v>
      </c>
      <c r="F91" s="37">
        <f t="shared" si="5"/>
        <v>0.13526324036352241</v>
      </c>
      <c r="G91" s="37">
        <f t="shared" si="5"/>
        <v>3.0946411783140081E-3</v>
      </c>
      <c r="H91" s="37">
        <f t="shared" si="5"/>
        <v>6.4243183954873079E-3</v>
      </c>
      <c r="I91" s="37">
        <f t="shared" si="5"/>
        <v>4.1523033531808209E-3</v>
      </c>
      <c r="J91" s="37"/>
      <c r="K91" s="37"/>
      <c r="L91" s="37"/>
      <c r="M91" s="37"/>
      <c r="N91" s="37"/>
    </row>
    <row r="92" spans="1:14" x14ac:dyDescent="0.25"/>
    <row r="93" spans="1:14" x14ac:dyDescent="0.25">
      <c r="A93" s="82" t="s">
        <v>5647</v>
      </c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</row>
    <row r="94" spans="1:14" hidden="1" x14ac:dyDescent="0.25"/>
    <row r="95" spans="1:14" hidden="1" x14ac:dyDescent="0.25"/>
    <row r="96" spans="1:14" hidden="1" x14ac:dyDescent="0.25"/>
    <row r="97" hidden="1" x14ac:dyDescent="0.25"/>
    <row r="98" hidden="1" x14ac:dyDescent="0.25"/>
    <row r="99" hidden="1" x14ac:dyDescent="0.25"/>
  </sheetData>
  <mergeCells count="1">
    <mergeCell ref="A93:N93"/>
  </mergeCells>
  <printOptions horizontalCentered="1"/>
  <pageMargins left="0.59055118110236227" right="0.23622047244094491" top="0.74803149606299213" bottom="0.74803149606299213" header="0.31496062992125984" footer="0.31496062992125984"/>
  <pageSetup scale="82" fitToHeight="0" orientation="landscape" r:id="rId1"/>
  <tableParts count="1">
    <tablePart r:id="rId2"/>
  </tablePart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B6D00-9F41-40EE-8126-5E0F937AD942}">
  <sheetPr codeName="Sheet68">
    <pageSetUpPr fitToPage="1"/>
  </sheetPr>
  <dimension ref="A1:N116"/>
  <sheetViews>
    <sheetView workbookViewId="0">
      <pane xSplit="1" ySplit="1" topLeftCell="B58" activePane="bottomRight" state="frozen"/>
      <selection pane="topRight" activeCell="D1" sqref="D1"/>
      <selection pane="bottomLeft" activeCell="A2" sqref="A2"/>
      <selection pane="bottomRight" activeCell="B85" sqref="B85"/>
    </sheetView>
  </sheetViews>
  <sheetFormatPr defaultColWidth="0" defaultRowHeight="15" customHeight="1" zeroHeight="1" x14ac:dyDescent="0.25"/>
  <cols>
    <col min="1" max="1" width="37.7109375" style="33" customWidth="1"/>
    <col min="2" max="2" width="8.7109375" style="40" customWidth="1"/>
    <col min="3" max="7" width="11.7109375" style="40" customWidth="1"/>
    <col min="8" max="8" width="8.7109375" style="40" customWidth="1"/>
    <col min="9" max="11" width="3.7109375" style="40" customWidth="1"/>
    <col min="12" max="12" width="8.7109375" style="47" customWidth="1"/>
    <col min="13" max="13" width="1.7109375" style="33" customWidth="1"/>
    <col min="14" max="14" width="0" style="33" hidden="1" customWidth="1"/>
    <col min="15" max="16384" width="9.140625" style="33" hidden="1"/>
  </cols>
  <sheetData>
    <row r="1" spans="1:12" ht="60" customHeight="1" thickBot="1" x14ac:dyDescent="0.3">
      <c r="A1" s="1" t="s">
        <v>0</v>
      </c>
      <c r="B1" s="2" t="s">
        <v>1</v>
      </c>
      <c r="C1" s="2" t="s">
        <v>5648</v>
      </c>
      <c r="D1" s="2" t="s">
        <v>5649</v>
      </c>
      <c r="E1" s="2" t="s">
        <v>5650</v>
      </c>
      <c r="F1" s="2" t="s">
        <v>5651</v>
      </c>
      <c r="G1" s="2" t="s">
        <v>5652</v>
      </c>
      <c r="H1" s="2" t="s">
        <v>8</v>
      </c>
      <c r="I1" s="2" t="s">
        <v>9</v>
      </c>
      <c r="J1" s="2" t="s">
        <v>10</v>
      </c>
      <c r="K1" s="2" t="s">
        <v>11</v>
      </c>
      <c r="L1" s="32" t="s">
        <v>12</v>
      </c>
    </row>
    <row r="2" spans="1:12" ht="15.75" thickTop="1" x14ac:dyDescent="0.25">
      <c r="A2" s="21" t="s">
        <v>5653</v>
      </c>
      <c r="B2" s="7">
        <v>543</v>
      </c>
      <c r="C2" s="7">
        <v>41</v>
      </c>
      <c r="D2" s="7">
        <v>221</v>
      </c>
      <c r="E2" s="7">
        <v>9</v>
      </c>
      <c r="F2" s="7">
        <v>12</v>
      </c>
      <c r="G2" s="7">
        <v>4</v>
      </c>
      <c r="H2" s="22">
        <v>287</v>
      </c>
      <c r="I2" s="7">
        <v>0</v>
      </c>
      <c r="J2" s="7">
        <v>0</v>
      </c>
      <c r="K2" s="7">
        <v>0</v>
      </c>
      <c r="L2" s="37">
        <f t="shared" ref="L2:L65" si="0">(K2+J2+H2)/B2</f>
        <v>0.52854511970534068</v>
      </c>
    </row>
    <row r="3" spans="1:12" x14ac:dyDescent="0.25">
      <c r="A3" s="21" t="s">
        <v>5654</v>
      </c>
      <c r="B3" s="7">
        <v>555</v>
      </c>
      <c r="C3" s="7">
        <v>44</v>
      </c>
      <c r="D3" s="7">
        <v>227</v>
      </c>
      <c r="E3" s="7">
        <v>1</v>
      </c>
      <c r="F3" s="7">
        <v>18</v>
      </c>
      <c r="G3" s="7">
        <v>8</v>
      </c>
      <c r="H3" s="22">
        <v>298</v>
      </c>
      <c r="I3" s="7">
        <v>3</v>
      </c>
      <c r="J3" s="7">
        <v>0</v>
      </c>
      <c r="K3" s="7">
        <v>0</v>
      </c>
      <c r="L3" s="37">
        <f t="shared" si="0"/>
        <v>0.53693693693693689</v>
      </c>
    </row>
    <row r="4" spans="1:12" x14ac:dyDescent="0.25">
      <c r="A4" s="21" t="s">
        <v>5655</v>
      </c>
      <c r="B4" s="7">
        <v>333</v>
      </c>
      <c r="C4" s="7">
        <v>26</v>
      </c>
      <c r="D4" s="7">
        <v>77</v>
      </c>
      <c r="E4" s="7">
        <v>1</v>
      </c>
      <c r="F4" s="7">
        <v>8</v>
      </c>
      <c r="G4" s="7">
        <v>3</v>
      </c>
      <c r="H4" s="22">
        <v>115</v>
      </c>
      <c r="I4" s="7">
        <v>0</v>
      </c>
      <c r="J4" s="7">
        <v>0</v>
      </c>
      <c r="K4" s="7">
        <v>0</v>
      </c>
      <c r="L4" s="37">
        <f t="shared" si="0"/>
        <v>0.34534534534534533</v>
      </c>
    </row>
    <row r="5" spans="1:12" x14ac:dyDescent="0.25">
      <c r="A5" s="21" t="s">
        <v>5656</v>
      </c>
      <c r="B5" s="7">
        <v>329</v>
      </c>
      <c r="C5" s="7">
        <v>17</v>
      </c>
      <c r="D5" s="7">
        <v>84</v>
      </c>
      <c r="E5" s="7">
        <v>5</v>
      </c>
      <c r="F5" s="7">
        <v>5</v>
      </c>
      <c r="G5" s="7">
        <v>3</v>
      </c>
      <c r="H5" s="22">
        <v>114</v>
      </c>
      <c r="I5" s="7">
        <v>0</v>
      </c>
      <c r="J5" s="7">
        <v>0</v>
      </c>
      <c r="K5" s="7">
        <v>0</v>
      </c>
      <c r="L5" s="37">
        <f t="shared" si="0"/>
        <v>0.34650455927051671</v>
      </c>
    </row>
    <row r="6" spans="1:12" x14ac:dyDescent="0.25">
      <c r="A6" s="21" t="s">
        <v>5657</v>
      </c>
      <c r="B6" s="7">
        <v>279</v>
      </c>
      <c r="C6" s="7">
        <v>20</v>
      </c>
      <c r="D6" s="7">
        <v>75</v>
      </c>
      <c r="E6" s="7">
        <v>4</v>
      </c>
      <c r="F6" s="7">
        <v>10</v>
      </c>
      <c r="G6" s="7">
        <v>4</v>
      </c>
      <c r="H6" s="22">
        <v>113</v>
      </c>
      <c r="I6" s="7">
        <v>1</v>
      </c>
      <c r="J6" s="7">
        <v>0</v>
      </c>
      <c r="K6" s="7">
        <v>0</v>
      </c>
      <c r="L6" s="37">
        <f t="shared" si="0"/>
        <v>0.4050179211469534</v>
      </c>
    </row>
    <row r="7" spans="1:12" x14ac:dyDescent="0.25">
      <c r="A7" s="21" t="s">
        <v>5658</v>
      </c>
      <c r="B7" s="7">
        <v>349</v>
      </c>
      <c r="C7" s="7">
        <v>15</v>
      </c>
      <c r="D7" s="7">
        <v>126</v>
      </c>
      <c r="E7" s="7">
        <v>2</v>
      </c>
      <c r="F7" s="7">
        <v>4</v>
      </c>
      <c r="G7" s="7">
        <v>3</v>
      </c>
      <c r="H7" s="22">
        <v>150</v>
      </c>
      <c r="I7" s="7">
        <v>1</v>
      </c>
      <c r="J7" s="7">
        <v>0</v>
      </c>
      <c r="K7" s="7">
        <v>0</v>
      </c>
      <c r="L7" s="37">
        <f t="shared" si="0"/>
        <v>0.42979942693409739</v>
      </c>
    </row>
    <row r="8" spans="1:12" x14ac:dyDescent="0.25">
      <c r="A8" s="21" t="s">
        <v>5659</v>
      </c>
      <c r="B8" s="7">
        <v>298</v>
      </c>
      <c r="C8" s="7">
        <v>34</v>
      </c>
      <c r="D8" s="7">
        <v>75</v>
      </c>
      <c r="E8" s="7">
        <v>0</v>
      </c>
      <c r="F8" s="7">
        <v>10</v>
      </c>
      <c r="G8" s="7">
        <v>2</v>
      </c>
      <c r="H8" s="22">
        <v>121</v>
      </c>
      <c r="I8" s="7">
        <v>3</v>
      </c>
      <c r="J8" s="7">
        <v>0</v>
      </c>
      <c r="K8" s="7">
        <v>0</v>
      </c>
      <c r="L8" s="37">
        <f t="shared" si="0"/>
        <v>0.40604026845637586</v>
      </c>
    </row>
    <row r="9" spans="1:12" x14ac:dyDescent="0.25">
      <c r="A9" s="21" t="s">
        <v>5660</v>
      </c>
      <c r="B9" s="7">
        <v>531</v>
      </c>
      <c r="C9" s="7">
        <v>36</v>
      </c>
      <c r="D9" s="7">
        <v>145</v>
      </c>
      <c r="E9" s="7">
        <v>5</v>
      </c>
      <c r="F9" s="7">
        <v>14</v>
      </c>
      <c r="G9" s="7">
        <v>7</v>
      </c>
      <c r="H9" s="22">
        <v>207</v>
      </c>
      <c r="I9" s="7">
        <v>4</v>
      </c>
      <c r="J9" s="7">
        <v>0</v>
      </c>
      <c r="K9" s="7">
        <v>2</v>
      </c>
      <c r="L9" s="37">
        <f t="shared" si="0"/>
        <v>0.3935969868173258</v>
      </c>
    </row>
    <row r="10" spans="1:12" x14ac:dyDescent="0.25">
      <c r="A10" s="21" t="s">
        <v>5661</v>
      </c>
      <c r="B10" s="7">
        <v>580</v>
      </c>
      <c r="C10" s="7">
        <v>57</v>
      </c>
      <c r="D10" s="7">
        <v>244</v>
      </c>
      <c r="E10" s="7">
        <v>2</v>
      </c>
      <c r="F10" s="7">
        <v>16</v>
      </c>
      <c r="G10" s="7">
        <v>29</v>
      </c>
      <c r="H10" s="7">
        <v>348</v>
      </c>
      <c r="I10" s="7">
        <v>4</v>
      </c>
      <c r="J10" s="7">
        <v>0</v>
      </c>
      <c r="K10" s="7">
        <v>0</v>
      </c>
      <c r="L10" s="37">
        <f t="shared" si="0"/>
        <v>0.6</v>
      </c>
    </row>
    <row r="11" spans="1:12" x14ac:dyDescent="0.25">
      <c r="A11" s="21" t="s">
        <v>5662</v>
      </c>
      <c r="B11" s="7">
        <v>331</v>
      </c>
      <c r="C11" s="7">
        <v>30</v>
      </c>
      <c r="D11" s="7">
        <v>141</v>
      </c>
      <c r="E11" s="7">
        <v>3</v>
      </c>
      <c r="F11" s="7">
        <v>9</v>
      </c>
      <c r="G11" s="7">
        <v>7</v>
      </c>
      <c r="H11" s="22">
        <v>190</v>
      </c>
      <c r="I11" s="7">
        <v>0</v>
      </c>
      <c r="J11" s="7">
        <v>0</v>
      </c>
      <c r="K11" s="7">
        <v>0</v>
      </c>
      <c r="L11" s="37">
        <f t="shared" si="0"/>
        <v>0.57401812688821752</v>
      </c>
    </row>
    <row r="12" spans="1:12" x14ac:dyDescent="0.25">
      <c r="A12" s="21" t="s">
        <v>5663</v>
      </c>
      <c r="B12" s="7">
        <v>507</v>
      </c>
      <c r="C12" s="7">
        <v>40</v>
      </c>
      <c r="D12" s="7">
        <v>171</v>
      </c>
      <c r="E12" s="7">
        <v>3</v>
      </c>
      <c r="F12" s="7">
        <v>1</v>
      </c>
      <c r="G12" s="7">
        <v>6</v>
      </c>
      <c r="H12" s="22">
        <v>221</v>
      </c>
      <c r="I12" s="7">
        <v>1</v>
      </c>
      <c r="J12" s="7">
        <v>0</v>
      </c>
      <c r="K12" s="7">
        <v>0</v>
      </c>
      <c r="L12" s="37">
        <f t="shared" si="0"/>
        <v>0.4358974358974359</v>
      </c>
    </row>
    <row r="13" spans="1:12" x14ac:dyDescent="0.25">
      <c r="A13" s="21" t="s">
        <v>5664</v>
      </c>
      <c r="B13" s="7">
        <v>347</v>
      </c>
      <c r="C13" s="7">
        <v>54</v>
      </c>
      <c r="D13" s="7">
        <v>137</v>
      </c>
      <c r="E13" s="7">
        <v>0</v>
      </c>
      <c r="F13" s="7">
        <v>23</v>
      </c>
      <c r="G13" s="7">
        <v>1</v>
      </c>
      <c r="H13" s="22">
        <v>215</v>
      </c>
      <c r="I13" s="7">
        <v>0</v>
      </c>
      <c r="J13" s="7">
        <v>0</v>
      </c>
      <c r="K13" s="7">
        <v>0</v>
      </c>
      <c r="L13" s="37">
        <f t="shared" si="0"/>
        <v>0.6195965417867435</v>
      </c>
    </row>
    <row r="14" spans="1:12" x14ac:dyDescent="0.25">
      <c r="A14" s="21" t="s">
        <v>5665</v>
      </c>
      <c r="B14" s="7">
        <v>507</v>
      </c>
      <c r="C14" s="7">
        <v>78</v>
      </c>
      <c r="D14" s="7">
        <v>196</v>
      </c>
      <c r="E14" s="7">
        <v>4</v>
      </c>
      <c r="F14" s="7">
        <v>13</v>
      </c>
      <c r="G14" s="7">
        <v>4</v>
      </c>
      <c r="H14" s="22">
        <v>295</v>
      </c>
      <c r="I14" s="7">
        <v>0</v>
      </c>
      <c r="J14" s="7">
        <v>1</v>
      </c>
      <c r="K14" s="7">
        <v>0</v>
      </c>
      <c r="L14" s="37">
        <f t="shared" si="0"/>
        <v>0.58382642998027612</v>
      </c>
    </row>
    <row r="15" spans="1:12" x14ac:dyDescent="0.25">
      <c r="A15" s="21" t="s">
        <v>5666</v>
      </c>
      <c r="B15" s="7">
        <v>420</v>
      </c>
      <c r="C15" s="7">
        <v>46</v>
      </c>
      <c r="D15" s="7">
        <v>182</v>
      </c>
      <c r="E15" s="7">
        <v>5</v>
      </c>
      <c r="F15" s="7">
        <v>23</v>
      </c>
      <c r="G15" s="7">
        <v>6</v>
      </c>
      <c r="H15" s="22">
        <v>262</v>
      </c>
      <c r="I15" s="7">
        <v>0</v>
      </c>
      <c r="J15" s="7">
        <v>0</v>
      </c>
      <c r="K15" s="7">
        <v>1</v>
      </c>
      <c r="L15" s="37">
        <f t="shared" si="0"/>
        <v>0.62619047619047619</v>
      </c>
    </row>
    <row r="16" spans="1:12" x14ac:dyDescent="0.25">
      <c r="A16" s="21" t="s">
        <v>5667</v>
      </c>
      <c r="B16" s="7">
        <v>405</v>
      </c>
      <c r="C16" s="7">
        <v>58</v>
      </c>
      <c r="D16" s="7">
        <v>170</v>
      </c>
      <c r="E16" s="7">
        <v>3</v>
      </c>
      <c r="F16" s="7">
        <v>11</v>
      </c>
      <c r="G16" s="7">
        <v>9</v>
      </c>
      <c r="H16" s="22">
        <v>251</v>
      </c>
      <c r="I16" s="7">
        <v>0</v>
      </c>
      <c r="J16" s="7">
        <v>0</v>
      </c>
      <c r="K16" s="7">
        <v>0</v>
      </c>
      <c r="L16" s="37">
        <f t="shared" si="0"/>
        <v>0.61975308641975313</v>
      </c>
    </row>
    <row r="17" spans="1:12" x14ac:dyDescent="0.25">
      <c r="A17" s="21" t="s">
        <v>5668</v>
      </c>
      <c r="B17" s="7">
        <v>444</v>
      </c>
      <c r="C17" s="7">
        <v>25</v>
      </c>
      <c r="D17" s="7">
        <v>155</v>
      </c>
      <c r="E17" s="7">
        <v>3</v>
      </c>
      <c r="F17" s="7">
        <v>12</v>
      </c>
      <c r="G17" s="7">
        <v>6</v>
      </c>
      <c r="H17" s="22">
        <v>201</v>
      </c>
      <c r="I17" s="7">
        <v>0</v>
      </c>
      <c r="J17" s="7">
        <v>0</v>
      </c>
      <c r="K17" s="7">
        <v>0</v>
      </c>
      <c r="L17" s="37">
        <f t="shared" si="0"/>
        <v>0.45270270270270269</v>
      </c>
    </row>
    <row r="18" spans="1:12" x14ac:dyDescent="0.25">
      <c r="A18" s="21" t="s">
        <v>5669</v>
      </c>
      <c r="B18" s="7">
        <v>766</v>
      </c>
      <c r="C18" s="7">
        <v>182</v>
      </c>
      <c r="D18" s="7">
        <v>9</v>
      </c>
      <c r="E18" s="7">
        <v>1</v>
      </c>
      <c r="F18" s="7">
        <v>2</v>
      </c>
      <c r="G18" s="7">
        <v>3</v>
      </c>
      <c r="H18" s="22">
        <v>197</v>
      </c>
      <c r="I18" s="7">
        <v>0</v>
      </c>
      <c r="J18" s="7">
        <v>1</v>
      </c>
      <c r="K18" s="7">
        <v>0</v>
      </c>
      <c r="L18" s="37">
        <f t="shared" si="0"/>
        <v>0.25848563968668409</v>
      </c>
    </row>
    <row r="19" spans="1:12" x14ac:dyDescent="0.25">
      <c r="A19" s="21" t="s">
        <v>5670</v>
      </c>
      <c r="B19" s="7">
        <v>551</v>
      </c>
      <c r="C19" s="7">
        <v>68</v>
      </c>
      <c r="D19" s="7">
        <v>217</v>
      </c>
      <c r="E19" s="7">
        <v>5</v>
      </c>
      <c r="F19" s="7">
        <v>22</v>
      </c>
      <c r="G19" s="7">
        <v>6</v>
      </c>
      <c r="H19" s="22">
        <v>318</v>
      </c>
      <c r="I19" s="7">
        <v>1</v>
      </c>
      <c r="J19" s="7">
        <v>0</v>
      </c>
      <c r="K19" s="7">
        <v>0</v>
      </c>
      <c r="L19" s="37">
        <f t="shared" si="0"/>
        <v>0.57713248638838477</v>
      </c>
    </row>
    <row r="20" spans="1:12" x14ac:dyDescent="0.25">
      <c r="A20" s="21" t="s">
        <v>5671</v>
      </c>
      <c r="B20" s="7">
        <v>227</v>
      </c>
      <c r="C20" s="7">
        <v>34</v>
      </c>
      <c r="D20" s="7">
        <v>88</v>
      </c>
      <c r="E20" s="7">
        <v>1</v>
      </c>
      <c r="F20" s="7">
        <v>14</v>
      </c>
      <c r="G20" s="7">
        <v>1</v>
      </c>
      <c r="H20" s="22">
        <v>138</v>
      </c>
      <c r="I20" s="7">
        <v>0</v>
      </c>
      <c r="J20" s="7">
        <v>4</v>
      </c>
      <c r="K20" s="7">
        <v>0</v>
      </c>
      <c r="L20" s="37">
        <f t="shared" si="0"/>
        <v>0.62555066079295152</v>
      </c>
    </row>
    <row r="21" spans="1:12" x14ac:dyDescent="0.25">
      <c r="A21" s="21" t="s">
        <v>5672</v>
      </c>
      <c r="B21" s="7">
        <v>574</v>
      </c>
      <c r="C21" s="7">
        <v>85</v>
      </c>
      <c r="D21" s="7">
        <v>206</v>
      </c>
      <c r="E21" s="7">
        <v>4</v>
      </c>
      <c r="F21" s="7">
        <v>39</v>
      </c>
      <c r="G21" s="7">
        <v>12</v>
      </c>
      <c r="H21" s="22">
        <v>346</v>
      </c>
      <c r="I21" s="7">
        <v>1</v>
      </c>
      <c r="J21" s="7">
        <v>2</v>
      </c>
      <c r="K21" s="7">
        <v>0</v>
      </c>
      <c r="L21" s="37">
        <f t="shared" si="0"/>
        <v>0.60627177700348434</v>
      </c>
    </row>
    <row r="22" spans="1:12" x14ac:dyDescent="0.25">
      <c r="A22" s="21" t="s">
        <v>5673</v>
      </c>
      <c r="B22" s="7">
        <v>713</v>
      </c>
      <c r="C22" s="7">
        <v>140</v>
      </c>
      <c r="D22" s="7">
        <v>187</v>
      </c>
      <c r="E22" s="7">
        <v>5</v>
      </c>
      <c r="F22" s="7">
        <v>30</v>
      </c>
      <c r="G22" s="7">
        <v>13</v>
      </c>
      <c r="H22" s="22">
        <v>375</v>
      </c>
      <c r="I22" s="7">
        <v>1</v>
      </c>
      <c r="J22" s="7">
        <v>0</v>
      </c>
      <c r="K22" s="7">
        <v>0</v>
      </c>
      <c r="L22" s="37">
        <f t="shared" si="0"/>
        <v>0.52594670406732114</v>
      </c>
    </row>
    <row r="23" spans="1:12" x14ac:dyDescent="0.25">
      <c r="A23" s="21" t="s">
        <v>5674</v>
      </c>
      <c r="B23" s="7">
        <v>466</v>
      </c>
      <c r="C23" s="7">
        <v>39</v>
      </c>
      <c r="D23" s="7">
        <v>176</v>
      </c>
      <c r="E23" s="7">
        <v>1</v>
      </c>
      <c r="F23" s="7">
        <v>24</v>
      </c>
      <c r="G23" s="7">
        <v>2</v>
      </c>
      <c r="H23" s="22">
        <v>242</v>
      </c>
      <c r="I23" s="7">
        <v>1</v>
      </c>
      <c r="J23" s="7">
        <v>0</v>
      </c>
      <c r="K23" s="7">
        <v>0</v>
      </c>
      <c r="L23" s="37">
        <f t="shared" si="0"/>
        <v>0.51931330472102999</v>
      </c>
    </row>
    <row r="24" spans="1:12" x14ac:dyDescent="0.25">
      <c r="A24" s="21" t="s">
        <v>5675</v>
      </c>
      <c r="B24" s="7">
        <v>598</v>
      </c>
      <c r="C24" s="7">
        <v>97</v>
      </c>
      <c r="D24" s="7">
        <v>205</v>
      </c>
      <c r="E24" s="7">
        <v>2</v>
      </c>
      <c r="F24" s="7">
        <v>36</v>
      </c>
      <c r="G24" s="7">
        <v>4</v>
      </c>
      <c r="H24" s="7">
        <v>344</v>
      </c>
      <c r="I24" s="7">
        <v>0</v>
      </c>
      <c r="J24" s="7">
        <v>0</v>
      </c>
      <c r="K24" s="7">
        <v>0</v>
      </c>
      <c r="L24" s="37">
        <f t="shared" si="0"/>
        <v>0.57525083612040129</v>
      </c>
    </row>
    <row r="25" spans="1:12" x14ac:dyDescent="0.25">
      <c r="A25" s="21" t="s">
        <v>5676</v>
      </c>
      <c r="B25" s="7">
        <v>421</v>
      </c>
      <c r="C25" s="7">
        <v>70</v>
      </c>
      <c r="D25" s="7">
        <v>139</v>
      </c>
      <c r="E25" s="7">
        <v>1</v>
      </c>
      <c r="F25" s="7">
        <v>34</v>
      </c>
      <c r="G25" s="7">
        <v>6</v>
      </c>
      <c r="H25" s="22">
        <v>250</v>
      </c>
      <c r="I25" s="7">
        <v>0</v>
      </c>
      <c r="J25" s="7">
        <v>1</v>
      </c>
      <c r="K25" s="7">
        <v>0</v>
      </c>
      <c r="L25" s="37">
        <f t="shared" si="0"/>
        <v>0.59619952494061756</v>
      </c>
    </row>
    <row r="26" spans="1:12" x14ac:dyDescent="0.25">
      <c r="A26" s="21" t="s">
        <v>5677</v>
      </c>
      <c r="B26" s="7">
        <v>367</v>
      </c>
      <c r="C26" s="7">
        <v>41</v>
      </c>
      <c r="D26" s="7">
        <v>137</v>
      </c>
      <c r="E26" s="7">
        <v>1</v>
      </c>
      <c r="F26" s="7">
        <v>9</v>
      </c>
      <c r="G26" s="7">
        <v>4</v>
      </c>
      <c r="H26" s="22">
        <v>192</v>
      </c>
      <c r="I26" s="7">
        <v>1</v>
      </c>
      <c r="J26" s="7">
        <v>0</v>
      </c>
      <c r="K26" s="7">
        <v>0</v>
      </c>
      <c r="L26" s="37">
        <f t="shared" si="0"/>
        <v>0.52316076294277924</v>
      </c>
    </row>
    <row r="27" spans="1:12" x14ac:dyDescent="0.25">
      <c r="A27" s="21" t="s">
        <v>5678</v>
      </c>
      <c r="B27" s="7">
        <v>303</v>
      </c>
      <c r="C27" s="7">
        <v>34</v>
      </c>
      <c r="D27" s="7">
        <v>114</v>
      </c>
      <c r="E27" s="7">
        <v>1</v>
      </c>
      <c r="F27" s="7">
        <v>14</v>
      </c>
      <c r="G27" s="7">
        <v>4</v>
      </c>
      <c r="H27" s="22">
        <v>167</v>
      </c>
      <c r="I27" s="7">
        <v>1</v>
      </c>
      <c r="J27" s="7">
        <v>0</v>
      </c>
      <c r="K27" s="7">
        <v>2</v>
      </c>
      <c r="L27" s="37">
        <f t="shared" si="0"/>
        <v>0.55775577557755773</v>
      </c>
    </row>
    <row r="28" spans="1:12" x14ac:dyDescent="0.25">
      <c r="A28" s="21" t="s">
        <v>5679</v>
      </c>
      <c r="B28" s="7">
        <v>400</v>
      </c>
      <c r="C28" s="7">
        <v>41</v>
      </c>
      <c r="D28" s="7">
        <v>155</v>
      </c>
      <c r="E28" s="7">
        <v>3</v>
      </c>
      <c r="F28" s="7">
        <v>17</v>
      </c>
      <c r="G28" s="7">
        <v>5</v>
      </c>
      <c r="H28" s="22">
        <v>221</v>
      </c>
      <c r="I28" s="7">
        <v>1</v>
      </c>
      <c r="J28" s="7">
        <v>0</v>
      </c>
      <c r="K28" s="7">
        <v>0</v>
      </c>
      <c r="L28" s="37">
        <f t="shared" si="0"/>
        <v>0.55249999999999999</v>
      </c>
    </row>
    <row r="29" spans="1:12" x14ac:dyDescent="0.25">
      <c r="A29" s="21" t="s">
        <v>5680</v>
      </c>
      <c r="B29" s="7">
        <v>324</v>
      </c>
      <c r="C29" s="7">
        <v>27</v>
      </c>
      <c r="D29" s="7">
        <v>134</v>
      </c>
      <c r="E29" s="7">
        <v>3</v>
      </c>
      <c r="F29" s="7">
        <v>18</v>
      </c>
      <c r="G29" s="7">
        <v>4</v>
      </c>
      <c r="H29" s="22">
        <v>186</v>
      </c>
      <c r="I29" s="7">
        <v>1</v>
      </c>
      <c r="J29" s="7">
        <v>0</v>
      </c>
      <c r="K29" s="7">
        <v>1</v>
      </c>
      <c r="L29" s="37">
        <f t="shared" si="0"/>
        <v>0.5771604938271605</v>
      </c>
    </row>
    <row r="30" spans="1:12" x14ac:dyDescent="0.25">
      <c r="A30" s="21" t="s">
        <v>5681</v>
      </c>
      <c r="B30" s="7">
        <v>706</v>
      </c>
      <c r="C30" s="7">
        <v>110</v>
      </c>
      <c r="D30" s="7">
        <v>238</v>
      </c>
      <c r="E30" s="7">
        <v>3</v>
      </c>
      <c r="F30" s="7">
        <v>35</v>
      </c>
      <c r="G30" s="7">
        <v>9</v>
      </c>
      <c r="H30" s="7">
        <v>395</v>
      </c>
      <c r="I30" s="7">
        <v>0</v>
      </c>
      <c r="J30" s="7">
        <v>0</v>
      </c>
      <c r="K30" s="7">
        <v>0</v>
      </c>
      <c r="L30" s="37">
        <f t="shared" si="0"/>
        <v>0.55949008498583575</v>
      </c>
    </row>
    <row r="31" spans="1:12" x14ac:dyDescent="0.25">
      <c r="A31" s="21" t="s">
        <v>5682</v>
      </c>
      <c r="B31" s="7">
        <v>431</v>
      </c>
      <c r="C31" s="7">
        <v>45</v>
      </c>
      <c r="D31" s="7">
        <v>102</v>
      </c>
      <c r="E31" s="7">
        <v>2</v>
      </c>
      <c r="F31" s="7">
        <v>11</v>
      </c>
      <c r="G31" s="7">
        <v>4</v>
      </c>
      <c r="H31" s="22">
        <v>164</v>
      </c>
      <c r="I31" s="7">
        <v>3</v>
      </c>
      <c r="J31" s="7">
        <v>0</v>
      </c>
      <c r="K31" s="7">
        <v>0</v>
      </c>
      <c r="L31" s="37">
        <f t="shared" si="0"/>
        <v>0.38051044083526681</v>
      </c>
    </row>
    <row r="32" spans="1:12" x14ac:dyDescent="0.25">
      <c r="A32" s="21" t="s">
        <v>5683</v>
      </c>
      <c r="B32" s="7">
        <v>436</v>
      </c>
      <c r="C32" s="7">
        <v>30</v>
      </c>
      <c r="D32" s="7">
        <v>139</v>
      </c>
      <c r="E32" s="7">
        <v>3</v>
      </c>
      <c r="F32" s="7">
        <v>14</v>
      </c>
      <c r="G32" s="7">
        <v>9</v>
      </c>
      <c r="H32" s="22">
        <v>195</v>
      </c>
      <c r="I32" s="7">
        <v>0</v>
      </c>
      <c r="J32" s="7">
        <v>0</v>
      </c>
      <c r="K32" s="7">
        <v>0</v>
      </c>
      <c r="L32" s="37">
        <f t="shared" si="0"/>
        <v>0.44724770642201833</v>
      </c>
    </row>
    <row r="33" spans="1:12" x14ac:dyDescent="0.25">
      <c r="A33" s="21" t="s">
        <v>5684</v>
      </c>
      <c r="B33" s="7">
        <v>451</v>
      </c>
      <c r="C33" s="7">
        <v>57</v>
      </c>
      <c r="D33" s="7">
        <v>192</v>
      </c>
      <c r="E33" s="7">
        <v>4</v>
      </c>
      <c r="F33" s="7">
        <v>15</v>
      </c>
      <c r="G33" s="7">
        <v>3</v>
      </c>
      <c r="H33" s="22">
        <v>271</v>
      </c>
      <c r="I33" s="7">
        <v>0</v>
      </c>
      <c r="J33" s="7">
        <v>0</v>
      </c>
      <c r="K33" s="7">
        <v>0</v>
      </c>
      <c r="L33" s="37">
        <f t="shared" si="0"/>
        <v>0.60088691796008864</v>
      </c>
    </row>
    <row r="34" spans="1:12" x14ac:dyDescent="0.25">
      <c r="A34" s="21" t="s">
        <v>5685</v>
      </c>
      <c r="B34" s="7">
        <v>543</v>
      </c>
      <c r="C34" s="7">
        <v>37</v>
      </c>
      <c r="D34" s="7">
        <v>80</v>
      </c>
      <c r="E34" s="7">
        <v>5</v>
      </c>
      <c r="F34" s="7">
        <v>13</v>
      </c>
      <c r="G34" s="7">
        <v>1</v>
      </c>
      <c r="H34" s="22">
        <v>136</v>
      </c>
      <c r="I34" s="7">
        <v>0</v>
      </c>
      <c r="J34" s="7">
        <v>0</v>
      </c>
      <c r="K34" s="7">
        <v>0</v>
      </c>
      <c r="L34" s="37">
        <f t="shared" si="0"/>
        <v>0.25046040515653778</v>
      </c>
    </row>
    <row r="35" spans="1:12" x14ac:dyDescent="0.25">
      <c r="A35" s="21" t="s">
        <v>5686</v>
      </c>
      <c r="B35" s="7">
        <v>351</v>
      </c>
      <c r="C35" s="7">
        <v>22</v>
      </c>
      <c r="D35" s="7">
        <v>95</v>
      </c>
      <c r="E35" s="7">
        <v>4</v>
      </c>
      <c r="F35" s="7">
        <v>17</v>
      </c>
      <c r="G35" s="7">
        <v>3</v>
      </c>
      <c r="H35" s="22">
        <v>141</v>
      </c>
      <c r="I35" s="7">
        <v>0</v>
      </c>
      <c r="J35" s="7">
        <v>0</v>
      </c>
      <c r="K35" s="7">
        <v>0</v>
      </c>
      <c r="L35" s="37">
        <f t="shared" si="0"/>
        <v>0.40170940170940173</v>
      </c>
    </row>
    <row r="36" spans="1:12" x14ac:dyDescent="0.25">
      <c r="A36" s="21" t="s">
        <v>5687</v>
      </c>
      <c r="B36" s="7">
        <v>720</v>
      </c>
      <c r="C36" s="7">
        <v>54</v>
      </c>
      <c r="D36" s="7">
        <v>127</v>
      </c>
      <c r="E36" s="7">
        <v>8</v>
      </c>
      <c r="F36" s="7">
        <v>17</v>
      </c>
      <c r="G36" s="7">
        <v>4</v>
      </c>
      <c r="H36" s="7">
        <v>210</v>
      </c>
      <c r="I36" s="7">
        <v>0</v>
      </c>
      <c r="J36" s="7">
        <v>0</v>
      </c>
      <c r="K36" s="7">
        <v>1</v>
      </c>
      <c r="L36" s="37">
        <f t="shared" si="0"/>
        <v>0.29305555555555557</v>
      </c>
    </row>
    <row r="37" spans="1:12" x14ac:dyDescent="0.25">
      <c r="A37" s="21" t="s">
        <v>5688</v>
      </c>
      <c r="B37" s="7">
        <v>558</v>
      </c>
      <c r="C37" s="7">
        <v>46</v>
      </c>
      <c r="D37" s="7">
        <v>165</v>
      </c>
      <c r="E37" s="7">
        <v>5</v>
      </c>
      <c r="F37" s="7">
        <v>21</v>
      </c>
      <c r="G37" s="7">
        <v>5</v>
      </c>
      <c r="H37" s="22">
        <v>242</v>
      </c>
      <c r="I37" s="7">
        <v>1</v>
      </c>
      <c r="J37" s="7">
        <v>0</v>
      </c>
      <c r="K37" s="7">
        <v>0</v>
      </c>
      <c r="L37" s="37">
        <f t="shared" si="0"/>
        <v>0.43369175627240142</v>
      </c>
    </row>
    <row r="38" spans="1:12" x14ac:dyDescent="0.25">
      <c r="A38" s="21" t="s">
        <v>5689</v>
      </c>
      <c r="B38" s="7">
        <v>693</v>
      </c>
      <c r="C38" s="7">
        <v>63</v>
      </c>
      <c r="D38" s="7">
        <v>169</v>
      </c>
      <c r="E38" s="7">
        <v>4</v>
      </c>
      <c r="F38" s="7">
        <v>23</v>
      </c>
      <c r="G38" s="7">
        <v>2</v>
      </c>
      <c r="H38" s="7">
        <v>261</v>
      </c>
      <c r="I38" s="7">
        <v>1</v>
      </c>
      <c r="J38" s="7">
        <v>0</v>
      </c>
      <c r="K38" s="7">
        <v>0</v>
      </c>
      <c r="L38" s="37">
        <f t="shared" si="0"/>
        <v>0.37662337662337664</v>
      </c>
    </row>
    <row r="39" spans="1:12" x14ac:dyDescent="0.25">
      <c r="A39" s="21" t="s">
        <v>5690</v>
      </c>
      <c r="B39" s="7">
        <v>461</v>
      </c>
      <c r="C39" s="7">
        <v>43</v>
      </c>
      <c r="D39" s="7">
        <v>112</v>
      </c>
      <c r="E39" s="7">
        <v>6</v>
      </c>
      <c r="F39" s="7">
        <v>8</v>
      </c>
      <c r="G39" s="7">
        <v>5</v>
      </c>
      <c r="H39" s="22">
        <v>174</v>
      </c>
      <c r="I39" s="7">
        <v>0</v>
      </c>
      <c r="J39" s="7">
        <v>0</v>
      </c>
      <c r="K39" s="7">
        <v>0</v>
      </c>
      <c r="L39" s="37">
        <f t="shared" si="0"/>
        <v>0.37744034707158353</v>
      </c>
    </row>
    <row r="40" spans="1:12" x14ac:dyDescent="0.25">
      <c r="A40" s="21" t="s">
        <v>5691</v>
      </c>
      <c r="B40" s="7">
        <v>397</v>
      </c>
      <c r="C40" s="7">
        <v>20</v>
      </c>
      <c r="D40" s="7">
        <v>104</v>
      </c>
      <c r="E40" s="7">
        <v>1</v>
      </c>
      <c r="F40" s="7">
        <v>10</v>
      </c>
      <c r="G40" s="7">
        <v>3</v>
      </c>
      <c r="H40" s="22">
        <v>138</v>
      </c>
      <c r="I40" s="7">
        <v>2</v>
      </c>
      <c r="J40" s="7">
        <v>0</v>
      </c>
      <c r="K40" s="7">
        <v>0</v>
      </c>
      <c r="L40" s="37">
        <f t="shared" si="0"/>
        <v>0.34760705289672544</v>
      </c>
    </row>
    <row r="41" spans="1:12" x14ac:dyDescent="0.25">
      <c r="A41" s="21" t="s">
        <v>5692</v>
      </c>
      <c r="B41" s="7">
        <v>497</v>
      </c>
      <c r="C41" s="7">
        <v>56</v>
      </c>
      <c r="D41" s="7">
        <v>155</v>
      </c>
      <c r="E41" s="7">
        <v>2</v>
      </c>
      <c r="F41" s="7">
        <v>24</v>
      </c>
      <c r="G41" s="7">
        <v>3</v>
      </c>
      <c r="H41" s="22">
        <v>240</v>
      </c>
      <c r="I41" s="7">
        <v>0</v>
      </c>
      <c r="J41" s="7">
        <v>0</v>
      </c>
      <c r="K41" s="7">
        <v>0</v>
      </c>
      <c r="L41" s="37">
        <f t="shared" si="0"/>
        <v>0.48289738430583501</v>
      </c>
    </row>
    <row r="42" spans="1:12" x14ac:dyDescent="0.25">
      <c r="A42" s="21" t="s">
        <v>5693</v>
      </c>
      <c r="B42" s="7">
        <v>514</v>
      </c>
      <c r="C42" s="7">
        <v>40</v>
      </c>
      <c r="D42" s="7">
        <v>151</v>
      </c>
      <c r="E42" s="7">
        <v>4</v>
      </c>
      <c r="F42" s="7">
        <v>18</v>
      </c>
      <c r="G42" s="7">
        <v>0</v>
      </c>
      <c r="H42" s="22">
        <v>213</v>
      </c>
      <c r="I42" s="7">
        <v>1</v>
      </c>
      <c r="J42" s="7">
        <v>0</v>
      </c>
      <c r="K42" s="7">
        <v>0</v>
      </c>
      <c r="L42" s="37">
        <f t="shared" si="0"/>
        <v>0.4143968871595331</v>
      </c>
    </row>
    <row r="43" spans="1:12" x14ac:dyDescent="0.25">
      <c r="A43" s="21" t="s">
        <v>5694</v>
      </c>
      <c r="B43" s="7">
        <v>590</v>
      </c>
      <c r="C43" s="7">
        <v>63</v>
      </c>
      <c r="D43" s="7">
        <v>171</v>
      </c>
      <c r="E43" s="7">
        <v>3</v>
      </c>
      <c r="F43" s="7">
        <v>24</v>
      </c>
      <c r="G43" s="7">
        <v>4</v>
      </c>
      <c r="H43" s="7">
        <v>265</v>
      </c>
      <c r="I43" s="7">
        <v>0</v>
      </c>
      <c r="J43" s="7">
        <v>1</v>
      </c>
      <c r="K43" s="7">
        <v>1</v>
      </c>
      <c r="L43" s="37">
        <f t="shared" si="0"/>
        <v>0.45254237288135596</v>
      </c>
    </row>
    <row r="44" spans="1:12" x14ac:dyDescent="0.25">
      <c r="A44" s="21" t="s">
        <v>5695</v>
      </c>
      <c r="B44" s="7">
        <v>442</v>
      </c>
      <c r="C44" s="7">
        <v>60</v>
      </c>
      <c r="D44" s="7">
        <v>179</v>
      </c>
      <c r="E44" s="7">
        <v>3</v>
      </c>
      <c r="F44" s="7">
        <v>19</v>
      </c>
      <c r="G44" s="7">
        <v>5</v>
      </c>
      <c r="H44" s="22">
        <v>266</v>
      </c>
      <c r="I44" s="7">
        <v>0</v>
      </c>
      <c r="J44" s="7">
        <v>2</v>
      </c>
      <c r="K44" s="7">
        <v>0</v>
      </c>
      <c r="L44" s="37">
        <f t="shared" si="0"/>
        <v>0.60633484162895923</v>
      </c>
    </row>
    <row r="45" spans="1:12" x14ac:dyDescent="0.25">
      <c r="A45" s="21" t="s">
        <v>5696</v>
      </c>
      <c r="B45" s="7">
        <v>437</v>
      </c>
      <c r="C45" s="7">
        <v>46</v>
      </c>
      <c r="D45" s="7">
        <v>148</v>
      </c>
      <c r="E45" s="7">
        <v>2</v>
      </c>
      <c r="F45" s="7">
        <v>27</v>
      </c>
      <c r="G45" s="7">
        <v>3</v>
      </c>
      <c r="H45" s="22">
        <v>226</v>
      </c>
      <c r="I45" s="7">
        <v>1</v>
      </c>
      <c r="J45" s="7">
        <v>0</v>
      </c>
      <c r="K45" s="7">
        <v>0</v>
      </c>
      <c r="L45" s="37">
        <f t="shared" si="0"/>
        <v>0.51716247139588101</v>
      </c>
    </row>
    <row r="46" spans="1:12" x14ac:dyDescent="0.25">
      <c r="A46" s="21" t="s">
        <v>5697</v>
      </c>
      <c r="B46" s="7">
        <v>432</v>
      </c>
      <c r="C46" s="7">
        <v>52</v>
      </c>
      <c r="D46" s="7">
        <v>139</v>
      </c>
      <c r="E46" s="7">
        <v>2</v>
      </c>
      <c r="F46" s="7">
        <v>9</v>
      </c>
      <c r="G46" s="7">
        <v>3</v>
      </c>
      <c r="H46" s="22">
        <v>205</v>
      </c>
      <c r="I46" s="7">
        <v>0</v>
      </c>
      <c r="J46" s="7">
        <v>0</v>
      </c>
      <c r="K46" s="7">
        <v>0</v>
      </c>
      <c r="L46" s="37">
        <f t="shared" si="0"/>
        <v>0.47453703703703703</v>
      </c>
    </row>
    <row r="47" spans="1:12" x14ac:dyDescent="0.25">
      <c r="A47" s="21" t="s">
        <v>5698</v>
      </c>
      <c r="B47" s="7">
        <v>349</v>
      </c>
      <c r="C47" s="7">
        <v>49</v>
      </c>
      <c r="D47" s="7">
        <v>106</v>
      </c>
      <c r="E47" s="7">
        <v>3</v>
      </c>
      <c r="F47" s="7">
        <v>17</v>
      </c>
      <c r="G47" s="7">
        <v>4</v>
      </c>
      <c r="H47" s="22">
        <v>179</v>
      </c>
      <c r="I47" s="7">
        <v>0</v>
      </c>
      <c r="J47" s="7">
        <v>0</v>
      </c>
      <c r="K47" s="7">
        <v>0</v>
      </c>
      <c r="L47" s="37">
        <f t="shared" si="0"/>
        <v>0.5128939828080229</v>
      </c>
    </row>
    <row r="48" spans="1:12" x14ac:dyDescent="0.25">
      <c r="A48" s="21" t="s">
        <v>5699</v>
      </c>
      <c r="B48" s="7">
        <v>513</v>
      </c>
      <c r="C48" s="7">
        <v>78</v>
      </c>
      <c r="D48" s="7">
        <v>186</v>
      </c>
      <c r="E48" s="7">
        <v>4</v>
      </c>
      <c r="F48" s="7">
        <v>18</v>
      </c>
      <c r="G48" s="7">
        <v>1</v>
      </c>
      <c r="H48" s="22">
        <v>287</v>
      </c>
      <c r="I48" s="7">
        <v>0</v>
      </c>
      <c r="J48" s="7">
        <v>0</v>
      </c>
      <c r="K48" s="7">
        <v>1</v>
      </c>
      <c r="L48" s="37">
        <f t="shared" si="0"/>
        <v>0.56140350877192979</v>
      </c>
    </row>
    <row r="49" spans="1:12" x14ac:dyDescent="0.25">
      <c r="A49" s="21" t="s">
        <v>5700</v>
      </c>
      <c r="B49" s="7">
        <v>618</v>
      </c>
      <c r="C49" s="7">
        <v>91</v>
      </c>
      <c r="D49" s="7">
        <v>226</v>
      </c>
      <c r="E49" s="7">
        <v>3</v>
      </c>
      <c r="F49" s="7">
        <v>27</v>
      </c>
      <c r="G49" s="7">
        <v>3</v>
      </c>
      <c r="H49" s="7">
        <v>350</v>
      </c>
      <c r="I49" s="7">
        <v>0</v>
      </c>
      <c r="J49" s="7">
        <v>0</v>
      </c>
      <c r="K49" s="7">
        <v>0</v>
      </c>
      <c r="L49" s="37">
        <f t="shared" si="0"/>
        <v>0.56634304207119746</v>
      </c>
    </row>
    <row r="50" spans="1:12" x14ac:dyDescent="0.25">
      <c r="A50" s="21" t="s">
        <v>5701</v>
      </c>
      <c r="B50" s="7">
        <v>252</v>
      </c>
      <c r="C50" s="7">
        <v>40</v>
      </c>
      <c r="D50" s="7">
        <v>109</v>
      </c>
      <c r="E50" s="7">
        <v>2</v>
      </c>
      <c r="F50" s="7">
        <v>18</v>
      </c>
      <c r="G50" s="7">
        <v>0</v>
      </c>
      <c r="H50" s="22">
        <v>169</v>
      </c>
      <c r="I50" s="7">
        <v>0</v>
      </c>
      <c r="J50" s="7">
        <v>0</v>
      </c>
      <c r="K50" s="7">
        <v>0</v>
      </c>
      <c r="L50" s="37">
        <f t="shared" si="0"/>
        <v>0.67063492063492058</v>
      </c>
    </row>
    <row r="51" spans="1:12" x14ac:dyDescent="0.25">
      <c r="A51" s="21" t="s">
        <v>5702</v>
      </c>
      <c r="B51" s="7">
        <v>385</v>
      </c>
      <c r="C51" s="7">
        <v>61</v>
      </c>
      <c r="D51" s="7">
        <v>134</v>
      </c>
      <c r="E51" s="7">
        <v>1</v>
      </c>
      <c r="F51" s="7">
        <v>28</v>
      </c>
      <c r="G51" s="7">
        <v>2</v>
      </c>
      <c r="H51" s="22">
        <v>226</v>
      </c>
      <c r="I51" s="7">
        <v>0</v>
      </c>
      <c r="J51" s="7">
        <v>0</v>
      </c>
      <c r="K51" s="7">
        <v>0</v>
      </c>
      <c r="L51" s="37">
        <f t="shared" si="0"/>
        <v>0.58701298701298699</v>
      </c>
    </row>
    <row r="52" spans="1:12" x14ac:dyDescent="0.25">
      <c r="A52" s="21" t="s">
        <v>5703</v>
      </c>
      <c r="B52" s="7">
        <v>573</v>
      </c>
      <c r="C52" s="7">
        <v>76</v>
      </c>
      <c r="D52" s="7">
        <v>233</v>
      </c>
      <c r="E52" s="7">
        <v>6</v>
      </c>
      <c r="F52" s="7">
        <v>36</v>
      </c>
      <c r="G52" s="7">
        <v>6</v>
      </c>
      <c r="H52" s="7">
        <v>357</v>
      </c>
      <c r="I52" s="7">
        <v>0</v>
      </c>
      <c r="J52" s="7">
        <v>0</v>
      </c>
      <c r="K52" s="7">
        <v>0</v>
      </c>
      <c r="L52" s="37">
        <f t="shared" si="0"/>
        <v>0.62303664921465973</v>
      </c>
    </row>
    <row r="53" spans="1:12" x14ac:dyDescent="0.25">
      <c r="A53" s="21" t="s">
        <v>5704</v>
      </c>
      <c r="B53" s="7">
        <v>602</v>
      </c>
      <c r="C53" s="7">
        <v>79</v>
      </c>
      <c r="D53" s="7">
        <v>231</v>
      </c>
      <c r="E53" s="7">
        <v>4</v>
      </c>
      <c r="F53" s="7">
        <v>33</v>
      </c>
      <c r="G53" s="7">
        <v>3</v>
      </c>
      <c r="H53" s="7">
        <v>350</v>
      </c>
      <c r="I53" s="7">
        <v>0</v>
      </c>
      <c r="J53" s="7">
        <v>0</v>
      </c>
      <c r="K53" s="7">
        <v>0</v>
      </c>
      <c r="L53" s="37">
        <f t="shared" si="0"/>
        <v>0.58139534883720934</v>
      </c>
    </row>
    <row r="54" spans="1:12" x14ac:dyDescent="0.25">
      <c r="A54" s="21" t="s">
        <v>5705</v>
      </c>
      <c r="B54" s="7">
        <v>566</v>
      </c>
      <c r="C54" s="7">
        <v>110</v>
      </c>
      <c r="D54" s="7">
        <v>23</v>
      </c>
      <c r="E54" s="7">
        <v>5</v>
      </c>
      <c r="F54" s="7">
        <v>18</v>
      </c>
      <c r="G54" s="7">
        <v>7</v>
      </c>
      <c r="H54" s="22">
        <v>163</v>
      </c>
      <c r="I54" s="7">
        <v>1</v>
      </c>
      <c r="J54" s="7">
        <v>0</v>
      </c>
      <c r="K54" s="7">
        <v>0</v>
      </c>
      <c r="L54" s="37">
        <f t="shared" si="0"/>
        <v>0.28798586572438162</v>
      </c>
    </row>
    <row r="55" spans="1:12" x14ac:dyDescent="0.25">
      <c r="A55" s="21" t="s">
        <v>5706</v>
      </c>
      <c r="B55" s="7">
        <v>465</v>
      </c>
      <c r="C55" s="7">
        <v>55</v>
      </c>
      <c r="D55" s="7">
        <v>190</v>
      </c>
      <c r="E55" s="7">
        <v>3</v>
      </c>
      <c r="F55" s="7">
        <v>19</v>
      </c>
      <c r="G55" s="7">
        <v>3</v>
      </c>
      <c r="H55" s="22">
        <v>270</v>
      </c>
      <c r="I55" s="7">
        <v>0</v>
      </c>
      <c r="J55" s="7">
        <v>1</v>
      </c>
      <c r="K55" s="7">
        <v>1</v>
      </c>
      <c r="L55" s="37">
        <f t="shared" si="0"/>
        <v>0.5849462365591398</v>
      </c>
    </row>
    <row r="56" spans="1:12" x14ac:dyDescent="0.25">
      <c r="A56" s="21" t="s">
        <v>5707</v>
      </c>
      <c r="B56" s="7">
        <v>460</v>
      </c>
      <c r="C56" s="7">
        <v>56</v>
      </c>
      <c r="D56" s="7">
        <v>168</v>
      </c>
      <c r="E56" s="7">
        <v>15</v>
      </c>
      <c r="F56" s="7">
        <v>33</v>
      </c>
      <c r="G56" s="7">
        <v>14</v>
      </c>
      <c r="H56" s="22">
        <v>286</v>
      </c>
      <c r="I56" s="7">
        <v>1</v>
      </c>
      <c r="J56" s="7">
        <v>0</v>
      </c>
      <c r="K56" s="7">
        <v>0</v>
      </c>
      <c r="L56" s="37">
        <f t="shared" si="0"/>
        <v>0.62173913043478257</v>
      </c>
    </row>
    <row r="57" spans="1:12" x14ac:dyDescent="0.25">
      <c r="A57" s="21" t="s">
        <v>5708</v>
      </c>
      <c r="B57" s="7">
        <v>423</v>
      </c>
      <c r="C57" s="7">
        <v>23</v>
      </c>
      <c r="D57" s="7">
        <v>144</v>
      </c>
      <c r="E57" s="7">
        <v>8</v>
      </c>
      <c r="F57" s="7">
        <v>23</v>
      </c>
      <c r="G57" s="7">
        <v>4</v>
      </c>
      <c r="H57" s="22">
        <v>202</v>
      </c>
      <c r="I57" s="7">
        <v>0</v>
      </c>
      <c r="J57" s="7">
        <v>0</v>
      </c>
      <c r="K57" s="7">
        <v>0</v>
      </c>
      <c r="L57" s="37">
        <f t="shared" si="0"/>
        <v>0.47754137115839246</v>
      </c>
    </row>
    <row r="58" spans="1:12" x14ac:dyDescent="0.25">
      <c r="A58" s="21" t="s">
        <v>5709</v>
      </c>
      <c r="B58" s="7">
        <v>468</v>
      </c>
      <c r="C58" s="7">
        <v>33</v>
      </c>
      <c r="D58" s="7">
        <v>157</v>
      </c>
      <c r="E58" s="7">
        <v>2</v>
      </c>
      <c r="F58" s="7">
        <v>24</v>
      </c>
      <c r="G58" s="7">
        <v>3</v>
      </c>
      <c r="H58" s="22">
        <v>219</v>
      </c>
      <c r="I58" s="7">
        <v>0</v>
      </c>
      <c r="J58" s="7">
        <v>1</v>
      </c>
      <c r="K58" s="7">
        <v>0</v>
      </c>
      <c r="L58" s="37">
        <f t="shared" si="0"/>
        <v>0.47008547008547008</v>
      </c>
    </row>
    <row r="59" spans="1:12" x14ac:dyDescent="0.25">
      <c r="A59" s="21" t="s">
        <v>5710</v>
      </c>
      <c r="B59" s="7">
        <v>502</v>
      </c>
      <c r="C59" s="7">
        <v>100</v>
      </c>
      <c r="D59" s="7">
        <v>184</v>
      </c>
      <c r="E59" s="7">
        <v>6</v>
      </c>
      <c r="F59" s="7">
        <v>24</v>
      </c>
      <c r="G59" s="7">
        <v>1</v>
      </c>
      <c r="H59" s="22">
        <v>315</v>
      </c>
      <c r="I59" s="7">
        <v>0</v>
      </c>
      <c r="J59" s="7">
        <v>0</v>
      </c>
      <c r="K59" s="7">
        <v>0</v>
      </c>
      <c r="L59" s="37">
        <f t="shared" si="0"/>
        <v>0.62749003984063745</v>
      </c>
    </row>
    <row r="60" spans="1:12" x14ac:dyDescent="0.25">
      <c r="A60" s="21" t="s">
        <v>5711</v>
      </c>
      <c r="B60" s="7">
        <v>467</v>
      </c>
      <c r="C60" s="7">
        <v>51</v>
      </c>
      <c r="D60" s="7">
        <v>106</v>
      </c>
      <c r="E60" s="7">
        <v>3</v>
      </c>
      <c r="F60" s="7">
        <v>18</v>
      </c>
      <c r="G60" s="7">
        <v>0</v>
      </c>
      <c r="H60" s="22">
        <v>178</v>
      </c>
      <c r="I60" s="7">
        <v>1</v>
      </c>
      <c r="J60" s="7">
        <v>0</v>
      </c>
      <c r="K60" s="7">
        <v>1</v>
      </c>
      <c r="L60" s="37">
        <f t="shared" si="0"/>
        <v>0.38329764453961457</v>
      </c>
    </row>
    <row r="61" spans="1:12" x14ac:dyDescent="0.25">
      <c r="A61" s="21" t="s">
        <v>5712</v>
      </c>
      <c r="B61" s="7">
        <v>477</v>
      </c>
      <c r="C61" s="7">
        <v>74</v>
      </c>
      <c r="D61" s="7">
        <v>175</v>
      </c>
      <c r="E61" s="7">
        <v>1</v>
      </c>
      <c r="F61" s="7">
        <v>21</v>
      </c>
      <c r="G61" s="7">
        <v>2</v>
      </c>
      <c r="H61" s="22">
        <v>273</v>
      </c>
      <c r="I61" s="7">
        <v>0</v>
      </c>
      <c r="J61" s="7">
        <v>0</v>
      </c>
      <c r="K61" s="7">
        <v>0</v>
      </c>
      <c r="L61" s="37">
        <f t="shared" si="0"/>
        <v>0.57232704402515722</v>
      </c>
    </row>
    <row r="62" spans="1:12" x14ac:dyDescent="0.25">
      <c r="A62" s="21" t="s">
        <v>5713</v>
      </c>
      <c r="B62" s="7">
        <v>587</v>
      </c>
      <c r="C62" s="7">
        <v>39</v>
      </c>
      <c r="D62" s="7">
        <v>150</v>
      </c>
      <c r="E62" s="7">
        <v>3</v>
      </c>
      <c r="F62" s="7">
        <v>22</v>
      </c>
      <c r="G62" s="7">
        <v>2</v>
      </c>
      <c r="H62" s="22">
        <v>216</v>
      </c>
      <c r="I62" s="7">
        <v>0</v>
      </c>
      <c r="J62" s="7">
        <v>1</v>
      </c>
      <c r="K62" s="7">
        <v>0</v>
      </c>
      <c r="L62" s="37">
        <f t="shared" si="0"/>
        <v>0.36967632027257241</v>
      </c>
    </row>
    <row r="63" spans="1:12" x14ac:dyDescent="0.25">
      <c r="A63" s="21" t="s">
        <v>5714</v>
      </c>
      <c r="B63" s="7">
        <v>686</v>
      </c>
      <c r="C63" s="7">
        <v>59</v>
      </c>
      <c r="D63" s="7">
        <v>169</v>
      </c>
      <c r="E63" s="7">
        <v>2</v>
      </c>
      <c r="F63" s="7">
        <v>19</v>
      </c>
      <c r="G63" s="7">
        <v>1</v>
      </c>
      <c r="H63" s="7">
        <v>250</v>
      </c>
      <c r="I63" s="7">
        <v>2</v>
      </c>
      <c r="J63" s="7">
        <v>0</v>
      </c>
      <c r="K63" s="7">
        <v>0</v>
      </c>
      <c r="L63" s="37">
        <f t="shared" si="0"/>
        <v>0.36443148688046645</v>
      </c>
    </row>
    <row r="64" spans="1:12" x14ac:dyDescent="0.25">
      <c r="A64" s="21" t="s">
        <v>5715</v>
      </c>
      <c r="B64" s="7">
        <v>413</v>
      </c>
      <c r="C64" s="7">
        <v>28</v>
      </c>
      <c r="D64" s="7">
        <v>97</v>
      </c>
      <c r="E64" s="7">
        <v>1</v>
      </c>
      <c r="F64" s="7">
        <v>21</v>
      </c>
      <c r="G64" s="7">
        <v>0</v>
      </c>
      <c r="H64" s="22">
        <v>147</v>
      </c>
      <c r="I64" s="7">
        <v>0</v>
      </c>
      <c r="J64" s="7">
        <v>0</v>
      </c>
      <c r="K64" s="7">
        <v>0</v>
      </c>
      <c r="L64" s="37">
        <f t="shared" si="0"/>
        <v>0.3559322033898305</v>
      </c>
    </row>
    <row r="65" spans="1:12" x14ac:dyDescent="0.25">
      <c r="A65" s="21" t="s">
        <v>5716</v>
      </c>
      <c r="B65" s="7">
        <v>416</v>
      </c>
      <c r="C65" s="7">
        <v>34</v>
      </c>
      <c r="D65" s="7">
        <v>60</v>
      </c>
      <c r="E65" s="7">
        <v>1</v>
      </c>
      <c r="F65" s="7">
        <v>20</v>
      </c>
      <c r="G65" s="7">
        <v>2</v>
      </c>
      <c r="H65" s="22">
        <v>117</v>
      </c>
      <c r="I65" s="7">
        <v>2</v>
      </c>
      <c r="J65" s="7">
        <v>0</v>
      </c>
      <c r="K65" s="7">
        <v>0</v>
      </c>
      <c r="L65" s="37">
        <f t="shared" si="0"/>
        <v>0.28125</v>
      </c>
    </row>
    <row r="66" spans="1:12" x14ac:dyDescent="0.25">
      <c r="A66" s="21" t="s">
        <v>5717</v>
      </c>
      <c r="B66" s="7">
        <v>407</v>
      </c>
      <c r="C66" s="7">
        <v>36</v>
      </c>
      <c r="D66" s="7">
        <v>98</v>
      </c>
      <c r="E66" s="7">
        <v>2</v>
      </c>
      <c r="F66" s="7">
        <v>25</v>
      </c>
      <c r="G66" s="7">
        <v>3</v>
      </c>
      <c r="H66" s="22">
        <v>164</v>
      </c>
      <c r="I66" s="7">
        <v>1</v>
      </c>
      <c r="J66" s="7">
        <v>0</v>
      </c>
      <c r="K66" s="7">
        <v>1</v>
      </c>
      <c r="L66" s="37">
        <f t="shared" ref="L66:L72" si="1">(K66+J66+H66)/B66</f>
        <v>0.40540540540540543</v>
      </c>
    </row>
    <row r="67" spans="1:12" x14ac:dyDescent="0.25">
      <c r="A67" s="21" t="s">
        <v>5718</v>
      </c>
      <c r="B67" s="7">
        <v>468</v>
      </c>
      <c r="C67" s="7">
        <v>31</v>
      </c>
      <c r="D67" s="7">
        <v>86</v>
      </c>
      <c r="E67" s="7">
        <v>2</v>
      </c>
      <c r="F67" s="7">
        <v>14</v>
      </c>
      <c r="G67" s="7">
        <v>3</v>
      </c>
      <c r="H67" s="22">
        <v>136</v>
      </c>
      <c r="I67" s="7">
        <v>0</v>
      </c>
      <c r="J67" s="7">
        <v>0</v>
      </c>
      <c r="K67" s="7">
        <v>0</v>
      </c>
      <c r="L67" s="37">
        <f t="shared" si="1"/>
        <v>0.29059829059829062</v>
      </c>
    </row>
    <row r="68" spans="1:12" x14ac:dyDescent="0.25">
      <c r="A68" s="21" t="s">
        <v>5719</v>
      </c>
      <c r="B68" s="7">
        <v>344</v>
      </c>
      <c r="C68" s="7">
        <v>37</v>
      </c>
      <c r="D68" s="7">
        <v>87</v>
      </c>
      <c r="E68" s="7">
        <v>2</v>
      </c>
      <c r="F68" s="7">
        <v>13</v>
      </c>
      <c r="G68" s="7">
        <v>0</v>
      </c>
      <c r="H68" s="22">
        <v>139</v>
      </c>
      <c r="I68" s="7">
        <v>0</v>
      </c>
      <c r="J68" s="7">
        <v>0</v>
      </c>
      <c r="K68" s="7">
        <v>0</v>
      </c>
      <c r="L68" s="37">
        <f t="shared" si="1"/>
        <v>0.40406976744186046</v>
      </c>
    </row>
    <row r="69" spans="1:12" x14ac:dyDescent="0.25">
      <c r="A69" s="21" t="s">
        <v>5720</v>
      </c>
      <c r="B69" s="7">
        <v>623</v>
      </c>
      <c r="C69" s="7">
        <v>101</v>
      </c>
      <c r="D69" s="7">
        <v>184</v>
      </c>
      <c r="E69" s="7">
        <v>3</v>
      </c>
      <c r="F69" s="7">
        <v>25</v>
      </c>
      <c r="G69" s="7">
        <v>2</v>
      </c>
      <c r="H69" s="7">
        <v>315</v>
      </c>
      <c r="I69" s="7">
        <v>0</v>
      </c>
      <c r="J69" s="7">
        <v>0</v>
      </c>
      <c r="K69" s="7">
        <v>1</v>
      </c>
      <c r="L69" s="37">
        <f t="shared" si="1"/>
        <v>0.507223113964687</v>
      </c>
    </row>
    <row r="70" spans="1:12" x14ac:dyDescent="0.25">
      <c r="A70" s="21" t="s">
        <v>5721</v>
      </c>
      <c r="B70" s="7">
        <v>267</v>
      </c>
      <c r="C70" s="7">
        <v>45</v>
      </c>
      <c r="D70" s="7">
        <v>86</v>
      </c>
      <c r="E70" s="7">
        <v>1</v>
      </c>
      <c r="F70" s="7">
        <v>7</v>
      </c>
      <c r="G70" s="7">
        <v>2</v>
      </c>
      <c r="H70" s="22">
        <v>141</v>
      </c>
      <c r="I70" s="7">
        <v>0</v>
      </c>
      <c r="J70" s="7">
        <v>4</v>
      </c>
      <c r="K70" s="7">
        <v>0</v>
      </c>
      <c r="L70" s="37">
        <f t="shared" si="1"/>
        <v>0.54307116104868913</v>
      </c>
    </row>
    <row r="71" spans="1:12" x14ac:dyDescent="0.25">
      <c r="A71" s="21" t="s">
        <v>5722</v>
      </c>
      <c r="B71" s="7">
        <v>698</v>
      </c>
      <c r="C71" s="7">
        <v>68</v>
      </c>
      <c r="D71" s="7">
        <v>236</v>
      </c>
      <c r="E71" s="7">
        <v>3</v>
      </c>
      <c r="F71" s="7">
        <v>44</v>
      </c>
      <c r="G71" s="7">
        <v>4</v>
      </c>
      <c r="H71" s="7">
        <v>355</v>
      </c>
      <c r="I71" s="7">
        <v>0</v>
      </c>
      <c r="J71" s="7">
        <v>0</v>
      </c>
      <c r="K71" s="7">
        <v>1</v>
      </c>
      <c r="L71" s="37">
        <f t="shared" si="1"/>
        <v>0.51002865329512892</v>
      </c>
    </row>
    <row r="72" spans="1:12" x14ac:dyDescent="0.25">
      <c r="A72" s="21" t="s">
        <v>5723</v>
      </c>
      <c r="B72" s="7">
        <v>354</v>
      </c>
      <c r="C72" s="7">
        <v>30</v>
      </c>
      <c r="D72" s="7">
        <v>101</v>
      </c>
      <c r="E72" s="7">
        <v>3</v>
      </c>
      <c r="F72" s="7">
        <v>7</v>
      </c>
      <c r="G72" s="7">
        <v>2</v>
      </c>
      <c r="H72" s="22">
        <v>143</v>
      </c>
      <c r="I72" s="7">
        <v>0</v>
      </c>
      <c r="J72" s="7">
        <v>0</v>
      </c>
      <c r="K72" s="7">
        <v>0</v>
      </c>
      <c r="L72" s="37">
        <f t="shared" si="1"/>
        <v>0.403954802259887</v>
      </c>
    </row>
    <row r="73" spans="1:12" x14ac:dyDescent="0.25">
      <c r="A73" s="21" t="s">
        <v>186</v>
      </c>
      <c r="B73" s="7">
        <v>0</v>
      </c>
      <c r="C73" s="7">
        <v>66</v>
      </c>
      <c r="D73" s="7">
        <v>242</v>
      </c>
      <c r="E73" s="7">
        <v>0</v>
      </c>
      <c r="F73" s="7">
        <v>7</v>
      </c>
      <c r="G73" s="7">
        <v>2</v>
      </c>
      <c r="H73" s="22">
        <v>317</v>
      </c>
      <c r="I73" s="7">
        <v>1</v>
      </c>
      <c r="J73" s="7">
        <v>0</v>
      </c>
      <c r="K73" s="7">
        <v>73</v>
      </c>
      <c r="L73" s="37" t="s">
        <v>99</v>
      </c>
    </row>
    <row r="74" spans="1:12" x14ac:dyDescent="0.25">
      <c r="A74" s="21" t="s">
        <v>5724</v>
      </c>
      <c r="B74" s="7">
        <v>0</v>
      </c>
      <c r="C74" s="7">
        <v>14</v>
      </c>
      <c r="D74" s="7">
        <v>40</v>
      </c>
      <c r="E74" s="7">
        <v>1</v>
      </c>
      <c r="F74" s="7">
        <v>3</v>
      </c>
      <c r="G74" s="7">
        <v>1</v>
      </c>
      <c r="H74" s="22">
        <v>59</v>
      </c>
      <c r="I74" s="7">
        <v>0</v>
      </c>
      <c r="J74" s="7">
        <v>0</v>
      </c>
      <c r="K74" s="7">
        <v>2</v>
      </c>
      <c r="L74" s="37" t="s">
        <v>99</v>
      </c>
    </row>
    <row r="75" spans="1:12" x14ac:dyDescent="0.25">
      <c r="A75" s="21" t="s">
        <v>5725</v>
      </c>
      <c r="B75" s="7">
        <v>0</v>
      </c>
      <c r="C75" s="7">
        <v>27</v>
      </c>
      <c r="D75" s="7">
        <v>43</v>
      </c>
      <c r="E75" s="7">
        <v>1</v>
      </c>
      <c r="F75" s="7">
        <v>8</v>
      </c>
      <c r="G75" s="7">
        <v>0</v>
      </c>
      <c r="H75" s="22">
        <v>79</v>
      </c>
      <c r="I75" s="7">
        <v>0</v>
      </c>
      <c r="J75" s="7">
        <v>0</v>
      </c>
      <c r="K75" s="7">
        <v>0</v>
      </c>
      <c r="L75" s="37" t="s">
        <v>99</v>
      </c>
    </row>
    <row r="76" spans="1:12" x14ac:dyDescent="0.25">
      <c r="A76" s="21" t="s">
        <v>5726</v>
      </c>
      <c r="B76" s="7">
        <v>0</v>
      </c>
      <c r="C76" s="7">
        <v>3</v>
      </c>
      <c r="D76" s="7">
        <v>9</v>
      </c>
      <c r="E76" s="7">
        <v>0</v>
      </c>
      <c r="F76" s="7">
        <v>1</v>
      </c>
      <c r="G76" s="7">
        <v>3</v>
      </c>
      <c r="H76" s="22">
        <v>16</v>
      </c>
      <c r="I76" s="7">
        <v>0</v>
      </c>
      <c r="J76" s="7">
        <v>0</v>
      </c>
      <c r="K76" s="7">
        <v>0</v>
      </c>
      <c r="L76" s="37" t="s">
        <v>99</v>
      </c>
    </row>
    <row r="77" spans="1:12" x14ac:dyDescent="0.25">
      <c r="A77" s="21" t="s">
        <v>1240</v>
      </c>
      <c r="B77" s="7">
        <v>0</v>
      </c>
      <c r="C77" s="7">
        <v>461</v>
      </c>
      <c r="D77" s="7">
        <v>1347</v>
      </c>
      <c r="E77" s="7">
        <v>37</v>
      </c>
      <c r="F77" s="7">
        <v>86</v>
      </c>
      <c r="G77" s="7">
        <v>26</v>
      </c>
      <c r="H77" s="22">
        <v>1957</v>
      </c>
      <c r="I77" s="7">
        <v>4</v>
      </c>
      <c r="J77" s="7">
        <v>0</v>
      </c>
      <c r="K77" s="7">
        <v>0</v>
      </c>
      <c r="L77" s="37" t="s">
        <v>99</v>
      </c>
    </row>
    <row r="78" spans="1:12" x14ac:dyDescent="0.25">
      <c r="A78" s="21" t="s">
        <v>5727</v>
      </c>
      <c r="B78" s="7">
        <v>0</v>
      </c>
      <c r="C78" s="7">
        <v>291</v>
      </c>
      <c r="D78" s="7">
        <v>837</v>
      </c>
      <c r="E78" s="7">
        <v>17</v>
      </c>
      <c r="F78" s="7">
        <v>95</v>
      </c>
      <c r="G78" s="7">
        <v>12</v>
      </c>
      <c r="H78" s="22">
        <v>1252</v>
      </c>
      <c r="I78" s="7">
        <v>6</v>
      </c>
      <c r="J78" s="7">
        <v>1</v>
      </c>
      <c r="K78" s="7">
        <v>0</v>
      </c>
      <c r="L78" s="37" t="s">
        <v>99</v>
      </c>
    </row>
    <row r="79" spans="1:12" x14ac:dyDescent="0.25">
      <c r="A79" s="21" t="s">
        <v>5728</v>
      </c>
      <c r="B79" s="7">
        <v>0</v>
      </c>
      <c r="C79" s="7">
        <v>218</v>
      </c>
      <c r="D79" s="7">
        <v>819</v>
      </c>
      <c r="E79" s="7">
        <v>13</v>
      </c>
      <c r="F79" s="7">
        <v>49</v>
      </c>
      <c r="G79" s="7">
        <v>25</v>
      </c>
      <c r="H79" s="22">
        <v>1124</v>
      </c>
      <c r="I79" s="7">
        <v>0</v>
      </c>
      <c r="J79" s="7">
        <v>0</v>
      </c>
      <c r="K79" s="7">
        <v>1</v>
      </c>
      <c r="L79" s="37" t="s">
        <v>99</v>
      </c>
    </row>
    <row r="80" spans="1:12" x14ac:dyDescent="0.25">
      <c r="A80" s="21" t="s">
        <v>102</v>
      </c>
      <c r="B80" s="7">
        <v>0</v>
      </c>
      <c r="C80" s="7">
        <v>673</v>
      </c>
      <c r="D80" s="7">
        <v>1981</v>
      </c>
      <c r="E80" s="7">
        <v>37</v>
      </c>
      <c r="F80" s="7">
        <v>272</v>
      </c>
      <c r="G80" s="7">
        <v>37</v>
      </c>
      <c r="H80" s="22">
        <v>3000</v>
      </c>
      <c r="I80" s="7">
        <v>9</v>
      </c>
      <c r="J80" s="7">
        <v>0</v>
      </c>
      <c r="K80" s="7">
        <v>5</v>
      </c>
      <c r="L80" s="37" t="s">
        <v>99</v>
      </c>
    </row>
    <row r="81" spans="1:12" x14ac:dyDescent="0.25">
      <c r="A81" s="21" t="s">
        <v>103</v>
      </c>
      <c r="B81" s="7">
        <v>0</v>
      </c>
      <c r="C81" s="7">
        <v>86</v>
      </c>
      <c r="D81" s="7">
        <v>157</v>
      </c>
      <c r="E81" s="7">
        <v>3</v>
      </c>
      <c r="F81" s="7">
        <v>22</v>
      </c>
      <c r="G81" s="7">
        <v>1</v>
      </c>
      <c r="H81" s="22">
        <v>269</v>
      </c>
      <c r="I81" s="7">
        <v>3</v>
      </c>
      <c r="J81" s="7">
        <v>0</v>
      </c>
      <c r="K81" s="7">
        <v>0</v>
      </c>
      <c r="L81" s="46" t="s">
        <v>99</v>
      </c>
    </row>
    <row r="82" spans="1:12" x14ac:dyDescent="0.25">
      <c r="A82" s="16" t="s">
        <v>104</v>
      </c>
      <c r="B82" s="7"/>
      <c r="C82" s="7">
        <f t="shared" ref="C82:K82" si="2">SUM(C2:C76)</f>
        <v>3917</v>
      </c>
      <c r="D82" s="7">
        <f t="shared" si="2"/>
        <v>10719</v>
      </c>
      <c r="E82" s="7">
        <f t="shared" si="2"/>
        <v>230</v>
      </c>
      <c r="F82" s="7">
        <f t="shared" si="2"/>
        <v>1346</v>
      </c>
      <c r="G82" s="7">
        <f t="shared" si="2"/>
        <v>312</v>
      </c>
      <c r="H82" s="7">
        <f t="shared" si="2"/>
        <v>16524</v>
      </c>
      <c r="I82" s="7">
        <f t="shared" si="2"/>
        <v>43</v>
      </c>
      <c r="J82" s="7">
        <f t="shared" si="2"/>
        <v>19</v>
      </c>
      <c r="K82" s="7">
        <f t="shared" si="2"/>
        <v>89</v>
      </c>
      <c r="L82" s="37"/>
    </row>
    <row r="83" spans="1:12" x14ac:dyDescent="0.25">
      <c r="A83" s="16" t="s">
        <v>105</v>
      </c>
      <c r="B83" s="7"/>
      <c r="C83" s="7">
        <f t="shared" ref="C83:K83" si="3">SUM(C77:C81)</f>
        <v>1729</v>
      </c>
      <c r="D83" s="7">
        <f t="shared" si="3"/>
        <v>5141</v>
      </c>
      <c r="E83" s="7">
        <f t="shared" si="3"/>
        <v>107</v>
      </c>
      <c r="F83" s="7">
        <f t="shared" si="3"/>
        <v>524</v>
      </c>
      <c r="G83" s="7">
        <f t="shared" si="3"/>
        <v>101</v>
      </c>
      <c r="H83" s="7">
        <f t="shared" si="3"/>
        <v>7602</v>
      </c>
      <c r="I83" s="7">
        <f t="shared" si="3"/>
        <v>22</v>
      </c>
      <c r="J83" s="7">
        <f t="shared" si="3"/>
        <v>1</v>
      </c>
      <c r="K83" s="7">
        <f t="shared" si="3"/>
        <v>6</v>
      </c>
      <c r="L83" s="37"/>
    </row>
    <row r="84" spans="1:12" x14ac:dyDescent="0.25">
      <c r="A84" s="16" t="s">
        <v>106</v>
      </c>
      <c r="B84" s="7">
        <f>SUM(B2:B81)</f>
        <v>33510</v>
      </c>
      <c r="C84" s="7">
        <f t="shared" ref="C84:K84" si="4">SUM(C82:C83)</f>
        <v>5646</v>
      </c>
      <c r="D84" s="7">
        <f t="shared" si="4"/>
        <v>15860</v>
      </c>
      <c r="E84" s="7">
        <f t="shared" si="4"/>
        <v>337</v>
      </c>
      <c r="F84" s="7">
        <f t="shared" si="4"/>
        <v>1870</v>
      </c>
      <c r="G84" s="7">
        <f t="shared" si="4"/>
        <v>413</v>
      </c>
      <c r="H84" s="7">
        <f t="shared" si="4"/>
        <v>24126</v>
      </c>
      <c r="I84" s="7">
        <f t="shared" si="4"/>
        <v>65</v>
      </c>
      <c r="J84" s="7">
        <f t="shared" si="4"/>
        <v>20</v>
      </c>
      <c r="K84" s="7">
        <f t="shared" si="4"/>
        <v>95</v>
      </c>
      <c r="L84" s="37">
        <f>(K84+J84+H84)/B84</f>
        <v>0.72339600119367353</v>
      </c>
    </row>
    <row r="85" spans="1:12" x14ac:dyDescent="0.25">
      <c r="A85" s="16" t="s">
        <v>107</v>
      </c>
      <c r="B85" s="7"/>
      <c r="C85" s="37">
        <f>C84/$H$84</f>
        <v>0.23402138771449887</v>
      </c>
      <c r="D85" s="37">
        <f t="shared" ref="D85" si="5">D84/$H$84</f>
        <v>0.6573820774268424</v>
      </c>
      <c r="E85" s="37">
        <f>E84/$H$84</f>
        <v>1.3968332918842741E-2</v>
      </c>
      <c r="F85" s="37">
        <f>F84/$H$84</f>
        <v>7.7509740528889995E-2</v>
      </c>
      <c r="G85" s="37">
        <f>G84/$H$84</f>
        <v>1.7118461410925972E-2</v>
      </c>
      <c r="H85" s="37"/>
      <c r="I85" s="37"/>
      <c r="J85" s="37"/>
      <c r="K85" s="37"/>
      <c r="L85" s="37"/>
    </row>
    <row r="86" spans="1:12" x14ac:dyDescent="0.25"/>
    <row r="87" spans="1:12" hidden="1" x14ac:dyDescent="0.25"/>
    <row r="88" spans="1:12" hidden="1" x14ac:dyDescent="0.25"/>
    <row r="89" spans="1:12" hidden="1" x14ac:dyDescent="0.25"/>
    <row r="90" spans="1:12" hidden="1" x14ac:dyDescent="0.25"/>
    <row r="91" spans="1:12" hidden="1" x14ac:dyDescent="0.25"/>
    <row r="92" spans="1:12" hidden="1" x14ac:dyDescent="0.25"/>
    <row r="93" spans="1:12" hidden="1" x14ac:dyDescent="0.25"/>
    <row r="94" spans="1:12" hidden="1" x14ac:dyDescent="0.25"/>
    <row r="95" spans="1:12" hidden="1" x14ac:dyDescent="0.25"/>
    <row r="96" spans="1:12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x14ac:dyDescent="0.25"/>
    <row r="116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78" fitToHeight="0" orientation="landscape" r:id="rId1"/>
  <tableParts count="1">
    <tablePart r:id="rId2"/>
  </tablePart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12A37-CF06-4189-9F7A-C4F92954A247}">
  <sheetPr codeName="Sheet69">
    <pageSetUpPr fitToPage="1"/>
  </sheetPr>
  <dimension ref="A1:O89"/>
  <sheetViews>
    <sheetView workbookViewId="0">
      <pane xSplit="1" ySplit="1" topLeftCell="B59" activePane="bottomRight" state="frozen"/>
      <selection pane="topRight" activeCell="B1" sqref="B1"/>
      <selection pane="bottomLeft" activeCell="A2" sqref="A2"/>
      <selection pane="bottomRight" activeCell="B88" sqref="B88"/>
    </sheetView>
  </sheetViews>
  <sheetFormatPr defaultColWidth="0" defaultRowHeight="15" customHeight="1" zeroHeight="1" x14ac:dyDescent="0.25"/>
  <cols>
    <col min="1" max="1" width="35.7109375" style="30" customWidth="1"/>
    <col min="2" max="2" width="8.7109375" style="40" customWidth="1"/>
    <col min="3" max="6" width="11.7109375" style="40" customWidth="1"/>
    <col min="7" max="7" width="13.7109375" style="40" customWidth="1"/>
    <col min="8" max="8" width="11.7109375" style="40" customWidth="1"/>
    <col min="9" max="9" width="8.7109375" style="40" customWidth="1"/>
    <col min="10" max="12" width="3.7109375" style="40" customWidth="1"/>
    <col min="13" max="13" width="8.7109375" style="47" customWidth="1"/>
    <col min="14" max="14" width="1.7109375" style="33" customWidth="1"/>
    <col min="15" max="15" width="0" style="33" hidden="1" customWidth="1"/>
    <col min="16" max="16384" width="9.140625" style="33" hidden="1"/>
  </cols>
  <sheetData>
    <row r="1" spans="1:13" ht="50.1" customHeight="1" thickBot="1" x14ac:dyDescent="0.3">
      <c r="A1" s="1" t="s">
        <v>0</v>
      </c>
      <c r="B1" s="2" t="s">
        <v>1</v>
      </c>
      <c r="C1" s="2" t="s">
        <v>5729</v>
      </c>
      <c r="D1" s="2" t="s">
        <v>5730</v>
      </c>
      <c r="E1" s="2" t="s">
        <v>5731</v>
      </c>
      <c r="F1" s="2" t="s">
        <v>5732</v>
      </c>
      <c r="G1" s="2" t="s">
        <v>5733</v>
      </c>
      <c r="H1" s="2" t="s">
        <v>5734</v>
      </c>
      <c r="I1" s="2" t="s">
        <v>8</v>
      </c>
      <c r="J1" s="2" t="s">
        <v>9</v>
      </c>
      <c r="K1" s="2" t="s">
        <v>10</v>
      </c>
      <c r="L1" s="2" t="s">
        <v>11</v>
      </c>
      <c r="M1" s="32" t="s">
        <v>12</v>
      </c>
    </row>
    <row r="2" spans="1:13" ht="15.75" thickTop="1" x14ac:dyDescent="0.25">
      <c r="A2" s="21" t="s">
        <v>5735</v>
      </c>
      <c r="B2" s="34">
        <v>497</v>
      </c>
      <c r="C2" s="7">
        <v>12</v>
      </c>
      <c r="D2" s="7">
        <v>27</v>
      </c>
      <c r="E2" s="7">
        <v>120</v>
      </c>
      <c r="F2" s="7">
        <v>3</v>
      </c>
      <c r="G2" s="7">
        <v>1</v>
      </c>
      <c r="H2" s="7">
        <v>8</v>
      </c>
      <c r="I2" s="22">
        <v>171</v>
      </c>
      <c r="J2" s="7">
        <v>0</v>
      </c>
      <c r="K2" s="7">
        <v>0</v>
      </c>
      <c r="L2" s="7">
        <v>0</v>
      </c>
      <c r="M2" s="37">
        <f t="shared" ref="M2:M65" si="0">(L2+K2+I2)/B2</f>
        <v>0.34406438631790742</v>
      </c>
    </row>
    <row r="3" spans="1:13" x14ac:dyDescent="0.25">
      <c r="A3" s="21" t="s">
        <v>5736</v>
      </c>
      <c r="B3" s="34">
        <v>507</v>
      </c>
      <c r="C3" s="7">
        <v>16</v>
      </c>
      <c r="D3" s="7">
        <v>29</v>
      </c>
      <c r="E3" s="7">
        <v>215</v>
      </c>
      <c r="F3" s="7">
        <v>3</v>
      </c>
      <c r="G3" s="7">
        <v>1</v>
      </c>
      <c r="H3" s="7">
        <v>1</v>
      </c>
      <c r="I3" s="22">
        <v>265</v>
      </c>
      <c r="J3" s="7">
        <v>0</v>
      </c>
      <c r="K3" s="7">
        <v>0</v>
      </c>
      <c r="L3" s="7">
        <v>1</v>
      </c>
      <c r="M3" s="37">
        <f t="shared" si="0"/>
        <v>0.52465483234714005</v>
      </c>
    </row>
    <row r="4" spans="1:13" x14ac:dyDescent="0.25">
      <c r="A4" s="21" t="s">
        <v>5737</v>
      </c>
      <c r="B4" s="34">
        <v>502</v>
      </c>
      <c r="C4" s="7">
        <v>15</v>
      </c>
      <c r="D4" s="7">
        <v>39</v>
      </c>
      <c r="E4" s="7">
        <v>187</v>
      </c>
      <c r="F4" s="7">
        <v>0</v>
      </c>
      <c r="G4" s="7">
        <v>2</v>
      </c>
      <c r="H4" s="7">
        <v>1</v>
      </c>
      <c r="I4" s="22">
        <v>244</v>
      </c>
      <c r="J4" s="7">
        <v>1</v>
      </c>
      <c r="K4" s="7">
        <v>0</v>
      </c>
      <c r="L4" s="7">
        <v>0</v>
      </c>
      <c r="M4" s="37">
        <f t="shared" si="0"/>
        <v>0.48605577689243029</v>
      </c>
    </row>
    <row r="5" spans="1:13" x14ac:dyDescent="0.25">
      <c r="A5" s="21" t="s">
        <v>5738</v>
      </c>
      <c r="B5" s="34">
        <v>446</v>
      </c>
      <c r="C5" s="7">
        <v>12</v>
      </c>
      <c r="D5" s="7">
        <v>14</v>
      </c>
      <c r="E5" s="7">
        <v>147</v>
      </c>
      <c r="F5" s="7">
        <v>0</v>
      </c>
      <c r="G5" s="7">
        <v>1</v>
      </c>
      <c r="H5" s="7">
        <v>1</v>
      </c>
      <c r="I5" s="22">
        <v>175</v>
      </c>
      <c r="J5" s="7">
        <v>0</v>
      </c>
      <c r="K5" s="7">
        <v>0</v>
      </c>
      <c r="L5" s="7">
        <v>0</v>
      </c>
      <c r="M5" s="37">
        <f t="shared" si="0"/>
        <v>0.3923766816143498</v>
      </c>
    </row>
    <row r="6" spans="1:13" x14ac:dyDescent="0.25">
      <c r="A6" s="21" t="s">
        <v>5739</v>
      </c>
      <c r="B6" s="34">
        <v>330</v>
      </c>
      <c r="C6" s="7">
        <v>5</v>
      </c>
      <c r="D6" s="7">
        <v>5</v>
      </c>
      <c r="E6" s="7">
        <v>121</v>
      </c>
      <c r="F6" s="7">
        <v>2</v>
      </c>
      <c r="G6" s="7">
        <v>2</v>
      </c>
      <c r="H6" s="7">
        <v>1</v>
      </c>
      <c r="I6" s="22">
        <v>136</v>
      </c>
      <c r="J6" s="7">
        <v>0</v>
      </c>
      <c r="K6" s="7">
        <v>0</v>
      </c>
      <c r="L6" s="7">
        <v>1</v>
      </c>
      <c r="M6" s="37">
        <f t="shared" si="0"/>
        <v>0.41515151515151516</v>
      </c>
    </row>
    <row r="7" spans="1:13" x14ac:dyDescent="0.25">
      <c r="A7" s="21" t="s">
        <v>5740</v>
      </c>
      <c r="B7" s="34">
        <v>511</v>
      </c>
      <c r="C7" s="7">
        <v>22</v>
      </c>
      <c r="D7" s="7">
        <v>26</v>
      </c>
      <c r="E7" s="7">
        <v>180</v>
      </c>
      <c r="F7" s="7">
        <v>0</v>
      </c>
      <c r="G7" s="7">
        <v>3</v>
      </c>
      <c r="H7" s="7">
        <v>3</v>
      </c>
      <c r="I7" s="22">
        <v>234</v>
      </c>
      <c r="J7" s="7">
        <v>0</v>
      </c>
      <c r="K7" s="7">
        <v>0</v>
      </c>
      <c r="L7" s="7">
        <v>1</v>
      </c>
      <c r="M7" s="37">
        <f t="shared" si="0"/>
        <v>0.45988258317025438</v>
      </c>
    </row>
    <row r="8" spans="1:13" x14ac:dyDescent="0.25">
      <c r="A8" s="21" t="s">
        <v>5741</v>
      </c>
      <c r="B8" s="34">
        <v>431</v>
      </c>
      <c r="C8" s="7">
        <v>23</v>
      </c>
      <c r="D8" s="7">
        <v>33</v>
      </c>
      <c r="E8" s="7">
        <v>96</v>
      </c>
      <c r="F8" s="7">
        <v>4</v>
      </c>
      <c r="G8" s="7">
        <v>2</v>
      </c>
      <c r="H8" s="7">
        <v>0</v>
      </c>
      <c r="I8" s="22">
        <v>158</v>
      </c>
      <c r="J8" s="7">
        <v>1</v>
      </c>
      <c r="K8" s="7">
        <v>0</v>
      </c>
      <c r="L8" s="7">
        <v>0</v>
      </c>
      <c r="M8" s="37">
        <f t="shared" si="0"/>
        <v>0.36658932714617171</v>
      </c>
    </row>
    <row r="9" spans="1:13" x14ac:dyDescent="0.25">
      <c r="A9" s="21" t="s">
        <v>5742</v>
      </c>
      <c r="B9" s="34">
        <v>441</v>
      </c>
      <c r="C9" s="7">
        <v>17</v>
      </c>
      <c r="D9" s="7">
        <v>31</v>
      </c>
      <c r="E9" s="7">
        <v>84</v>
      </c>
      <c r="F9" s="7">
        <v>2</v>
      </c>
      <c r="G9" s="7">
        <v>0</v>
      </c>
      <c r="H9" s="7">
        <v>1</v>
      </c>
      <c r="I9" s="22">
        <v>135</v>
      </c>
      <c r="J9" s="7">
        <v>0</v>
      </c>
      <c r="K9" s="7">
        <v>0</v>
      </c>
      <c r="L9" s="7">
        <v>0</v>
      </c>
      <c r="M9" s="37">
        <f t="shared" si="0"/>
        <v>0.30612244897959184</v>
      </c>
    </row>
    <row r="10" spans="1:13" x14ac:dyDescent="0.25">
      <c r="A10" s="21" t="s">
        <v>5743</v>
      </c>
      <c r="B10" s="34">
        <v>421</v>
      </c>
      <c r="C10" s="7">
        <v>15</v>
      </c>
      <c r="D10" s="7">
        <v>10</v>
      </c>
      <c r="E10" s="7">
        <v>98</v>
      </c>
      <c r="F10" s="7">
        <v>3</v>
      </c>
      <c r="G10" s="7">
        <v>2</v>
      </c>
      <c r="H10" s="7">
        <v>3</v>
      </c>
      <c r="I10" s="22">
        <v>131</v>
      </c>
      <c r="J10" s="7">
        <v>0</v>
      </c>
      <c r="K10" s="7">
        <v>0</v>
      </c>
      <c r="L10" s="7">
        <v>0</v>
      </c>
      <c r="M10" s="37">
        <f t="shared" si="0"/>
        <v>0.31116389548693585</v>
      </c>
    </row>
    <row r="11" spans="1:13" x14ac:dyDescent="0.25">
      <c r="A11" s="21" t="s">
        <v>5744</v>
      </c>
      <c r="B11" s="34">
        <v>500</v>
      </c>
      <c r="C11" s="7">
        <v>12</v>
      </c>
      <c r="D11" s="7">
        <v>38</v>
      </c>
      <c r="E11" s="7">
        <v>90</v>
      </c>
      <c r="F11" s="7">
        <v>2</v>
      </c>
      <c r="G11" s="7">
        <v>2</v>
      </c>
      <c r="H11" s="7">
        <v>6</v>
      </c>
      <c r="I11" s="22">
        <v>150</v>
      </c>
      <c r="J11" s="7">
        <v>2</v>
      </c>
      <c r="K11" s="7">
        <v>0</v>
      </c>
      <c r="L11" s="7">
        <v>0</v>
      </c>
      <c r="M11" s="37">
        <f t="shared" si="0"/>
        <v>0.3</v>
      </c>
    </row>
    <row r="12" spans="1:13" x14ac:dyDescent="0.25">
      <c r="A12" s="21" t="s">
        <v>5745</v>
      </c>
      <c r="B12" s="34">
        <v>316</v>
      </c>
      <c r="C12" s="7">
        <v>12</v>
      </c>
      <c r="D12" s="7">
        <v>36</v>
      </c>
      <c r="E12" s="7">
        <v>69</v>
      </c>
      <c r="F12" s="7">
        <v>0</v>
      </c>
      <c r="G12" s="7">
        <v>1</v>
      </c>
      <c r="H12" s="7">
        <v>0</v>
      </c>
      <c r="I12" s="22">
        <v>118</v>
      </c>
      <c r="J12" s="7">
        <v>0</v>
      </c>
      <c r="K12" s="7">
        <v>0</v>
      </c>
      <c r="L12" s="7">
        <v>0</v>
      </c>
      <c r="M12" s="37">
        <f t="shared" si="0"/>
        <v>0.37341772151898733</v>
      </c>
    </row>
    <row r="13" spans="1:13" x14ac:dyDescent="0.25">
      <c r="A13" s="21" t="s">
        <v>5746</v>
      </c>
      <c r="B13" s="34">
        <v>521</v>
      </c>
      <c r="C13" s="7">
        <v>26</v>
      </c>
      <c r="D13" s="7">
        <v>43</v>
      </c>
      <c r="E13" s="7">
        <v>77</v>
      </c>
      <c r="F13" s="7">
        <v>4</v>
      </c>
      <c r="G13" s="7">
        <v>1</v>
      </c>
      <c r="H13" s="7">
        <v>3</v>
      </c>
      <c r="I13" s="22">
        <v>154</v>
      </c>
      <c r="J13" s="7">
        <v>0</v>
      </c>
      <c r="K13" s="7">
        <v>0</v>
      </c>
      <c r="L13" s="7">
        <v>1</v>
      </c>
      <c r="M13" s="37">
        <f t="shared" si="0"/>
        <v>0.29750479846449135</v>
      </c>
    </row>
    <row r="14" spans="1:13" x14ac:dyDescent="0.25">
      <c r="A14" s="21" t="s">
        <v>5747</v>
      </c>
      <c r="B14" s="34">
        <v>398</v>
      </c>
      <c r="C14" s="7">
        <v>20</v>
      </c>
      <c r="D14" s="7">
        <v>38</v>
      </c>
      <c r="E14" s="7">
        <v>84</v>
      </c>
      <c r="F14" s="7">
        <v>3</v>
      </c>
      <c r="G14" s="7">
        <v>0</v>
      </c>
      <c r="H14" s="7">
        <v>1</v>
      </c>
      <c r="I14" s="22">
        <v>146</v>
      </c>
      <c r="J14" s="7">
        <v>0</v>
      </c>
      <c r="K14" s="7">
        <v>0</v>
      </c>
      <c r="L14" s="7">
        <v>0</v>
      </c>
      <c r="M14" s="37">
        <f t="shared" si="0"/>
        <v>0.36683417085427134</v>
      </c>
    </row>
    <row r="15" spans="1:13" x14ac:dyDescent="0.25">
      <c r="A15" s="21" t="s">
        <v>5748</v>
      </c>
      <c r="B15" s="34">
        <v>441</v>
      </c>
      <c r="C15" s="7">
        <v>12</v>
      </c>
      <c r="D15" s="7">
        <v>33</v>
      </c>
      <c r="E15" s="7">
        <v>97</v>
      </c>
      <c r="F15" s="7">
        <v>2</v>
      </c>
      <c r="G15" s="7">
        <v>1</v>
      </c>
      <c r="H15" s="7">
        <v>1</v>
      </c>
      <c r="I15" s="22">
        <v>146</v>
      </c>
      <c r="J15" s="7">
        <v>0</v>
      </c>
      <c r="K15" s="7">
        <v>0</v>
      </c>
      <c r="L15" s="7">
        <v>0</v>
      </c>
      <c r="M15" s="37">
        <f t="shared" si="0"/>
        <v>0.33106575963718821</v>
      </c>
    </row>
    <row r="16" spans="1:13" x14ac:dyDescent="0.25">
      <c r="A16" s="21" t="s">
        <v>5749</v>
      </c>
      <c r="B16" s="34">
        <v>448</v>
      </c>
      <c r="C16" s="7">
        <v>10</v>
      </c>
      <c r="D16" s="7">
        <v>41</v>
      </c>
      <c r="E16" s="7">
        <v>76</v>
      </c>
      <c r="F16" s="7">
        <v>8</v>
      </c>
      <c r="G16" s="7">
        <v>3</v>
      </c>
      <c r="H16" s="7">
        <v>5</v>
      </c>
      <c r="I16" s="22">
        <v>143</v>
      </c>
      <c r="J16" s="7">
        <v>0</v>
      </c>
      <c r="K16" s="7">
        <v>0</v>
      </c>
      <c r="L16" s="7">
        <v>0</v>
      </c>
      <c r="M16" s="37">
        <f t="shared" si="0"/>
        <v>0.31919642857142855</v>
      </c>
    </row>
    <row r="17" spans="1:13" x14ac:dyDescent="0.25">
      <c r="A17" s="21" t="s">
        <v>5750</v>
      </c>
      <c r="B17" s="34">
        <v>384</v>
      </c>
      <c r="C17" s="7">
        <v>14</v>
      </c>
      <c r="D17" s="7">
        <v>27</v>
      </c>
      <c r="E17" s="7">
        <v>92</v>
      </c>
      <c r="F17" s="7">
        <v>3</v>
      </c>
      <c r="G17" s="7">
        <v>1</v>
      </c>
      <c r="H17" s="7">
        <v>1</v>
      </c>
      <c r="I17" s="22">
        <v>138</v>
      </c>
      <c r="J17" s="7">
        <v>0</v>
      </c>
      <c r="K17" s="7">
        <v>0</v>
      </c>
      <c r="L17" s="7">
        <v>0</v>
      </c>
      <c r="M17" s="37">
        <f t="shared" si="0"/>
        <v>0.359375</v>
      </c>
    </row>
    <row r="18" spans="1:13" x14ac:dyDescent="0.25">
      <c r="A18" s="21" t="s">
        <v>5751</v>
      </c>
      <c r="B18" s="34">
        <v>423</v>
      </c>
      <c r="C18" s="7">
        <v>20</v>
      </c>
      <c r="D18" s="7">
        <v>40</v>
      </c>
      <c r="E18" s="7">
        <v>88</v>
      </c>
      <c r="F18" s="7">
        <v>3</v>
      </c>
      <c r="G18" s="7">
        <v>1</v>
      </c>
      <c r="H18" s="7">
        <v>0</v>
      </c>
      <c r="I18" s="22">
        <v>152</v>
      </c>
      <c r="J18" s="7">
        <v>0</v>
      </c>
      <c r="K18" s="7">
        <v>0</v>
      </c>
      <c r="L18" s="7">
        <v>0</v>
      </c>
      <c r="M18" s="37">
        <f t="shared" si="0"/>
        <v>0.35933806146572106</v>
      </c>
    </row>
    <row r="19" spans="1:13" x14ac:dyDescent="0.25">
      <c r="A19" s="21" t="s">
        <v>5752</v>
      </c>
      <c r="B19" s="34">
        <v>428</v>
      </c>
      <c r="C19" s="7">
        <v>18</v>
      </c>
      <c r="D19" s="7">
        <v>41</v>
      </c>
      <c r="E19" s="7">
        <v>108</v>
      </c>
      <c r="F19" s="7">
        <v>5</v>
      </c>
      <c r="G19" s="7">
        <v>1</v>
      </c>
      <c r="H19" s="7">
        <v>5</v>
      </c>
      <c r="I19" s="22">
        <v>178</v>
      </c>
      <c r="J19" s="7">
        <v>0</v>
      </c>
      <c r="K19" s="7">
        <v>0</v>
      </c>
      <c r="L19" s="7">
        <v>0</v>
      </c>
      <c r="M19" s="37">
        <f t="shared" si="0"/>
        <v>0.41588785046728971</v>
      </c>
    </row>
    <row r="20" spans="1:13" x14ac:dyDescent="0.25">
      <c r="A20" s="21" t="s">
        <v>5753</v>
      </c>
      <c r="B20" s="34">
        <v>512</v>
      </c>
      <c r="C20" s="7">
        <v>20</v>
      </c>
      <c r="D20" s="7">
        <v>38</v>
      </c>
      <c r="E20" s="7">
        <v>165</v>
      </c>
      <c r="F20" s="7">
        <v>0</v>
      </c>
      <c r="G20" s="7">
        <v>0</v>
      </c>
      <c r="H20" s="7">
        <v>5</v>
      </c>
      <c r="I20" s="22">
        <v>228</v>
      </c>
      <c r="J20" s="7">
        <v>1</v>
      </c>
      <c r="K20" s="7">
        <v>0</v>
      </c>
      <c r="L20" s="7">
        <v>0</v>
      </c>
      <c r="M20" s="37">
        <f t="shared" si="0"/>
        <v>0.4453125</v>
      </c>
    </row>
    <row r="21" spans="1:13" x14ac:dyDescent="0.25">
      <c r="A21" s="21" t="s">
        <v>5754</v>
      </c>
      <c r="B21" s="34">
        <v>475</v>
      </c>
      <c r="C21" s="7">
        <v>18</v>
      </c>
      <c r="D21" s="7">
        <v>24</v>
      </c>
      <c r="E21" s="7">
        <v>130</v>
      </c>
      <c r="F21" s="7">
        <v>1</v>
      </c>
      <c r="G21" s="7">
        <v>0</v>
      </c>
      <c r="H21" s="7">
        <v>1</v>
      </c>
      <c r="I21" s="22">
        <v>174</v>
      </c>
      <c r="J21" s="7">
        <v>0</v>
      </c>
      <c r="K21" s="7">
        <v>0</v>
      </c>
      <c r="L21" s="7">
        <v>0</v>
      </c>
      <c r="M21" s="37">
        <f t="shared" si="0"/>
        <v>0.36631578947368421</v>
      </c>
    </row>
    <row r="22" spans="1:13" x14ac:dyDescent="0.25">
      <c r="A22" s="21" t="s">
        <v>5755</v>
      </c>
      <c r="B22" s="34">
        <v>638</v>
      </c>
      <c r="C22" s="7">
        <v>37</v>
      </c>
      <c r="D22" s="7">
        <v>35</v>
      </c>
      <c r="E22" s="7">
        <v>307</v>
      </c>
      <c r="F22" s="7">
        <v>6</v>
      </c>
      <c r="G22" s="7">
        <v>0</v>
      </c>
      <c r="H22" s="7">
        <v>4</v>
      </c>
      <c r="I22" s="22">
        <v>389</v>
      </c>
      <c r="J22" s="7">
        <v>1</v>
      </c>
      <c r="K22" s="7">
        <v>0</v>
      </c>
      <c r="L22" s="7">
        <v>2</v>
      </c>
      <c r="M22" s="37">
        <f t="shared" si="0"/>
        <v>0.61285266457680254</v>
      </c>
    </row>
    <row r="23" spans="1:13" x14ac:dyDescent="0.25">
      <c r="A23" s="21" t="s">
        <v>5756</v>
      </c>
      <c r="B23" s="34">
        <v>635</v>
      </c>
      <c r="C23" s="7">
        <v>29</v>
      </c>
      <c r="D23" s="7">
        <v>22</v>
      </c>
      <c r="E23" s="7">
        <v>161</v>
      </c>
      <c r="F23" s="7">
        <v>2</v>
      </c>
      <c r="G23" s="7">
        <v>1</v>
      </c>
      <c r="H23" s="7">
        <v>0</v>
      </c>
      <c r="I23" s="22">
        <v>215</v>
      </c>
      <c r="J23" s="7">
        <v>0</v>
      </c>
      <c r="K23" s="7">
        <v>0</v>
      </c>
      <c r="L23" s="7">
        <v>0</v>
      </c>
      <c r="M23" s="37">
        <f t="shared" si="0"/>
        <v>0.33858267716535434</v>
      </c>
    </row>
    <row r="24" spans="1:13" x14ac:dyDescent="0.25">
      <c r="A24" s="21" t="s">
        <v>5757</v>
      </c>
      <c r="B24" s="34">
        <v>497</v>
      </c>
      <c r="C24" s="7">
        <v>17</v>
      </c>
      <c r="D24" s="7">
        <v>17</v>
      </c>
      <c r="E24" s="7">
        <v>127</v>
      </c>
      <c r="F24" s="7">
        <v>2</v>
      </c>
      <c r="G24" s="7">
        <v>3</v>
      </c>
      <c r="H24" s="7">
        <v>1</v>
      </c>
      <c r="I24" s="22">
        <v>167</v>
      </c>
      <c r="J24" s="7">
        <v>0</v>
      </c>
      <c r="K24" s="7">
        <v>0</v>
      </c>
      <c r="L24" s="7">
        <v>1</v>
      </c>
      <c r="M24" s="37">
        <f t="shared" si="0"/>
        <v>0.3380281690140845</v>
      </c>
    </row>
    <row r="25" spans="1:13" x14ac:dyDescent="0.25">
      <c r="A25" s="21" t="s">
        <v>5758</v>
      </c>
      <c r="B25" s="34">
        <v>541</v>
      </c>
      <c r="C25" s="7">
        <v>25</v>
      </c>
      <c r="D25" s="7">
        <v>27</v>
      </c>
      <c r="E25" s="7">
        <v>221</v>
      </c>
      <c r="F25" s="7">
        <v>5</v>
      </c>
      <c r="G25" s="7">
        <v>7</v>
      </c>
      <c r="H25" s="7">
        <v>4</v>
      </c>
      <c r="I25" s="22">
        <v>289</v>
      </c>
      <c r="J25" s="7">
        <v>0</v>
      </c>
      <c r="K25" s="7">
        <v>0</v>
      </c>
      <c r="L25" s="7">
        <v>1</v>
      </c>
      <c r="M25" s="37">
        <f t="shared" si="0"/>
        <v>0.53604436229205177</v>
      </c>
    </row>
    <row r="26" spans="1:13" x14ac:dyDescent="0.25">
      <c r="A26" s="21" t="s">
        <v>5759</v>
      </c>
      <c r="B26" s="34">
        <v>472</v>
      </c>
      <c r="C26" s="7">
        <v>17</v>
      </c>
      <c r="D26" s="7">
        <v>20</v>
      </c>
      <c r="E26" s="7">
        <v>206</v>
      </c>
      <c r="F26" s="7">
        <v>6</v>
      </c>
      <c r="G26" s="7">
        <v>11</v>
      </c>
      <c r="H26" s="7">
        <v>4</v>
      </c>
      <c r="I26" s="22">
        <v>264</v>
      </c>
      <c r="J26" s="7">
        <v>0</v>
      </c>
      <c r="K26" s="7">
        <v>1</v>
      </c>
      <c r="L26" s="7">
        <v>1</v>
      </c>
      <c r="M26" s="37">
        <f t="shared" si="0"/>
        <v>0.56355932203389836</v>
      </c>
    </row>
    <row r="27" spans="1:13" x14ac:dyDescent="0.25">
      <c r="A27" s="21" t="s">
        <v>5760</v>
      </c>
      <c r="B27" s="34">
        <v>548</v>
      </c>
      <c r="C27" s="7">
        <v>25</v>
      </c>
      <c r="D27" s="7">
        <v>39</v>
      </c>
      <c r="E27" s="7">
        <v>246</v>
      </c>
      <c r="F27" s="7">
        <v>2</v>
      </c>
      <c r="G27" s="7">
        <v>8</v>
      </c>
      <c r="H27" s="7">
        <v>0</v>
      </c>
      <c r="I27" s="22">
        <v>320</v>
      </c>
      <c r="J27" s="7">
        <v>0</v>
      </c>
      <c r="K27" s="7">
        <v>1</v>
      </c>
      <c r="L27" s="7">
        <v>0</v>
      </c>
      <c r="M27" s="37">
        <f t="shared" si="0"/>
        <v>0.58576642335766427</v>
      </c>
    </row>
    <row r="28" spans="1:13" x14ac:dyDescent="0.25">
      <c r="A28" s="21" t="s">
        <v>5761</v>
      </c>
      <c r="B28" s="34">
        <v>376</v>
      </c>
      <c r="C28" s="7">
        <v>14</v>
      </c>
      <c r="D28" s="7">
        <v>37</v>
      </c>
      <c r="E28" s="7">
        <v>166</v>
      </c>
      <c r="F28" s="7">
        <v>5</v>
      </c>
      <c r="G28" s="7">
        <v>7</v>
      </c>
      <c r="H28" s="7">
        <v>5</v>
      </c>
      <c r="I28" s="22">
        <v>234</v>
      </c>
      <c r="J28" s="7">
        <v>0</v>
      </c>
      <c r="K28" s="7">
        <v>0</v>
      </c>
      <c r="L28" s="7">
        <v>0</v>
      </c>
      <c r="M28" s="37">
        <f t="shared" si="0"/>
        <v>0.62234042553191493</v>
      </c>
    </row>
    <row r="29" spans="1:13" x14ac:dyDescent="0.25">
      <c r="A29" s="21" t="s">
        <v>5762</v>
      </c>
      <c r="B29" s="34">
        <v>439</v>
      </c>
      <c r="C29" s="7">
        <v>12</v>
      </c>
      <c r="D29" s="7">
        <v>26</v>
      </c>
      <c r="E29" s="7">
        <v>200</v>
      </c>
      <c r="F29" s="7">
        <v>2</v>
      </c>
      <c r="G29" s="7">
        <v>5</v>
      </c>
      <c r="H29" s="7">
        <v>2</v>
      </c>
      <c r="I29" s="22">
        <v>247</v>
      </c>
      <c r="J29" s="7">
        <v>0</v>
      </c>
      <c r="K29" s="7">
        <v>0</v>
      </c>
      <c r="L29" s="7">
        <v>0</v>
      </c>
      <c r="M29" s="37">
        <f t="shared" si="0"/>
        <v>0.56264236902050113</v>
      </c>
    </row>
    <row r="30" spans="1:13" x14ac:dyDescent="0.25">
      <c r="A30" s="21" t="s">
        <v>5763</v>
      </c>
      <c r="B30" s="34">
        <v>501</v>
      </c>
      <c r="C30" s="7">
        <v>22</v>
      </c>
      <c r="D30" s="7">
        <v>52</v>
      </c>
      <c r="E30" s="7">
        <v>226</v>
      </c>
      <c r="F30" s="7">
        <v>4</v>
      </c>
      <c r="G30" s="7">
        <v>10</v>
      </c>
      <c r="H30" s="7">
        <v>5</v>
      </c>
      <c r="I30" s="22">
        <v>319</v>
      </c>
      <c r="J30" s="7">
        <v>0</v>
      </c>
      <c r="K30" s="7">
        <v>0</v>
      </c>
      <c r="L30" s="7">
        <v>0</v>
      </c>
      <c r="M30" s="37">
        <f t="shared" si="0"/>
        <v>0.63672654690618757</v>
      </c>
    </row>
    <row r="31" spans="1:13" x14ac:dyDescent="0.25">
      <c r="A31" s="21" t="s">
        <v>5764</v>
      </c>
      <c r="B31" s="34">
        <v>436</v>
      </c>
      <c r="C31" s="7">
        <v>17</v>
      </c>
      <c r="D31" s="7">
        <v>22</v>
      </c>
      <c r="E31" s="7">
        <v>162</v>
      </c>
      <c r="F31" s="7">
        <v>1</v>
      </c>
      <c r="G31" s="7">
        <v>2</v>
      </c>
      <c r="H31" s="7">
        <v>1</v>
      </c>
      <c r="I31" s="22">
        <v>205</v>
      </c>
      <c r="J31" s="7">
        <v>3</v>
      </c>
      <c r="K31" s="7">
        <v>0</v>
      </c>
      <c r="L31" s="7">
        <v>0</v>
      </c>
      <c r="M31" s="37">
        <f t="shared" si="0"/>
        <v>0.47018348623853212</v>
      </c>
    </row>
    <row r="32" spans="1:13" x14ac:dyDescent="0.25">
      <c r="A32" s="21" t="s">
        <v>5765</v>
      </c>
      <c r="B32" s="34">
        <v>419</v>
      </c>
      <c r="C32" s="7">
        <v>19</v>
      </c>
      <c r="D32" s="7">
        <v>20</v>
      </c>
      <c r="E32" s="7">
        <v>110</v>
      </c>
      <c r="F32" s="7">
        <v>1</v>
      </c>
      <c r="G32" s="7">
        <v>5</v>
      </c>
      <c r="H32" s="7">
        <v>3</v>
      </c>
      <c r="I32" s="22">
        <v>158</v>
      </c>
      <c r="J32" s="7">
        <v>0</v>
      </c>
      <c r="K32" s="7">
        <v>0</v>
      </c>
      <c r="L32" s="7">
        <v>1</v>
      </c>
      <c r="M32" s="37">
        <f t="shared" si="0"/>
        <v>0.37947494033412887</v>
      </c>
    </row>
    <row r="33" spans="1:13" x14ac:dyDescent="0.25">
      <c r="A33" s="21" t="s">
        <v>5766</v>
      </c>
      <c r="B33" s="34">
        <v>443</v>
      </c>
      <c r="C33" s="7">
        <v>13</v>
      </c>
      <c r="D33" s="7">
        <v>25</v>
      </c>
      <c r="E33" s="7">
        <v>142</v>
      </c>
      <c r="F33" s="7">
        <v>1</v>
      </c>
      <c r="G33" s="7">
        <v>2</v>
      </c>
      <c r="H33" s="7">
        <v>0</v>
      </c>
      <c r="I33" s="22">
        <v>183</v>
      </c>
      <c r="J33" s="7">
        <v>0</v>
      </c>
      <c r="K33" s="7">
        <v>0</v>
      </c>
      <c r="L33" s="7">
        <v>0</v>
      </c>
      <c r="M33" s="37">
        <f t="shared" si="0"/>
        <v>0.41309255079006774</v>
      </c>
    </row>
    <row r="34" spans="1:13" x14ac:dyDescent="0.25">
      <c r="A34" s="21" t="s">
        <v>5767</v>
      </c>
      <c r="B34" s="34">
        <v>405</v>
      </c>
      <c r="C34" s="7">
        <v>24</v>
      </c>
      <c r="D34" s="7">
        <v>24</v>
      </c>
      <c r="E34" s="7">
        <v>103</v>
      </c>
      <c r="F34" s="7">
        <v>4</v>
      </c>
      <c r="G34" s="7">
        <v>1</v>
      </c>
      <c r="H34" s="7">
        <v>0</v>
      </c>
      <c r="I34" s="22">
        <v>156</v>
      </c>
      <c r="J34" s="7">
        <v>2</v>
      </c>
      <c r="K34" s="7">
        <v>0</v>
      </c>
      <c r="L34" s="7">
        <v>0</v>
      </c>
      <c r="M34" s="37">
        <f t="shared" si="0"/>
        <v>0.38518518518518519</v>
      </c>
    </row>
    <row r="35" spans="1:13" x14ac:dyDescent="0.25">
      <c r="A35" s="21" t="s">
        <v>5768</v>
      </c>
      <c r="B35" s="34">
        <v>451</v>
      </c>
      <c r="C35" s="7">
        <v>19</v>
      </c>
      <c r="D35" s="7">
        <v>29</v>
      </c>
      <c r="E35" s="7">
        <v>63</v>
      </c>
      <c r="F35" s="7">
        <v>2</v>
      </c>
      <c r="G35" s="7">
        <v>1</v>
      </c>
      <c r="H35" s="7">
        <v>1</v>
      </c>
      <c r="I35" s="22">
        <v>115</v>
      </c>
      <c r="J35" s="7">
        <v>1</v>
      </c>
      <c r="K35" s="7">
        <v>0</v>
      </c>
      <c r="L35" s="7">
        <v>0</v>
      </c>
      <c r="M35" s="37">
        <f t="shared" si="0"/>
        <v>0.25498891352549891</v>
      </c>
    </row>
    <row r="36" spans="1:13" x14ac:dyDescent="0.25">
      <c r="A36" s="21" t="s">
        <v>5769</v>
      </c>
      <c r="B36" s="34">
        <v>462</v>
      </c>
      <c r="C36" s="7">
        <v>22</v>
      </c>
      <c r="D36" s="7">
        <v>43</v>
      </c>
      <c r="E36" s="7">
        <v>112</v>
      </c>
      <c r="F36" s="7">
        <v>2</v>
      </c>
      <c r="G36" s="7">
        <v>0</v>
      </c>
      <c r="H36" s="7">
        <v>1</v>
      </c>
      <c r="I36" s="22">
        <v>180</v>
      </c>
      <c r="J36" s="7">
        <v>1</v>
      </c>
      <c r="K36" s="7">
        <v>0</v>
      </c>
      <c r="L36" s="7">
        <v>0</v>
      </c>
      <c r="M36" s="37">
        <f t="shared" si="0"/>
        <v>0.38961038961038963</v>
      </c>
    </row>
    <row r="37" spans="1:13" x14ac:dyDescent="0.25">
      <c r="A37" s="21" t="s">
        <v>5770</v>
      </c>
      <c r="B37" s="34">
        <v>438</v>
      </c>
      <c r="C37" s="7">
        <v>28</v>
      </c>
      <c r="D37" s="7">
        <v>25</v>
      </c>
      <c r="E37" s="7">
        <v>120</v>
      </c>
      <c r="F37" s="7">
        <v>3</v>
      </c>
      <c r="G37" s="7">
        <v>4</v>
      </c>
      <c r="H37" s="7">
        <v>0</v>
      </c>
      <c r="I37" s="22">
        <v>180</v>
      </c>
      <c r="J37" s="7">
        <v>0</v>
      </c>
      <c r="K37" s="7">
        <v>0</v>
      </c>
      <c r="L37" s="7">
        <v>0</v>
      </c>
      <c r="M37" s="37">
        <f t="shared" si="0"/>
        <v>0.41095890410958902</v>
      </c>
    </row>
    <row r="38" spans="1:13" x14ac:dyDescent="0.25">
      <c r="A38" s="21" t="s">
        <v>5771</v>
      </c>
      <c r="B38" s="34">
        <v>416</v>
      </c>
      <c r="C38" s="7">
        <v>25</v>
      </c>
      <c r="D38" s="7">
        <v>44</v>
      </c>
      <c r="E38" s="7">
        <v>121</v>
      </c>
      <c r="F38" s="7">
        <v>1</v>
      </c>
      <c r="G38" s="7">
        <v>0</v>
      </c>
      <c r="H38" s="7">
        <v>1</v>
      </c>
      <c r="I38" s="22">
        <v>192</v>
      </c>
      <c r="J38" s="7">
        <v>0</v>
      </c>
      <c r="K38" s="7">
        <v>0</v>
      </c>
      <c r="L38" s="7">
        <v>0</v>
      </c>
      <c r="M38" s="37">
        <f t="shared" si="0"/>
        <v>0.46153846153846156</v>
      </c>
    </row>
    <row r="39" spans="1:13" x14ac:dyDescent="0.25">
      <c r="A39" s="21" t="s">
        <v>5772</v>
      </c>
      <c r="B39" s="34">
        <v>468</v>
      </c>
      <c r="C39" s="7">
        <v>26</v>
      </c>
      <c r="D39" s="7">
        <v>45</v>
      </c>
      <c r="E39" s="7">
        <v>112</v>
      </c>
      <c r="F39" s="7">
        <v>1</v>
      </c>
      <c r="G39" s="7">
        <v>0</v>
      </c>
      <c r="H39" s="7">
        <v>0</v>
      </c>
      <c r="I39" s="22">
        <v>184</v>
      </c>
      <c r="J39" s="7">
        <v>0</v>
      </c>
      <c r="K39" s="7">
        <v>0</v>
      </c>
      <c r="L39" s="7">
        <v>0</v>
      </c>
      <c r="M39" s="37">
        <f t="shared" si="0"/>
        <v>0.39316239316239315</v>
      </c>
    </row>
    <row r="40" spans="1:13" x14ac:dyDescent="0.25">
      <c r="A40" s="21" t="s">
        <v>5773</v>
      </c>
      <c r="B40" s="34">
        <v>481</v>
      </c>
      <c r="C40" s="7">
        <v>29</v>
      </c>
      <c r="D40" s="7">
        <v>34</v>
      </c>
      <c r="E40" s="7">
        <v>123</v>
      </c>
      <c r="F40" s="7">
        <v>0</v>
      </c>
      <c r="G40" s="7">
        <v>2</v>
      </c>
      <c r="H40" s="7">
        <v>2</v>
      </c>
      <c r="I40" s="22">
        <v>190</v>
      </c>
      <c r="J40" s="7">
        <v>1</v>
      </c>
      <c r="K40" s="7">
        <v>0</v>
      </c>
      <c r="L40" s="7">
        <v>0</v>
      </c>
      <c r="M40" s="37">
        <f t="shared" si="0"/>
        <v>0.39501039501039503</v>
      </c>
    </row>
    <row r="41" spans="1:13" x14ac:dyDescent="0.25">
      <c r="A41" s="21" t="s">
        <v>5774</v>
      </c>
      <c r="B41" s="34">
        <v>459</v>
      </c>
      <c r="C41" s="7">
        <v>19</v>
      </c>
      <c r="D41" s="7">
        <v>42</v>
      </c>
      <c r="E41" s="7">
        <v>119</v>
      </c>
      <c r="F41" s="7">
        <v>2</v>
      </c>
      <c r="G41" s="7">
        <v>1</v>
      </c>
      <c r="H41" s="7">
        <v>5</v>
      </c>
      <c r="I41" s="22">
        <v>188</v>
      </c>
      <c r="J41" s="7">
        <v>0</v>
      </c>
      <c r="K41" s="7">
        <v>0</v>
      </c>
      <c r="L41" s="7">
        <v>0</v>
      </c>
      <c r="M41" s="37">
        <f t="shared" si="0"/>
        <v>0.40958605664488018</v>
      </c>
    </row>
    <row r="42" spans="1:13" x14ac:dyDescent="0.25">
      <c r="A42" s="21" t="s">
        <v>5775</v>
      </c>
      <c r="B42" s="34">
        <v>458</v>
      </c>
      <c r="C42" s="7">
        <v>26</v>
      </c>
      <c r="D42" s="7">
        <v>50</v>
      </c>
      <c r="E42" s="7">
        <v>114</v>
      </c>
      <c r="F42" s="7">
        <v>6</v>
      </c>
      <c r="G42" s="7">
        <v>1</v>
      </c>
      <c r="H42" s="7">
        <v>4</v>
      </c>
      <c r="I42" s="22">
        <v>201</v>
      </c>
      <c r="J42" s="7">
        <v>0</v>
      </c>
      <c r="K42" s="7">
        <v>0</v>
      </c>
      <c r="L42" s="7">
        <v>0</v>
      </c>
      <c r="M42" s="37">
        <f t="shared" si="0"/>
        <v>0.43886462882096072</v>
      </c>
    </row>
    <row r="43" spans="1:13" x14ac:dyDescent="0.25">
      <c r="A43" s="21" t="s">
        <v>5776</v>
      </c>
      <c r="B43" s="34">
        <v>427</v>
      </c>
      <c r="C43" s="7">
        <v>21</v>
      </c>
      <c r="D43" s="7">
        <v>30</v>
      </c>
      <c r="E43" s="7">
        <v>88</v>
      </c>
      <c r="F43" s="7">
        <v>3</v>
      </c>
      <c r="G43" s="7">
        <v>1</v>
      </c>
      <c r="H43" s="7">
        <v>3</v>
      </c>
      <c r="I43" s="22">
        <v>146</v>
      </c>
      <c r="J43" s="7">
        <v>0</v>
      </c>
      <c r="K43" s="7">
        <v>0</v>
      </c>
      <c r="L43" s="7">
        <v>1</v>
      </c>
      <c r="M43" s="37">
        <f t="shared" si="0"/>
        <v>0.34426229508196721</v>
      </c>
    </row>
    <row r="44" spans="1:13" x14ac:dyDescent="0.25">
      <c r="A44" s="21" t="s">
        <v>5777</v>
      </c>
      <c r="B44" s="34">
        <v>458</v>
      </c>
      <c r="C44" s="7">
        <v>24</v>
      </c>
      <c r="D44" s="7">
        <v>33</v>
      </c>
      <c r="E44" s="7">
        <v>103</v>
      </c>
      <c r="F44" s="7">
        <v>2</v>
      </c>
      <c r="G44" s="7">
        <v>1</v>
      </c>
      <c r="H44" s="7">
        <v>0</v>
      </c>
      <c r="I44" s="22">
        <v>163</v>
      </c>
      <c r="J44" s="7">
        <v>0</v>
      </c>
      <c r="K44" s="7">
        <v>0</v>
      </c>
      <c r="L44" s="7">
        <v>0</v>
      </c>
      <c r="M44" s="37">
        <f t="shared" si="0"/>
        <v>0.35589519650655022</v>
      </c>
    </row>
    <row r="45" spans="1:13" x14ac:dyDescent="0.25">
      <c r="A45" s="21" t="s">
        <v>5778</v>
      </c>
      <c r="B45" s="34">
        <v>461</v>
      </c>
      <c r="C45" s="7">
        <v>24</v>
      </c>
      <c r="D45" s="7">
        <v>38</v>
      </c>
      <c r="E45" s="7">
        <v>100</v>
      </c>
      <c r="F45" s="7">
        <v>1</v>
      </c>
      <c r="G45" s="7">
        <v>2</v>
      </c>
      <c r="H45" s="7">
        <v>2</v>
      </c>
      <c r="I45" s="22">
        <v>167</v>
      </c>
      <c r="J45" s="7">
        <v>3</v>
      </c>
      <c r="K45" s="7">
        <v>0</v>
      </c>
      <c r="L45" s="7">
        <v>0</v>
      </c>
      <c r="M45" s="37">
        <f t="shared" si="0"/>
        <v>0.36225596529284165</v>
      </c>
    </row>
    <row r="46" spans="1:13" x14ac:dyDescent="0.25">
      <c r="A46" s="21" t="s">
        <v>5779</v>
      </c>
      <c r="B46" s="34">
        <v>458</v>
      </c>
      <c r="C46" s="7">
        <v>37</v>
      </c>
      <c r="D46" s="7">
        <v>31</v>
      </c>
      <c r="E46" s="7">
        <v>96</v>
      </c>
      <c r="F46" s="7">
        <v>5</v>
      </c>
      <c r="G46" s="7">
        <v>6</v>
      </c>
      <c r="H46" s="7">
        <v>1</v>
      </c>
      <c r="I46" s="22">
        <v>176</v>
      </c>
      <c r="J46" s="7">
        <v>0</v>
      </c>
      <c r="K46" s="7">
        <v>0</v>
      </c>
      <c r="L46" s="7">
        <v>1</v>
      </c>
      <c r="M46" s="37">
        <f t="shared" si="0"/>
        <v>0.38646288209606988</v>
      </c>
    </row>
    <row r="47" spans="1:13" x14ac:dyDescent="0.25">
      <c r="A47" s="21" t="s">
        <v>5780</v>
      </c>
      <c r="B47" s="34">
        <v>395</v>
      </c>
      <c r="C47" s="7">
        <v>23</v>
      </c>
      <c r="D47" s="7">
        <v>20</v>
      </c>
      <c r="E47" s="7">
        <v>72</v>
      </c>
      <c r="F47" s="7">
        <v>2</v>
      </c>
      <c r="G47" s="7">
        <v>1</v>
      </c>
      <c r="H47" s="7">
        <v>1</v>
      </c>
      <c r="I47" s="22">
        <v>119</v>
      </c>
      <c r="J47" s="7">
        <v>0</v>
      </c>
      <c r="K47" s="7">
        <v>0</v>
      </c>
      <c r="L47" s="7">
        <v>0</v>
      </c>
      <c r="M47" s="37">
        <f t="shared" si="0"/>
        <v>0.30126582278481012</v>
      </c>
    </row>
    <row r="48" spans="1:13" x14ac:dyDescent="0.25">
      <c r="A48" s="21" t="s">
        <v>5781</v>
      </c>
      <c r="B48" s="34">
        <v>341</v>
      </c>
      <c r="C48" s="7">
        <v>16</v>
      </c>
      <c r="D48" s="7">
        <v>22</v>
      </c>
      <c r="E48" s="7">
        <v>89</v>
      </c>
      <c r="F48" s="7">
        <v>7</v>
      </c>
      <c r="G48" s="7">
        <v>2</v>
      </c>
      <c r="H48" s="7">
        <v>0</v>
      </c>
      <c r="I48" s="22">
        <v>136</v>
      </c>
      <c r="J48" s="7">
        <v>0</v>
      </c>
      <c r="K48" s="7">
        <v>0</v>
      </c>
      <c r="L48" s="7">
        <v>0</v>
      </c>
      <c r="M48" s="37">
        <f t="shared" si="0"/>
        <v>0.39882697947214074</v>
      </c>
    </row>
    <row r="49" spans="1:13" x14ac:dyDescent="0.25">
      <c r="A49" s="21" t="s">
        <v>5782</v>
      </c>
      <c r="B49" s="34">
        <v>430</v>
      </c>
      <c r="C49" s="7">
        <v>21</v>
      </c>
      <c r="D49" s="7">
        <v>22</v>
      </c>
      <c r="E49" s="7">
        <v>90</v>
      </c>
      <c r="F49" s="7">
        <v>4</v>
      </c>
      <c r="G49" s="7">
        <v>2</v>
      </c>
      <c r="H49" s="7">
        <v>3</v>
      </c>
      <c r="I49" s="22">
        <v>142</v>
      </c>
      <c r="J49" s="7">
        <v>0</v>
      </c>
      <c r="K49" s="7">
        <v>0</v>
      </c>
      <c r="L49" s="7">
        <v>0</v>
      </c>
      <c r="M49" s="37">
        <f t="shared" si="0"/>
        <v>0.33023255813953489</v>
      </c>
    </row>
    <row r="50" spans="1:13" x14ac:dyDescent="0.25">
      <c r="A50" s="21" t="s">
        <v>5783</v>
      </c>
      <c r="B50" s="34">
        <v>384</v>
      </c>
      <c r="C50" s="7">
        <v>22</v>
      </c>
      <c r="D50" s="7">
        <v>30</v>
      </c>
      <c r="E50" s="7">
        <v>78</v>
      </c>
      <c r="F50" s="7">
        <v>1</v>
      </c>
      <c r="G50" s="7">
        <v>1</v>
      </c>
      <c r="H50" s="7">
        <v>0</v>
      </c>
      <c r="I50" s="22">
        <v>132</v>
      </c>
      <c r="J50" s="7">
        <v>1</v>
      </c>
      <c r="K50" s="7">
        <v>0</v>
      </c>
      <c r="L50" s="7">
        <v>1</v>
      </c>
      <c r="M50" s="37">
        <f t="shared" si="0"/>
        <v>0.34635416666666669</v>
      </c>
    </row>
    <row r="51" spans="1:13" x14ac:dyDescent="0.25">
      <c r="A51" s="21" t="s">
        <v>5784</v>
      </c>
      <c r="B51" s="34">
        <v>436</v>
      </c>
      <c r="C51" s="7">
        <v>22</v>
      </c>
      <c r="D51" s="7">
        <v>27</v>
      </c>
      <c r="E51" s="7">
        <v>102</v>
      </c>
      <c r="F51" s="7">
        <v>0</v>
      </c>
      <c r="G51" s="7">
        <v>4</v>
      </c>
      <c r="H51" s="7">
        <v>2</v>
      </c>
      <c r="I51" s="22">
        <v>157</v>
      </c>
      <c r="J51" s="7">
        <v>2</v>
      </c>
      <c r="K51" s="7">
        <v>0</v>
      </c>
      <c r="L51" s="7">
        <v>0</v>
      </c>
      <c r="M51" s="37">
        <f t="shared" si="0"/>
        <v>0.36009174311926606</v>
      </c>
    </row>
    <row r="52" spans="1:13" x14ac:dyDescent="0.25">
      <c r="A52" s="21" t="s">
        <v>5785</v>
      </c>
      <c r="B52" s="34">
        <v>533</v>
      </c>
      <c r="C52" s="7">
        <v>17</v>
      </c>
      <c r="D52" s="7">
        <v>34</v>
      </c>
      <c r="E52" s="7">
        <v>111</v>
      </c>
      <c r="F52" s="7">
        <v>1</v>
      </c>
      <c r="G52" s="7">
        <v>1</v>
      </c>
      <c r="H52" s="7">
        <v>2</v>
      </c>
      <c r="I52" s="22">
        <v>166</v>
      </c>
      <c r="J52" s="7">
        <v>0</v>
      </c>
      <c r="K52" s="7">
        <v>0</v>
      </c>
      <c r="L52" s="7">
        <v>1</v>
      </c>
      <c r="M52" s="37">
        <f t="shared" si="0"/>
        <v>0.31332082551594748</v>
      </c>
    </row>
    <row r="53" spans="1:13" x14ac:dyDescent="0.25">
      <c r="A53" s="21" t="s">
        <v>5786</v>
      </c>
      <c r="B53" s="34">
        <v>465</v>
      </c>
      <c r="C53" s="7">
        <v>30</v>
      </c>
      <c r="D53" s="7">
        <v>27</v>
      </c>
      <c r="E53" s="7">
        <v>108</v>
      </c>
      <c r="F53" s="7">
        <v>1</v>
      </c>
      <c r="G53" s="7">
        <v>1</v>
      </c>
      <c r="H53" s="7">
        <v>3</v>
      </c>
      <c r="I53" s="22">
        <v>170</v>
      </c>
      <c r="J53" s="7">
        <v>1</v>
      </c>
      <c r="K53" s="7">
        <v>1</v>
      </c>
      <c r="L53" s="7">
        <v>0</v>
      </c>
      <c r="M53" s="37">
        <f t="shared" si="0"/>
        <v>0.36774193548387096</v>
      </c>
    </row>
    <row r="54" spans="1:13" x14ac:dyDescent="0.25">
      <c r="A54" s="21" t="s">
        <v>5787</v>
      </c>
      <c r="B54" s="34">
        <v>408</v>
      </c>
      <c r="C54" s="7">
        <v>23</v>
      </c>
      <c r="D54" s="7">
        <v>22</v>
      </c>
      <c r="E54" s="7">
        <v>114</v>
      </c>
      <c r="F54" s="7">
        <v>2</v>
      </c>
      <c r="G54" s="7">
        <v>0</v>
      </c>
      <c r="H54" s="7">
        <v>1</v>
      </c>
      <c r="I54" s="22">
        <v>162</v>
      </c>
      <c r="J54" s="7">
        <v>0</v>
      </c>
      <c r="K54" s="7">
        <v>0</v>
      </c>
      <c r="L54" s="7">
        <v>0</v>
      </c>
      <c r="M54" s="37">
        <f t="shared" si="0"/>
        <v>0.39705882352941174</v>
      </c>
    </row>
    <row r="55" spans="1:13" x14ac:dyDescent="0.25">
      <c r="A55" s="21" t="s">
        <v>5788</v>
      </c>
      <c r="B55" s="34">
        <v>372</v>
      </c>
      <c r="C55" s="7">
        <v>19</v>
      </c>
      <c r="D55" s="7">
        <v>20</v>
      </c>
      <c r="E55" s="7">
        <v>95</v>
      </c>
      <c r="F55" s="7">
        <v>3</v>
      </c>
      <c r="G55" s="7">
        <v>1</v>
      </c>
      <c r="H55" s="7">
        <v>1</v>
      </c>
      <c r="I55" s="22">
        <v>139</v>
      </c>
      <c r="J55" s="7">
        <v>0</v>
      </c>
      <c r="K55" s="7">
        <v>0</v>
      </c>
      <c r="L55" s="7">
        <v>0</v>
      </c>
      <c r="M55" s="37">
        <f t="shared" si="0"/>
        <v>0.37365591397849462</v>
      </c>
    </row>
    <row r="56" spans="1:13" x14ac:dyDescent="0.25">
      <c r="A56" s="21" t="s">
        <v>5789</v>
      </c>
      <c r="B56" s="34">
        <v>548</v>
      </c>
      <c r="C56" s="7">
        <v>30</v>
      </c>
      <c r="D56" s="7">
        <v>26</v>
      </c>
      <c r="E56" s="7">
        <v>188</v>
      </c>
      <c r="F56" s="7">
        <v>3</v>
      </c>
      <c r="G56" s="7">
        <v>0</v>
      </c>
      <c r="H56" s="7">
        <v>1</v>
      </c>
      <c r="I56" s="22">
        <v>248</v>
      </c>
      <c r="J56" s="7">
        <v>1</v>
      </c>
      <c r="K56" s="7">
        <v>0</v>
      </c>
      <c r="L56" s="7">
        <v>0</v>
      </c>
      <c r="M56" s="37">
        <f t="shared" si="0"/>
        <v>0.45255474452554745</v>
      </c>
    </row>
    <row r="57" spans="1:13" x14ac:dyDescent="0.25">
      <c r="A57" s="21" t="s">
        <v>5790</v>
      </c>
      <c r="B57" s="34">
        <v>522</v>
      </c>
      <c r="C57" s="7">
        <v>19</v>
      </c>
      <c r="D57" s="7">
        <v>41</v>
      </c>
      <c r="E57" s="7">
        <v>241</v>
      </c>
      <c r="F57" s="7">
        <v>0</v>
      </c>
      <c r="G57" s="7">
        <v>0</v>
      </c>
      <c r="H57" s="7">
        <v>4</v>
      </c>
      <c r="I57" s="22">
        <v>305</v>
      </c>
      <c r="J57" s="7">
        <v>0</v>
      </c>
      <c r="K57" s="7">
        <v>0</v>
      </c>
      <c r="L57" s="7">
        <v>0</v>
      </c>
      <c r="M57" s="37">
        <f t="shared" si="0"/>
        <v>0.58429118773946365</v>
      </c>
    </row>
    <row r="58" spans="1:13" x14ac:dyDescent="0.25">
      <c r="A58" s="21" t="s">
        <v>5791</v>
      </c>
      <c r="B58" s="34">
        <v>394</v>
      </c>
      <c r="C58" s="7">
        <v>14</v>
      </c>
      <c r="D58" s="7">
        <v>20</v>
      </c>
      <c r="E58" s="7">
        <v>118</v>
      </c>
      <c r="F58" s="7">
        <v>2</v>
      </c>
      <c r="G58" s="7">
        <v>0</v>
      </c>
      <c r="H58" s="7">
        <v>1</v>
      </c>
      <c r="I58" s="22">
        <v>155</v>
      </c>
      <c r="J58" s="7">
        <v>0</v>
      </c>
      <c r="K58" s="7">
        <v>0</v>
      </c>
      <c r="L58" s="7">
        <v>0</v>
      </c>
      <c r="M58" s="37">
        <f t="shared" si="0"/>
        <v>0.39340101522842641</v>
      </c>
    </row>
    <row r="59" spans="1:13" x14ac:dyDescent="0.25">
      <c r="A59" s="21" t="s">
        <v>5792</v>
      </c>
      <c r="B59" s="34">
        <v>481</v>
      </c>
      <c r="C59" s="7">
        <v>29</v>
      </c>
      <c r="D59" s="7">
        <v>19</v>
      </c>
      <c r="E59" s="7">
        <v>95</v>
      </c>
      <c r="F59" s="7">
        <v>4</v>
      </c>
      <c r="G59" s="7">
        <v>4</v>
      </c>
      <c r="H59" s="7">
        <v>4</v>
      </c>
      <c r="I59" s="22">
        <v>155</v>
      </c>
      <c r="J59" s="7">
        <v>0</v>
      </c>
      <c r="K59" s="7">
        <v>0</v>
      </c>
      <c r="L59" s="7">
        <v>1</v>
      </c>
      <c r="M59" s="37">
        <f t="shared" si="0"/>
        <v>0.32432432432432434</v>
      </c>
    </row>
    <row r="60" spans="1:13" x14ac:dyDescent="0.25">
      <c r="A60" s="21" t="s">
        <v>5793</v>
      </c>
      <c r="B60" s="34">
        <v>549</v>
      </c>
      <c r="C60" s="7">
        <v>22</v>
      </c>
      <c r="D60" s="7">
        <v>25</v>
      </c>
      <c r="E60" s="7">
        <v>98</v>
      </c>
      <c r="F60" s="7">
        <v>4</v>
      </c>
      <c r="G60" s="7">
        <v>1</v>
      </c>
      <c r="H60" s="7">
        <v>1</v>
      </c>
      <c r="I60" s="22">
        <v>151</v>
      </c>
      <c r="J60" s="7">
        <v>1</v>
      </c>
      <c r="K60" s="7">
        <v>0</v>
      </c>
      <c r="L60" s="7">
        <v>1</v>
      </c>
      <c r="M60" s="37">
        <f t="shared" si="0"/>
        <v>0.27686703096539161</v>
      </c>
    </row>
    <row r="61" spans="1:13" x14ac:dyDescent="0.25">
      <c r="A61" s="21" t="s">
        <v>5794</v>
      </c>
      <c r="B61" s="34">
        <v>533</v>
      </c>
      <c r="C61" s="7">
        <v>29</v>
      </c>
      <c r="D61" s="7">
        <v>20</v>
      </c>
      <c r="E61" s="7">
        <v>103</v>
      </c>
      <c r="F61" s="7">
        <v>3</v>
      </c>
      <c r="G61" s="7">
        <v>1</v>
      </c>
      <c r="H61" s="7">
        <v>1</v>
      </c>
      <c r="I61" s="22">
        <v>157</v>
      </c>
      <c r="J61" s="7">
        <v>0</v>
      </c>
      <c r="K61" s="7">
        <v>0</v>
      </c>
      <c r="L61" s="7">
        <v>0</v>
      </c>
      <c r="M61" s="37">
        <f t="shared" si="0"/>
        <v>0.2945590994371482</v>
      </c>
    </row>
    <row r="62" spans="1:13" x14ac:dyDescent="0.25">
      <c r="A62" s="21" t="s">
        <v>5795</v>
      </c>
      <c r="B62" s="34">
        <v>544</v>
      </c>
      <c r="C62" s="7">
        <v>11</v>
      </c>
      <c r="D62" s="7">
        <v>17</v>
      </c>
      <c r="E62" s="7">
        <v>122</v>
      </c>
      <c r="F62" s="7">
        <v>3</v>
      </c>
      <c r="G62" s="7">
        <v>4</v>
      </c>
      <c r="H62" s="7">
        <v>0</v>
      </c>
      <c r="I62" s="22">
        <v>157</v>
      </c>
      <c r="J62" s="7">
        <v>1</v>
      </c>
      <c r="K62" s="7">
        <v>0</v>
      </c>
      <c r="L62" s="7">
        <v>0</v>
      </c>
      <c r="M62" s="37">
        <f t="shared" si="0"/>
        <v>0.28860294117647056</v>
      </c>
    </row>
    <row r="63" spans="1:13" x14ac:dyDescent="0.25">
      <c r="A63" s="21" t="s">
        <v>5796</v>
      </c>
      <c r="B63" s="34">
        <v>473</v>
      </c>
      <c r="C63" s="7">
        <v>36</v>
      </c>
      <c r="D63" s="7">
        <v>31</v>
      </c>
      <c r="E63" s="7">
        <v>119</v>
      </c>
      <c r="F63" s="7">
        <v>2</v>
      </c>
      <c r="G63" s="7">
        <v>0</v>
      </c>
      <c r="H63" s="7">
        <v>2</v>
      </c>
      <c r="I63" s="22">
        <v>190</v>
      </c>
      <c r="J63" s="7">
        <v>0</v>
      </c>
      <c r="K63" s="7">
        <v>0</v>
      </c>
      <c r="L63" s="7">
        <v>0</v>
      </c>
      <c r="M63" s="37">
        <f t="shared" si="0"/>
        <v>0.40169133192389006</v>
      </c>
    </row>
    <row r="64" spans="1:13" x14ac:dyDescent="0.25">
      <c r="A64" s="21" t="s">
        <v>5797</v>
      </c>
      <c r="B64" s="34">
        <v>417</v>
      </c>
      <c r="C64" s="7">
        <v>18</v>
      </c>
      <c r="D64" s="7">
        <v>26</v>
      </c>
      <c r="E64" s="7">
        <v>77</v>
      </c>
      <c r="F64" s="7">
        <v>6</v>
      </c>
      <c r="G64" s="7">
        <v>0</v>
      </c>
      <c r="H64" s="7">
        <v>1</v>
      </c>
      <c r="I64" s="22">
        <v>128</v>
      </c>
      <c r="J64" s="7">
        <v>0</v>
      </c>
      <c r="K64" s="7">
        <v>0</v>
      </c>
      <c r="L64" s="7">
        <v>0</v>
      </c>
      <c r="M64" s="37">
        <f t="shared" si="0"/>
        <v>0.30695443645083931</v>
      </c>
    </row>
    <row r="65" spans="1:13" x14ac:dyDescent="0.25">
      <c r="A65" s="21" t="s">
        <v>5798</v>
      </c>
      <c r="B65" s="34">
        <v>322</v>
      </c>
      <c r="C65" s="7">
        <v>13</v>
      </c>
      <c r="D65" s="7">
        <v>18</v>
      </c>
      <c r="E65" s="7">
        <v>78</v>
      </c>
      <c r="F65" s="7">
        <v>0</v>
      </c>
      <c r="G65" s="7">
        <v>3</v>
      </c>
      <c r="H65" s="7">
        <v>0</v>
      </c>
      <c r="I65" s="22">
        <v>112</v>
      </c>
      <c r="J65" s="7">
        <v>1</v>
      </c>
      <c r="K65" s="7">
        <v>0</v>
      </c>
      <c r="L65" s="7">
        <v>0</v>
      </c>
      <c r="M65" s="37">
        <f t="shared" si="0"/>
        <v>0.34782608695652173</v>
      </c>
    </row>
    <row r="66" spans="1:13" x14ac:dyDescent="0.25">
      <c r="A66" s="21" t="s">
        <v>5799</v>
      </c>
      <c r="B66" s="34">
        <v>413</v>
      </c>
      <c r="C66" s="7">
        <v>25</v>
      </c>
      <c r="D66" s="7">
        <v>18</v>
      </c>
      <c r="E66" s="7">
        <v>109</v>
      </c>
      <c r="F66" s="7">
        <v>3</v>
      </c>
      <c r="G66" s="7">
        <v>1</v>
      </c>
      <c r="H66" s="7">
        <v>0</v>
      </c>
      <c r="I66" s="22">
        <v>156</v>
      </c>
      <c r="J66" s="7">
        <v>19</v>
      </c>
      <c r="K66" s="7">
        <v>0</v>
      </c>
      <c r="L66" s="7">
        <v>0</v>
      </c>
      <c r="M66" s="37">
        <f t="shared" ref="M66:M74" si="1">(L66+K66+I66)/B66</f>
        <v>0.37772397094430993</v>
      </c>
    </row>
    <row r="67" spans="1:13" x14ac:dyDescent="0.25">
      <c r="A67" s="21" t="s">
        <v>5800</v>
      </c>
      <c r="B67" s="34">
        <v>195</v>
      </c>
      <c r="C67" s="7">
        <v>9</v>
      </c>
      <c r="D67" s="7">
        <v>2</v>
      </c>
      <c r="E67" s="7">
        <v>56</v>
      </c>
      <c r="F67" s="7">
        <v>1</v>
      </c>
      <c r="G67" s="7">
        <v>0</v>
      </c>
      <c r="H67" s="7">
        <v>1</v>
      </c>
      <c r="I67" s="22">
        <v>69</v>
      </c>
      <c r="J67" s="7">
        <v>0</v>
      </c>
      <c r="K67" s="7">
        <v>0</v>
      </c>
      <c r="L67" s="7">
        <v>0</v>
      </c>
      <c r="M67" s="37">
        <f t="shared" si="1"/>
        <v>0.35384615384615387</v>
      </c>
    </row>
    <row r="68" spans="1:13" x14ac:dyDescent="0.25">
      <c r="A68" s="21" t="s">
        <v>5801</v>
      </c>
      <c r="B68" s="34">
        <v>454</v>
      </c>
      <c r="C68" s="7">
        <v>19</v>
      </c>
      <c r="D68" s="7">
        <v>20</v>
      </c>
      <c r="E68" s="7">
        <v>117</v>
      </c>
      <c r="F68" s="7">
        <v>2</v>
      </c>
      <c r="G68" s="7">
        <v>0</v>
      </c>
      <c r="H68" s="7">
        <v>0</v>
      </c>
      <c r="I68" s="22">
        <v>158</v>
      </c>
      <c r="J68" s="7">
        <v>0</v>
      </c>
      <c r="K68" s="7">
        <v>0</v>
      </c>
      <c r="L68" s="7">
        <v>0</v>
      </c>
      <c r="M68" s="37">
        <f t="shared" si="1"/>
        <v>0.34801762114537443</v>
      </c>
    </row>
    <row r="69" spans="1:13" x14ac:dyDescent="0.25">
      <c r="A69" s="21" t="s">
        <v>5802</v>
      </c>
      <c r="B69" s="34">
        <v>392</v>
      </c>
      <c r="C69" s="7">
        <v>15</v>
      </c>
      <c r="D69" s="7">
        <v>22</v>
      </c>
      <c r="E69" s="7">
        <v>81</v>
      </c>
      <c r="F69" s="7">
        <v>2</v>
      </c>
      <c r="G69" s="7">
        <v>0</v>
      </c>
      <c r="H69" s="7">
        <v>0</v>
      </c>
      <c r="I69" s="22">
        <v>120</v>
      </c>
      <c r="J69" s="7">
        <v>0</v>
      </c>
      <c r="K69" s="7">
        <v>0</v>
      </c>
      <c r="L69" s="7">
        <v>0</v>
      </c>
      <c r="M69" s="37">
        <f t="shared" si="1"/>
        <v>0.30612244897959184</v>
      </c>
    </row>
    <row r="70" spans="1:13" x14ac:dyDescent="0.25">
      <c r="A70" s="21" t="s">
        <v>5803</v>
      </c>
      <c r="B70" s="34">
        <v>413</v>
      </c>
      <c r="C70" s="7">
        <v>23</v>
      </c>
      <c r="D70" s="7">
        <v>13</v>
      </c>
      <c r="E70" s="7">
        <v>91</v>
      </c>
      <c r="F70" s="7">
        <v>1</v>
      </c>
      <c r="G70" s="7">
        <v>1</v>
      </c>
      <c r="H70" s="7">
        <v>2</v>
      </c>
      <c r="I70" s="22">
        <v>131</v>
      </c>
      <c r="J70" s="7">
        <v>0</v>
      </c>
      <c r="K70" s="7">
        <v>0</v>
      </c>
      <c r="L70" s="7">
        <v>0</v>
      </c>
      <c r="M70" s="37">
        <f t="shared" si="1"/>
        <v>0.31719128329297819</v>
      </c>
    </row>
    <row r="71" spans="1:13" x14ac:dyDescent="0.25">
      <c r="A71" s="21" t="s">
        <v>5804</v>
      </c>
      <c r="B71" s="34">
        <v>408</v>
      </c>
      <c r="C71" s="7">
        <v>31</v>
      </c>
      <c r="D71" s="7">
        <v>10</v>
      </c>
      <c r="E71" s="7">
        <v>96</v>
      </c>
      <c r="F71" s="7">
        <v>2</v>
      </c>
      <c r="G71" s="7">
        <v>0</v>
      </c>
      <c r="H71" s="7">
        <v>0</v>
      </c>
      <c r="I71" s="22">
        <v>139</v>
      </c>
      <c r="J71" s="7">
        <v>1</v>
      </c>
      <c r="K71" s="7">
        <v>0</v>
      </c>
      <c r="L71" s="7">
        <v>0</v>
      </c>
      <c r="M71" s="37">
        <f t="shared" si="1"/>
        <v>0.34068627450980393</v>
      </c>
    </row>
    <row r="72" spans="1:13" x14ac:dyDescent="0.25">
      <c r="A72" s="21" t="s">
        <v>5805</v>
      </c>
      <c r="B72" s="34">
        <v>394</v>
      </c>
      <c r="C72" s="7">
        <v>18</v>
      </c>
      <c r="D72" s="7">
        <v>20</v>
      </c>
      <c r="E72" s="7">
        <v>102</v>
      </c>
      <c r="F72" s="7">
        <v>0</v>
      </c>
      <c r="G72" s="7">
        <v>1</v>
      </c>
      <c r="H72" s="7">
        <v>0</v>
      </c>
      <c r="I72" s="22">
        <v>141</v>
      </c>
      <c r="J72" s="7">
        <v>1</v>
      </c>
      <c r="K72" s="7">
        <v>0</v>
      </c>
      <c r="L72" s="7">
        <v>0</v>
      </c>
      <c r="M72" s="37">
        <f t="shared" si="1"/>
        <v>0.35786802030456855</v>
      </c>
    </row>
    <row r="73" spans="1:13" x14ac:dyDescent="0.25">
      <c r="A73" s="21" t="s">
        <v>5806</v>
      </c>
      <c r="B73" s="34">
        <v>475</v>
      </c>
      <c r="C73" s="7">
        <v>10</v>
      </c>
      <c r="D73" s="7">
        <v>15</v>
      </c>
      <c r="E73" s="7">
        <v>108</v>
      </c>
      <c r="F73" s="7">
        <v>0</v>
      </c>
      <c r="G73" s="7">
        <v>1</v>
      </c>
      <c r="H73" s="7">
        <v>3</v>
      </c>
      <c r="I73" s="22">
        <v>137</v>
      </c>
      <c r="J73" s="7">
        <v>0</v>
      </c>
      <c r="K73" s="7">
        <v>0</v>
      </c>
      <c r="L73" s="7">
        <v>0</v>
      </c>
      <c r="M73" s="37">
        <f t="shared" si="1"/>
        <v>0.28842105263157897</v>
      </c>
    </row>
    <row r="74" spans="1:13" x14ac:dyDescent="0.25">
      <c r="A74" s="21" t="s">
        <v>5807</v>
      </c>
      <c r="B74" s="34">
        <v>296</v>
      </c>
      <c r="C74" s="7">
        <v>13</v>
      </c>
      <c r="D74" s="7">
        <v>15</v>
      </c>
      <c r="E74" s="7">
        <v>54</v>
      </c>
      <c r="F74" s="7">
        <v>2</v>
      </c>
      <c r="G74" s="7">
        <v>0</v>
      </c>
      <c r="H74" s="7">
        <v>1</v>
      </c>
      <c r="I74" s="22">
        <v>85</v>
      </c>
      <c r="J74" s="7">
        <v>2</v>
      </c>
      <c r="K74" s="7">
        <v>1</v>
      </c>
      <c r="L74" s="7">
        <v>0</v>
      </c>
      <c r="M74" s="37">
        <f t="shared" si="1"/>
        <v>0.29054054054054052</v>
      </c>
    </row>
    <row r="75" spans="1:13" x14ac:dyDescent="0.25">
      <c r="A75" s="21" t="s">
        <v>3776</v>
      </c>
      <c r="B75" s="7">
        <v>0</v>
      </c>
      <c r="C75" s="7">
        <v>16</v>
      </c>
      <c r="D75" s="7">
        <v>37</v>
      </c>
      <c r="E75" s="7">
        <v>154</v>
      </c>
      <c r="F75" s="7">
        <v>0</v>
      </c>
      <c r="G75" s="7">
        <v>2</v>
      </c>
      <c r="H75" s="7">
        <v>0</v>
      </c>
      <c r="I75" s="22">
        <v>209</v>
      </c>
      <c r="J75" s="7">
        <v>3</v>
      </c>
      <c r="K75" s="7">
        <v>0</v>
      </c>
      <c r="L75" s="7">
        <v>72</v>
      </c>
      <c r="M75" s="37" t="s">
        <v>99</v>
      </c>
    </row>
    <row r="76" spans="1:13" x14ac:dyDescent="0.25">
      <c r="A76" s="21" t="s">
        <v>5808</v>
      </c>
      <c r="B76" s="7">
        <v>0</v>
      </c>
      <c r="C76" s="7">
        <v>7</v>
      </c>
      <c r="D76" s="7">
        <v>35</v>
      </c>
      <c r="E76" s="7">
        <v>97</v>
      </c>
      <c r="F76" s="7">
        <v>5</v>
      </c>
      <c r="G76" s="7">
        <v>2</v>
      </c>
      <c r="H76" s="7">
        <v>6</v>
      </c>
      <c r="I76" s="22">
        <v>152</v>
      </c>
      <c r="J76" s="7">
        <v>0</v>
      </c>
      <c r="K76" s="7">
        <v>2</v>
      </c>
      <c r="L76" s="7">
        <v>2</v>
      </c>
      <c r="M76" s="37" t="s">
        <v>99</v>
      </c>
    </row>
    <row r="77" spans="1:13" x14ac:dyDescent="0.25">
      <c r="A77" s="21" t="s">
        <v>5809</v>
      </c>
      <c r="B77" s="7">
        <v>0</v>
      </c>
      <c r="C77" s="7">
        <v>7</v>
      </c>
      <c r="D77" s="7">
        <v>29</v>
      </c>
      <c r="E77" s="7">
        <v>68</v>
      </c>
      <c r="F77" s="7">
        <v>15</v>
      </c>
      <c r="G77" s="7">
        <v>10</v>
      </c>
      <c r="H77" s="7">
        <v>4</v>
      </c>
      <c r="I77" s="22">
        <v>133</v>
      </c>
      <c r="J77" s="7">
        <v>1</v>
      </c>
      <c r="K77" s="7">
        <v>0</v>
      </c>
      <c r="L77" s="7">
        <v>0</v>
      </c>
      <c r="M77" s="37" t="s">
        <v>99</v>
      </c>
    </row>
    <row r="78" spans="1:13" x14ac:dyDescent="0.25">
      <c r="A78" s="21" t="s">
        <v>5810</v>
      </c>
      <c r="B78" s="7">
        <v>0</v>
      </c>
      <c r="C78" s="7">
        <v>5</v>
      </c>
      <c r="D78" s="7">
        <v>14</v>
      </c>
      <c r="E78" s="7">
        <v>28</v>
      </c>
      <c r="F78" s="7">
        <v>1</v>
      </c>
      <c r="G78" s="7">
        <v>0</v>
      </c>
      <c r="H78" s="7">
        <v>0</v>
      </c>
      <c r="I78" s="22">
        <v>48</v>
      </c>
      <c r="J78" s="7">
        <v>0</v>
      </c>
      <c r="K78" s="7">
        <v>0</v>
      </c>
      <c r="L78" s="7">
        <v>0</v>
      </c>
      <c r="M78" s="37" t="s">
        <v>99</v>
      </c>
    </row>
    <row r="79" spans="1:13" x14ac:dyDescent="0.25">
      <c r="A79" s="21" t="s">
        <v>5811</v>
      </c>
      <c r="B79" s="7">
        <v>0</v>
      </c>
      <c r="C79" s="7">
        <v>262</v>
      </c>
      <c r="D79" s="7">
        <v>287</v>
      </c>
      <c r="E79" s="7">
        <v>2068</v>
      </c>
      <c r="F79" s="7">
        <v>39</v>
      </c>
      <c r="G79" s="7">
        <v>39</v>
      </c>
      <c r="H79" s="7">
        <v>7</v>
      </c>
      <c r="I79" s="22">
        <v>2702</v>
      </c>
      <c r="J79" s="7">
        <v>3</v>
      </c>
      <c r="K79" s="7">
        <v>0</v>
      </c>
      <c r="L79" s="7">
        <v>4</v>
      </c>
      <c r="M79" s="37" t="s">
        <v>99</v>
      </c>
    </row>
    <row r="80" spans="1:13" x14ac:dyDescent="0.25">
      <c r="A80" s="21" t="s">
        <v>5812</v>
      </c>
      <c r="B80" s="7">
        <v>0</v>
      </c>
      <c r="C80" s="7">
        <v>451</v>
      </c>
      <c r="D80" s="7">
        <v>615</v>
      </c>
      <c r="E80" s="7">
        <v>3204</v>
      </c>
      <c r="F80" s="7">
        <v>44</v>
      </c>
      <c r="G80" s="7">
        <v>46</v>
      </c>
      <c r="H80" s="7">
        <v>31</v>
      </c>
      <c r="I80" s="22">
        <v>4391</v>
      </c>
      <c r="J80" s="7">
        <v>0</v>
      </c>
      <c r="K80" s="7">
        <v>0</v>
      </c>
      <c r="L80" s="7">
        <v>3</v>
      </c>
      <c r="M80" s="37" t="s">
        <v>99</v>
      </c>
    </row>
    <row r="81" spans="1:13" x14ac:dyDescent="0.25">
      <c r="A81" s="21" t="s">
        <v>5813</v>
      </c>
      <c r="B81" s="7">
        <v>0</v>
      </c>
      <c r="C81" s="7">
        <v>180</v>
      </c>
      <c r="D81" s="7">
        <v>432</v>
      </c>
      <c r="E81" s="7">
        <v>2057</v>
      </c>
      <c r="F81" s="7">
        <v>28</v>
      </c>
      <c r="G81" s="7">
        <v>36</v>
      </c>
      <c r="H81" s="7">
        <v>43</v>
      </c>
      <c r="I81" s="22">
        <v>2776</v>
      </c>
      <c r="J81" s="7">
        <v>10</v>
      </c>
      <c r="K81" s="7">
        <v>1</v>
      </c>
      <c r="L81" s="7">
        <v>2</v>
      </c>
      <c r="M81" s="37" t="s">
        <v>99</v>
      </c>
    </row>
    <row r="82" spans="1:13" x14ac:dyDescent="0.25">
      <c r="A82" s="21" t="s">
        <v>5814</v>
      </c>
      <c r="B82" s="7">
        <v>0</v>
      </c>
      <c r="C82" s="7">
        <v>25</v>
      </c>
      <c r="D82" s="7">
        <v>19</v>
      </c>
      <c r="E82" s="7">
        <v>89</v>
      </c>
      <c r="F82" s="7">
        <v>0</v>
      </c>
      <c r="G82" s="7">
        <v>0</v>
      </c>
      <c r="H82" s="7">
        <v>1</v>
      </c>
      <c r="I82" s="22">
        <v>134</v>
      </c>
      <c r="J82" s="7">
        <v>1</v>
      </c>
      <c r="K82" s="7">
        <v>0</v>
      </c>
      <c r="L82" s="7">
        <v>1</v>
      </c>
      <c r="M82" s="37" t="s">
        <v>99</v>
      </c>
    </row>
    <row r="83" spans="1:13" x14ac:dyDescent="0.25">
      <c r="A83" s="21" t="s">
        <v>102</v>
      </c>
      <c r="B83" s="7">
        <v>0</v>
      </c>
      <c r="C83" s="7">
        <v>76</v>
      </c>
      <c r="D83" s="7">
        <v>102</v>
      </c>
      <c r="E83" s="7">
        <v>601</v>
      </c>
      <c r="F83" s="7">
        <v>13</v>
      </c>
      <c r="G83" s="7">
        <v>8</v>
      </c>
      <c r="H83" s="7">
        <v>4</v>
      </c>
      <c r="I83" s="22">
        <v>804</v>
      </c>
      <c r="J83" s="7">
        <v>3</v>
      </c>
      <c r="K83" s="7">
        <v>0</v>
      </c>
      <c r="L83" s="7">
        <v>0</v>
      </c>
      <c r="M83" s="37" t="s">
        <v>99</v>
      </c>
    </row>
    <row r="84" spans="1:13" x14ac:dyDescent="0.25">
      <c r="A84" s="21" t="s">
        <v>103</v>
      </c>
      <c r="B84" s="7">
        <v>0</v>
      </c>
      <c r="C84" s="7">
        <v>24</v>
      </c>
      <c r="D84" s="7">
        <v>44</v>
      </c>
      <c r="E84" s="7">
        <v>129</v>
      </c>
      <c r="F84" s="7">
        <v>5</v>
      </c>
      <c r="G84" s="7">
        <v>0</v>
      </c>
      <c r="H84" s="7">
        <v>0</v>
      </c>
      <c r="I84" s="22">
        <v>202</v>
      </c>
      <c r="J84" s="7">
        <v>4</v>
      </c>
      <c r="K84" s="7">
        <v>0</v>
      </c>
      <c r="L84" s="7">
        <v>1</v>
      </c>
      <c r="M84" s="46" t="s">
        <v>99</v>
      </c>
    </row>
    <row r="85" spans="1:13" x14ac:dyDescent="0.25">
      <c r="A85" s="16" t="s">
        <v>104</v>
      </c>
      <c r="B85" s="7"/>
      <c r="C85" s="7">
        <f t="shared" ref="C85:L85" si="2">SUM(C2:C78)</f>
        <v>1502</v>
      </c>
      <c r="D85" s="7">
        <f t="shared" si="2"/>
        <v>2140</v>
      </c>
      <c r="E85" s="7">
        <f t="shared" si="2"/>
        <v>9231</v>
      </c>
      <c r="F85" s="7">
        <f t="shared" si="2"/>
        <v>199</v>
      </c>
      <c r="G85" s="7">
        <f t="shared" si="2"/>
        <v>150</v>
      </c>
      <c r="H85" s="7">
        <f t="shared" si="2"/>
        <v>141</v>
      </c>
      <c r="I85" s="7">
        <f t="shared" si="2"/>
        <v>13363</v>
      </c>
      <c r="J85" s="7">
        <f t="shared" si="2"/>
        <v>52</v>
      </c>
      <c r="K85" s="7">
        <f t="shared" si="2"/>
        <v>6</v>
      </c>
      <c r="L85" s="7">
        <f t="shared" si="2"/>
        <v>90</v>
      </c>
      <c r="M85" s="37"/>
    </row>
    <row r="86" spans="1:13" x14ac:dyDescent="0.25">
      <c r="A86" s="16" t="s">
        <v>105</v>
      </c>
      <c r="B86" s="7"/>
      <c r="C86" s="7">
        <f t="shared" ref="C86:L86" si="3">SUM(C79:C84)</f>
        <v>1018</v>
      </c>
      <c r="D86" s="7">
        <f t="shared" si="3"/>
        <v>1499</v>
      </c>
      <c r="E86" s="7">
        <f t="shared" si="3"/>
        <v>8148</v>
      </c>
      <c r="F86" s="7">
        <f t="shared" si="3"/>
        <v>129</v>
      </c>
      <c r="G86" s="7">
        <f t="shared" si="3"/>
        <v>129</v>
      </c>
      <c r="H86" s="7">
        <f t="shared" si="3"/>
        <v>86</v>
      </c>
      <c r="I86" s="7">
        <f t="shared" si="3"/>
        <v>11009</v>
      </c>
      <c r="J86" s="7">
        <f t="shared" si="3"/>
        <v>21</v>
      </c>
      <c r="K86" s="7">
        <f t="shared" si="3"/>
        <v>1</v>
      </c>
      <c r="L86" s="7">
        <f t="shared" si="3"/>
        <v>11</v>
      </c>
      <c r="M86" s="37"/>
    </row>
    <row r="87" spans="1:13" x14ac:dyDescent="0.25">
      <c r="A87" s="16" t="s">
        <v>106</v>
      </c>
      <c r="B87" s="7">
        <f>SUM(B2:B84)</f>
        <v>32706</v>
      </c>
      <c r="C87" s="7">
        <f>SUM(C85:C86)</f>
        <v>2520</v>
      </c>
      <c r="D87" s="7">
        <f t="shared" ref="D87:L87" si="4">SUM(D85:D86)</f>
        <v>3639</v>
      </c>
      <c r="E87" s="7">
        <f t="shared" si="4"/>
        <v>17379</v>
      </c>
      <c r="F87" s="7">
        <f t="shared" si="4"/>
        <v>328</v>
      </c>
      <c r="G87" s="7">
        <f t="shared" si="4"/>
        <v>279</v>
      </c>
      <c r="H87" s="7">
        <f t="shared" si="4"/>
        <v>227</v>
      </c>
      <c r="I87" s="7">
        <f t="shared" si="4"/>
        <v>24372</v>
      </c>
      <c r="J87" s="7">
        <f t="shared" si="4"/>
        <v>73</v>
      </c>
      <c r="K87" s="7">
        <f t="shared" si="4"/>
        <v>7</v>
      </c>
      <c r="L87" s="7">
        <f t="shared" si="4"/>
        <v>101</v>
      </c>
      <c r="M87" s="37">
        <f>(L87+K87+I87)/B87</f>
        <v>0.74848651623555307</v>
      </c>
    </row>
    <row r="88" spans="1:13" x14ac:dyDescent="0.25">
      <c r="A88" s="16" t="s">
        <v>107</v>
      </c>
      <c r="B88" s="7"/>
      <c r="C88" s="37">
        <f>C87/$I$87</f>
        <v>0.103397341211226</v>
      </c>
      <c r="D88" s="37">
        <f t="shared" ref="D88:H88" si="5">D87/$I$87</f>
        <v>0.14931068439192516</v>
      </c>
      <c r="E88" s="37">
        <f t="shared" si="5"/>
        <v>0.71307237813884783</v>
      </c>
      <c r="F88" s="37">
        <f t="shared" si="5"/>
        <v>1.3458066633842114E-2</v>
      </c>
      <c r="G88" s="37">
        <f t="shared" si="5"/>
        <v>1.1447562776957163E-2</v>
      </c>
      <c r="H88" s="37">
        <f t="shared" si="5"/>
        <v>9.3139668472017063E-3</v>
      </c>
      <c r="I88" s="37"/>
      <c r="J88" s="37"/>
      <c r="K88" s="37"/>
      <c r="L88" s="37"/>
      <c r="M88" s="37"/>
    </row>
    <row r="89" spans="1:13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89" fitToHeight="0" orientation="landscape" r:id="rId1"/>
  <tableParts count="1">
    <tablePart r:id="rId2"/>
  </tablePart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9BEC4-DBBF-41E9-A3CA-5F47F0297933}">
  <sheetPr codeName="Sheet70">
    <pageSetUpPr fitToPage="1"/>
  </sheetPr>
  <dimension ref="A1:R118"/>
  <sheetViews>
    <sheetView workbookViewId="0">
      <pane xSplit="1" ySplit="1" topLeftCell="B58" activePane="bottomRight" state="frozen"/>
      <selection pane="topRight" activeCell="D1" sqref="D1"/>
      <selection pane="bottomLeft" activeCell="A2" sqref="A2"/>
      <selection pane="bottomRight" activeCell="B79" sqref="B79"/>
    </sheetView>
  </sheetViews>
  <sheetFormatPr defaultColWidth="0" defaultRowHeight="15" customHeight="1" zeroHeight="1" x14ac:dyDescent="0.25"/>
  <cols>
    <col min="1" max="1" width="32.7109375" style="30" customWidth="1"/>
    <col min="2" max="2" width="8.7109375" style="40" customWidth="1"/>
    <col min="3" max="11" width="11.7109375" style="40" customWidth="1"/>
    <col min="12" max="12" width="8.7109375" style="40" customWidth="1"/>
    <col min="13" max="15" width="3.7109375" style="40" customWidth="1"/>
    <col min="16" max="16" width="8.7109375" style="47" customWidth="1"/>
    <col min="17" max="17" width="1.7109375" style="33" customWidth="1"/>
    <col min="18" max="18" width="0" style="33" hidden="1" customWidth="1"/>
    <col min="19" max="16384" width="9.140625" style="33" hidden="1"/>
  </cols>
  <sheetData>
    <row r="1" spans="1:16" ht="50.1" customHeight="1" thickBot="1" x14ac:dyDescent="0.3">
      <c r="A1" s="1" t="s">
        <v>0</v>
      </c>
      <c r="B1" s="2" t="s">
        <v>1</v>
      </c>
      <c r="C1" s="2" t="s">
        <v>5815</v>
      </c>
      <c r="D1" s="2" t="s">
        <v>5816</v>
      </c>
      <c r="E1" s="2" t="s">
        <v>5817</v>
      </c>
      <c r="F1" s="2" t="s">
        <v>5818</v>
      </c>
      <c r="G1" s="2" t="s">
        <v>5819</v>
      </c>
      <c r="H1" s="2" t="s">
        <v>5820</v>
      </c>
      <c r="I1" s="2" t="s">
        <v>5821</v>
      </c>
      <c r="J1" s="2" t="s">
        <v>5822</v>
      </c>
      <c r="K1" s="2" t="s">
        <v>5823</v>
      </c>
      <c r="L1" s="2" t="s">
        <v>8</v>
      </c>
      <c r="M1" s="2" t="s">
        <v>9</v>
      </c>
      <c r="N1" s="2" t="s">
        <v>10</v>
      </c>
      <c r="O1" s="2" t="s">
        <v>11</v>
      </c>
      <c r="P1" s="32" t="s">
        <v>12</v>
      </c>
    </row>
    <row r="2" spans="1:16" ht="15.75" thickTop="1" x14ac:dyDescent="0.25">
      <c r="A2" s="21" t="s">
        <v>5824</v>
      </c>
      <c r="B2" s="34">
        <v>586</v>
      </c>
      <c r="C2" s="7">
        <v>78</v>
      </c>
      <c r="D2" s="7">
        <v>22</v>
      </c>
      <c r="E2" s="7">
        <v>2</v>
      </c>
      <c r="F2" s="7">
        <v>4</v>
      </c>
      <c r="G2" s="7">
        <v>2</v>
      </c>
      <c r="H2" s="7">
        <v>4</v>
      </c>
      <c r="I2" s="7">
        <v>3</v>
      </c>
      <c r="J2" s="7">
        <v>4</v>
      </c>
      <c r="K2" s="7">
        <v>160</v>
      </c>
      <c r="L2" s="22">
        <v>279</v>
      </c>
      <c r="M2" s="7">
        <v>0</v>
      </c>
      <c r="N2" s="7">
        <v>0</v>
      </c>
      <c r="O2" s="7">
        <v>0</v>
      </c>
      <c r="P2" s="37">
        <f t="shared" ref="P2:P65" si="0">(O2+N2+L2)/B2</f>
        <v>0.47610921501706482</v>
      </c>
    </row>
    <row r="3" spans="1:16" x14ac:dyDescent="0.25">
      <c r="A3" s="21" t="s">
        <v>5825</v>
      </c>
      <c r="B3" s="34">
        <v>891</v>
      </c>
      <c r="C3" s="7">
        <v>102</v>
      </c>
      <c r="D3" s="7">
        <v>47</v>
      </c>
      <c r="E3" s="7">
        <v>2</v>
      </c>
      <c r="F3" s="7">
        <v>4</v>
      </c>
      <c r="G3" s="7">
        <v>1</v>
      </c>
      <c r="H3" s="7">
        <v>4</v>
      </c>
      <c r="I3" s="7">
        <v>2</v>
      </c>
      <c r="J3" s="7">
        <v>0</v>
      </c>
      <c r="K3" s="7">
        <v>302</v>
      </c>
      <c r="L3" s="7">
        <v>464</v>
      </c>
      <c r="M3" s="7">
        <v>0</v>
      </c>
      <c r="N3" s="7">
        <v>1</v>
      </c>
      <c r="O3" s="7">
        <v>1</v>
      </c>
      <c r="P3" s="37">
        <f t="shared" si="0"/>
        <v>0.52300785634118963</v>
      </c>
    </row>
    <row r="4" spans="1:16" x14ac:dyDescent="0.25">
      <c r="A4" s="21" t="s">
        <v>5826</v>
      </c>
      <c r="B4" s="34">
        <v>701</v>
      </c>
      <c r="C4" s="7">
        <v>67</v>
      </c>
      <c r="D4" s="7">
        <v>33</v>
      </c>
      <c r="E4" s="7">
        <v>4</v>
      </c>
      <c r="F4" s="7">
        <v>1</v>
      </c>
      <c r="G4" s="7">
        <v>0</v>
      </c>
      <c r="H4" s="7">
        <v>9</v>
      </c>
      <c r="I4" s="7">
        <v>5</v>
      </c>
      <c r="J4" s="7">
        <v>1</v>
      </c>
      <c r="K4" s="7">
        <v>169</v>
      </c>
      <c r="L4" s="7">
        <v>289</v>
      </c>
      <c r="M4" s="7">
        <v>2</v>
      </c>
      <c r="N4" s="7">
        <v>0</v>
      </c>
      <c r="O4" s="7">
        <v>0</v>
      </c>
      <c r="P4" s="37">
        <f t="shared" si="0"/>
        <v>0.41226818830242512</v>
      </c>
    </row>
    <row r="5" spans="1:16" x14ac:dyDescent="0.25">
      <c r="A5" s="21" t="s">
        <v>5827</v>
      </c>
      <c r="B5" s="34">
        <v>727</v>
      </c>
      <c r="C5" s="7">
        <v>105</v>
      </c>
      <c r="D5" s="7">
        <v>41</v>
      </c>
      <c r="E5" s="7">
        <v>2</v>
      </c>
      <c r="F5" s="7">
        <v>5</v>
      </c>
      <c r="G5" s="7">
        <v>2</v>
      </c>
      <c r="H5" s="7">
        <v>1</v>
      </c>
      <c r="I5" s="7">
        <v>3</v>
      </c>
      <c r="J5" s="7">
        <v>6</v>
      </c>
      <c r="K5" s="7">
        <v>186</v>
      </c>
      <c r="L5" s="22">
        <v>351</v>
      </c>
      <c r="M5" s="7">
        <v>0</v>
      </c>
      <c r="N5" s="7">
        <v>1</v>
      </c>
      <c r="O5" s="7">
        <v>0</v>
      </c>
      <c r="P5" s="37">
        <f t="shared" si="0"/>
        <v>0.48418156808803303</v>
      </c>
    </row>
    <row r="6" spans="1:16" x14ac:dyDescent="0.25">
      <c r="A6" s="21" t="s">
        <v>5828</v>
      </c>
      <c r="B6" s="34">
        <v>688</v>
      </c>
      <c r="C6" s="7">
        <v>118</v>
      </c>
      <c r="D6" s="7">
        <v>37</v>
      </c>
      <c r="E6" s="7">
        <v>1</v>
      </c>
      <c r="F6" s="7">
        <v>1</v>
      </c>
      <c r="G6" s="7">
        <v>0</v>
      </c>
      <c r="H6" s="7">
        <v>2</v>
      </c>
      <c r="I6" s="7">
        <v>2</v>
      </c>
      <c r="J6" s="7">
        <v>4</v>
      </c>
      <c r="K6" s="7">
        <v>207</v>
      </c>
      <c r="L6" s="22">
        <v>372</v>
      </c>
      <c r="M6" s="7">
        <v>0</v>
      </c>
      <c r="N6" s="7">
        <v>0</v>
      </c>
      <c r="O6" s="7">
        <v>2</v>
      </c>
      <c r="P6" s="37">
        <f t="shared" si="0"/>
        <v>0.54360465116279066</v>
      </c>
    </row>
    <row r="7" spans="1:16" x14ac:dyDescent="0.25">
      <c r="A7" s="21" t="s">
        <v>5829</v>
      </c>
      <c r="B7" s="34">
        <v>743</v>
      </c>
      <c r="C7" s="7">
        <v>94</v>
      </c>
      <c r="D7" s="7">
        <v>50</v>
      </c>
      <c r="E7" s="7">
        <v>2</v>
      </c>
      <c r="F7" s="7">
        <v>3</v>
      </c>
      <c r="G7" s="7">
        <v>0</v>
      </c>
      <c r="H7" s="7">
        <v>3</v>
      </c>
      <c r="I7" s="7">
        <v>2</v>
      </c>
      <c r="J7" s="7">
        <v>6</v>
      </c>
      <c r="K7" s="7">
        <v>197</v>
      </c>
      <c r="L7" s="7">
        <v>357</v>
      </c>
      <c r="M7" s="7">
        <v>1</v>
      </c>
      <c r="N7" s="7">
        <v>0</v>
      </c>
      <c r="O7" s="7">
        <v>0</v>
      </c>
      <c r="P7" s="37">
        <f t="shared" si="0"/>
        <v>0.48048452220726784</v>
      </c>
    </row>
    <row r="8" spans="1:16" x14ac:dyDescent="0.25">
      <c r="A8" s="21" t="s">
        <v>5830</v>
      </c>
      <c r="B8" s="34">
        <v>527</v>
      </c>
      <c r="C8" s="7">
        <v>72</v>
      </c>
      <c r="D8" s="7">
        <v>22</v>
      </c>
      <c r="E8" s="7">
        <v>2</v>
      </c>
      <c r="F8" s="7">
        <v>0</v>
      </c>
      <c r="G8" s="7">
        <v>1</v>
      </c>
      <c r="H8" s="7">
        <v>12</v>
      </c>
      <c r="I8" s="7">
        <v>0</v>
      </c>
      <c r="J8" s="7">
        <v>5</v>
      </c>
      <c r="K8" s="7">
        <v>118</v>
      </c>
      <c r="L8" s="22">
        <v>232</v>
      </c>
      <c r="M8" s="7">
        <v>1</v>
      </c>
      <c r="N8" s="7">
        <v>1</v>
      </c>
      <c r="O8" s="7">
        <v>0</v>
      </c>
      <c r="P8" s="37">
        <f t="shared" si="0"/>
        <v>0.44212523719165087</v>
      </c>
    </row>
    <row r="9" spans="1:16" x14ac:dyDescent="0.25">
      <c r="A9" s="21" t="s">
        <v>5831</v>
      </c>
      <c r="B9" s="34">
        <v>488</v>
      </c>
      <c r="C9" s="7">
        <v>46</v>
      </c>
      <c r="D9" s="7">
        <v>27</v>
      </c>
      <c r="E9" s="7">
        <v>0</v>
      </c>
      <c r="F9" s="7">
        <v>2</v>
      </c>
      <c r="G9" s="7">
        <v>1</v>
      </c>
      <c r="H9" s="7">
        <v>2</v>
      </c>
      <c r="I9" s="7">
        <v>3</v>
      </c>
      <c r="J9" s="7">
        <v>4</v>
      </c>
      <c r="K9" s="7">
        <v>144</v>
      </c>
      <c r="L9" s="22">
        <v>229</v>
      </c>
      <c r="M9" s="7">
        <v>0</v>
      </c>
      <c r="N9" s="7">
        <v>0</v>
      </c>
      <c r="O9" s="7">
        <v>0</v>
      </c>
      <c r="P9" s="37">
        <f t="shared" si="0"/>
        <v>0.46926229508196721</v>
      </c>
    </row>
    <row r="10" spans="1:16" x14ac:dyDescent="0.25">
      <c r="A10" s="21" t="s">
        <v>5832</v>
      </c>
      <c r="B10" s="34">
        <v>476</v>
      </c>
      <c r="C10" s="7">
        <v>56</v>
      </c>
      <c r="D10" s="7">
        <v>29</v>
      </c>
      <c r="E10" s="7">
        <v>2</v>
      </c>
      <c r="F10" s="7">
        <v>0</v>
      </c>
      <c r="G10" s="7">
        <v>1</v>
      </c>
      <c r="H10" s="7">
        <v>5</v>
      </c>
      <c r="I10" s="7">
        <v>4</v>
      </c>
      <c r="J10" s="7">
        <v>2</v>
      </c>
      <c r="K10" s="7">
        <v>142</v>
      </c>
      <c r="L10" s="22">
        <v>241</v>
      </c>
      <c r="M10" s="7">
        <v>0</v>
      </c>
      <c r="N10" s="7">
        <v>3</v>
      </c>
      <c r="O10" s="7">
        <v>0</v>
      </c>
      <c r="P10" s="37">
        <f t="shared" si="0"/>
        <v>0.51260504201680668</v>
      </c>
    </row>
    <row r="11" spans="1:16" x14ac:dyDescent="0.25">
      <c r="A11" s="21" t="s">
        <v>5833</v>
      </c>
      <c r="B11" s="34">
        <v>543</v>
      </c>
      <c r="C11" s="7">
        <v>73</v>
      </c>
      <c r="D11" s="7">
        <v>18</v>
      </c>
      <c r="E11" s="7">
        <v>0</v>
      </c>
      <c r="F11" s="7">
        <v>5</v>
      </c>
      <c r="G11" s="7">
        <v>1</v>
      </c>
      <c r="H11" s="7">
        <v>3</v>
      </c>
      <c r="I11" s="7">
        <v>2</v>
      </c>
      <c r="J11" s="7">
        <v>2</v>
      </c>
      <c r="K11" s="7">
        <v>177</v>
      </c>
      <c r="L11" s="22">
        <v>281</v>
      </c>
      <c r="M11" s="7">
        <v>2</v>
      </c>
      <c r="N11" s="7">
        <v>0</v>
      </c>
      <c r="O11" s="7">
        <v>0</v>
      </c>
      <c r="P11" s="37">
        <f t="shared" si="0"/>
        <v>0.51749539594843463</v>
      </c>
    </row>
    <row r="12" spans="1:16" x14ac:dyDescent="0.25">
      <c r="A12" s="21" t="s">
        <v>5834</v>
      </c>
      <c r="B12" s="34">
        <v>509</v>
      </c>
      <c r="C12" s="7">
        <v>58</v>
      </c>
      <c r="D12" s="7">
        <v>22</v>
      </c>
      <c r="E12" s="7">
        <v>1</v>
      </c>
      <c r="F12" s="7">
        <v>0</v>
      </c>
      <c r="G12" s="7">
        <v>0</v>
      </c>
      <c r="H12" s="7">
        <v>5</v>
      </c>
      <c r="I12" s="7">
        <v>3</v>
      </c>
      <c r="J12" s="7">
        <v>0</v>
      </c>
      <c r="K12" s="7">
        <v>89</v>
      </c>
      <c r="L12" s="22">
        <v>178</v>
      </c>
      <c r="M12" s="7">
        <v>1</v>
      </c>
      <c r="N12" s="7">
        <v>0</v>
      </c>
      <c r="O12" s="7">
        <v>0</v>
      </c>
      <c r="P12" s="37">
        <f t="shared" si="0"/>
        <v>0.34970530451866405</v>
      </c>
    </row>
    <row r="13" spans="1:16" x14ac:dyDescent="0.25">
      <c r="A13" s="21" t="s">
        <v>5835</v>
      </c>
      <c r="B13" s="34">
        <v>459</v>
      </c>
      <c r="C13" s="7">
        <v>62</v>
      </c>
      <c r="D13" s="7">
        <v>12</v>
      </c>
      <c r="E13" s="7">
        <v>0</v>
      </c>
      <c r="F13" s="7">
        <v>1</v>
      </c>
      <c r="G13" s="7">
        <v>1</v>
      </c>
      <c r="H13" s="7">
        <v>0</v>
      </c>
      <c r="I13" s="7">
        <v>2</v>
      </c>
      <c r="J13" s="7">
        <v>0</v>
      </c>
      <c r="K13" s="7">
        <v>111</v>
      </c>
      <c r="L13" s="22">
        <v>189</v>
      </c>
      <c r="M13" s="7">
        <v>0</v>
      </c>
      <c r="N13" s="7">
        <v>0</v>
      </c>
      <c r="O13" s="7">
        <v>0</v>
      </c>
      <c r="P13" s="37">
        <f t="shared" si="0"/>
        <v>0.41176470588235292</v>
      </c>
    </row>
    <row r="14" spans="1:16" x14ac:dyDescent="0.25">
      <c r="A14" s="21" t="s">
        <v>5836</v>
      </c>
      <c r="B14" s="34">
        <v>413</v>
      </c>
      <c r="C14" s="7">
        <v>56</v>
      </c>
      <c r="D14" s="7">
        <v>18</v>
      </c>
      <c r="E14" s="7">
        <v>3</v>
      </c>
      <c r="F14" s="7">
        <v>1</v>
      </c>
      <c r="G14" s="7">
        <v>0</v>
      </c>
      <c r="H14" s="7">
        <v>2</v>
      </c>
      <c r="I14" s="7">
        <v>1</v>
      </c>
      <c r="J14" s="7">
        <v>1</v>
      </c>
      <c r="K14" s="7">
        <v>100</v>
      </c>
      <c r="L14" s="22">
        <v>182</v>
      </c>
      <c r="M14" s="7">
        <v>0</v>
      </c>
      <c r="N14" s="7">
        <v>0</v>
      </c>
      <c r="O14" s="7">
        <v>0</v>
      </c>
      <c r="P14" s="37">
        <f t="shared" si="0"/>
        <v>0.44067796610169491</v>
      </c>
    </row>
    <row r="15" spans="1:16" x14ac:dyDescent="0.25">
      <c r="A15" s="21" t="s">
        <v>5837</v>
      </c>
      <c r="B15" s="34">
        <v>455</v>
      </c>
      <c r="C15" s="7">
        <v>49</v>
      </c>
      <c r="D15" s="7">
        <v>35</v>
      </c>
      <c r="E15" s="7">
        <v>0</v>
      </c>
      <c r="F15" s="7">
        <v>1</v>
      </c>
      <c r="G15" s="7">
        <v>0</v>
      </c>
      <c r="H15" s="7">
        <v>3</v>
      </c>
      <c r="I15" s="7">
        <v>0</v>
      </c>
      <c r="J15" s="7">
        <v>5</v>
      </c>
      <c r="K15" s="7">
        <v>112</v>
      </c>
      <c r="L15" s="22">
        <v>205</v>
      </c>
      <c r="M15" s="7">
        <v>1</v>
      </c>
      <c r="N15" s="7">
        <v>3</v>
      </c>
      <c r="O15" s="7">
        <v>1</v>
      </c>
      <c r="P15" s="37">
        <f t="shared" si="0"/>
        <v>0.45934065934065932</v>
      </c>
    </row>
    <row r="16" spans="1:16" x14ac:dyDescent="0.25">
      <c r="A16" s="21" t="s">
        <v>5838</v>
      </c>
      <c r="B16" s="34">
        <v>488</v>
      </c>
      <c r="C16" s="7">
        <v>34</v>
      </c>
      <c r="D16" s="7">
        <v>20</v>
      </c>
      <c r="E16" s="7">
        <v>2</v>
      </c>
      <c r="F16" s="7">
        <v>1</v>
      </c>
      <c r="G16" s="7">
        <v>1</v>
      </c>
      <c r="H16" s="7">
        <v>1</v>
      </c>
      <c r="I16" s="7">
        <v>4</v>
      </c>
      <c r="J16" s="7">
        <v>3</v>
      </c>
      <c r="K16" s="7">
        <v>75</v>
      </c>
      <c r="L16" s="22">
        <v>141</v>
      </c>
      <c r="M16" s="7">
        <v>0</v>
      </c>
      <c r="N16" s="7">
        <v>0</v>
      </c>
      <c r="O16" s="7">
        <v>0</v>
      </c>
      <c r="P16" s="37">
        <f t="shared" si="0"/>
        <v>0.28893442622950821</v>
      </c>
    </row>
    <row r="17" spans="1:16" x14ac:dyDescent="0.25">
      <c r="A17" s="21" t="s">
        <v>5839</v>
      </c>
      <c r="B17" s="34">
        <v>509</v>
      </c>
      <c r="C17" s="7">
        <v>60</v>
      </c>
      <c r="D17" s="7">
        <v>19</v>
      </c>
      <c r="E17" s="7">
        <v>4</v>
      </c>
      <c r="F17" s="7">
        <v>3</v>
      </c>
      <c r="G17" s="7">
        <v>2</v>
      </c>
      <c r="H17" s="7">
        <v>2</v>
      </c>
      <c r="I17" s="7">
        <v>4</v>
      </c>
      <c r="J17" s="7">
        <v>1</v>
      </c>
      <c r="K17" s="7">
        <v>110</v>
      </c>
      <c r="L17" s="22">
        <v>205</v>
      </c>
      <c r="M17" s="7">
        <v>1</v>
      </c>
      <c r="N17" s="7">
        <v>1</v>
      </c>
      <c r="O17" s="7">
        <v>0</v>
      </c>
      <c r="P17" s="37">
        <f t="shared" si="0"/>
        <v>0.40471512770137524</v>
      </c>
    </row>
    <row r="18" spans="1:16" x14ac:dyDescent="0.25">
      <c r="A18" s="21" t="s">
        <v>5840</v>
      </c>
      <c r="B18" s="34">
        <v>468</v>
      </c>
      <c r="C18" s="7">
        <v>38</v>
      </c>
      <c r="D18" s="7">
        <v>23</v>
      </c>
      <c r="E18" s="7">
        <v>4</v>
      </c>
      <c r="F18" s="7">
        <v>2</v>
      </c>
      <c r="G18" s="7">
        <v>3</v>
      </c>
      <c r="H18" s="7">
        <v>1</v>
      </c>
      <c r="I18" s="7">
        <v>7</v>
      </c>
      <c r="J18" s="7">
        <v>2</v>
      </c>
      <c r="K18" s="7">
        <v>107</v>
      </c>
      <c r="L18" s="22">
        <v>187</v>
      </c>
      <c r="M18" s="7">
        <v>0</v>
      </c>
      <c r="N18" s="7">
        <v>0</v>
      </c>
      <c r="O18" s="7">
        <v>1</v>
      </c>
      <c r="P18" s="37">
        <f t="shared" si="0"/>
        <v>0.40170940170940173</v>
      </c>
    </row>
    <row r="19" spans="1:16" x14ac:dyDescent="0.25">
      <c r="A19" s="21" t="s">
        <v>5841</v>
      </c>
      <c r="B19" s="34">
        <v>1043</v>
      </c>
      <c r="C19" s="7">
        <v>110</v>
      </c>
      <c r="D19" s="7">
        <v>31</v>
      </c>
      <c r="E19" s="7">
        <v>0</v>
      </c>
      <c r="F19" s="7">
        <v>3</v>
      </c>
      <c r="G19" s="7">
        <v>0</v>
      </c>
      <c r="H19" s="7">
        <v>0</v>
      </c>
      <c r="I19" s="7">
        <v>3</v>
      </c>
      <c r="J19" s="7">
        <v>1</v>
      </c>
      <c r="K19" s="7">
        <v>289</v>
      </c>
      <c r="L19" s="7">
        <v>437</v>
      </c>
      <c r="M19" s="7">
        <v>0</v>
      </c>
      <c r="N19" s="7">
        <v>0</v>
      </c>
      <c r="O19" s="7">
        <v>0</v>
      </c>
      <c r="P19" s="37">
        <f t="shared" si="0"/>
        <v>0.41898370086289549</v>
      </c>
    </row>
    <row r="20" spans="1:16" x14ac:dyDescent="0.25">
      <c r="A20" s="21" t="s">
        <v>5842</v>
      </c>
      <c r="B20" s="34">
        <v>503</v>
      </c>
      <c r="C20" s="7">
        <v>56</v>
      </c>
      <c r="D20" s="7">
        <v>23</v>
      </c>
      <c r="E20" s="7">
        <v>2</v>
      </c>
      <c r="F20" s="7">
        <v>4</v>
      </c>
      <c r="G20" s="7">
        <v>1</v>
      </c>
      <c r="H20" s="7">
        <v>1</v>
      </c>
      <c r="I20" s="7">
        <v>1</v>
      </c>
      <c r="J20" s="7">
        <v>3</v>
      </c>
      <c r="K20" s="7">
        <v>157</v>
      </c>
      <c r="L20" s="22">
        <v>248</v>
      </c>
      <c r="M20" s="7">
        <v>0</v>
      </c>
      <c r="N20" s="7">
        <v>0</v>
      </c>
      <c r="O20" s="7">
        <v>0</v>
      </c>
      <c r="P20" s="37">
        <f t="shared" si="0"/>
        <v>0.49304174950298213</v>
      </c>
    </row>
    <row r="21" spans="1:16" x14ac:dyDescent="0.25">
      <c r="A21" s="21" t="s">
        <v>5843</v>
      </c>
      <c r="B21" s="34">
        <v>648</v>
      </c>
      <c r="C21" s="7">
        <v>81</v>
      </c>
      <c r="D21" s="7">
        <v>44</v>
      </c>
      <c r="E21" s="7">
        <v>3</v>
      </c>
      <c r="F21" s="7">
        <v>1</v>
      </c>
      <c r="G21" s="7">
        <v>0</v>
      </c>
      <c r="H21" s="7">
        <v>0</v>
      </c>
      <c r="I21" s="7">
        <v>4</v>
      </c>
      <c r="J21" s="7">
        <v>2</v>
      </c>
      <c r="K21" s="7">
        <v>182</v>
      </c>
      <c r="L21" s="22">
        <v>317</v>
      </c>
      <c r="M21" s="7">
        <v>1</v>
      </c>
      <c r="N21" s="7">
        <v>0</v>
      </c>
      <c r="O21" s="7">
        <v>0</v>
      </c>
      <c r="P21" s="37">
        <f t="shared" si="0"/>
        <v>0.48919753086419754</v>
      </c>
    </row>
    <row r="22" spans="1:16" x14ac:dyDescent="0.25">
      <c r="A22" s="21" t="s">
        <v>5844</v>
      </c>
      <c r="B22" s="34">
        <v>824</v>
      </c>
      <c r="C22" s="7">
        <v>90</v>
      </c>
      <c r="D22" s="7">
        <v>40</v>
      </c>
      <c r="E22" s="7">
        <v>1</v>
      </c>
      <c r="F22" s="7">
        <v>2</v>
      </c>
      <c r="G22" s="7">
        <v>3</v>
      </c>
      <c r="H22" s="7">
        <v>4</v>
      </c>
      <c r="I22" s="7">
        <v>3</v>
      </c>
      <c r="J22" s="7">
        <v>4</v>
      </c>
      <c r="K22" s="7">
        <v>194</v>
      </c>
      <c r="L22" s="7">
        <v>341</v>
      </c>
      <c r="M22" s="7">
        <v>1</v>
      </c>
      <c r="N22" s="7">
        <v>0</v>
      </c>
      <c r="O22" s="7">
        <v>0</v>
      </c>
      <c r="P22" s="37">
        <f t="shared" si="0"/>
        <v>0.41383495145631066</v>
      </c>
    </row>
    <row r="23" spans="1:16" x14ac:dyDescent="0.25">
      <c r="A23" s="21" t="s">
        <v>5845</v>
      </c>
      <c r="B23" s="34">
        <v>730</v>
      </c>
      <c r="C23" s="7">
        <v>73</v>
      </c>
      <c r="D23" s="7">
        <v>37</v>
      </c>
      <c r="E23" s="7">
        <v>1</v>
      </c>
      <c r="F23" s="7">
        <v>3</v>
      </c>
      <c r="G23" s="7">
        <v>0</v>
      </c>
      <c r="H23" s="7">
        <v>3</v>
      </c>
      <c r="I23" s="7">
        <v>1</v>
      </c>
      <c r="J23" s="7">
        <v>2</v>
      </c>
      <c r="K23" s="7">
        <v>227</v>
      </c>
      <c r="L23" s="7">
        <v>347</v>
      </c>
      <c r="M23" s="7">
        <v>1</v>
      </c>
      <c r="N23" s="7">
        <v>1</v>
      </c>
      <c r="O23" s="7">
        <v>0</v>
      </c>
      <c r="P23" s="37">
        <f t="shared" si="0"/>
        <v>0.47671232876712327</v>
      </c>
    </row>
    <row r="24" spans="1:16" x14ac:dyDescent="0.25">
      <c r="A24" s="21" t="s">
        <v>5846</v>
      </c>
      <c r="B24" s="34">
        <v>681</v>
      </c>
      <c r="C24" s="7">
        <v>106</v>
      </c>
      <c r="D24" s="7">
        <v>24</v>
      </c>
      <c r="E24" s="7">
        <v>3</v>
      </c>
      <c r="F24" s="7">
        <v>3</v>
      </c>
      <c r="G24" s="7">
        <v>0</v>
      </c>
      <c r="H24" s="7">
        <v>2</v>
      </c>
      <c r="I24" s="7">
        <v>4</v>
      </c>
      <c r="J24" s="7">
        <v>2</v>
      </c>
      <c r="K24" s="7">
        <v>157</v>
      </c>
      <c r="L24" s="7">
        <v>301</v>
      </c>
      <c r="M24" s="7">
        <v>1</v>
      </c>
      <c r="N24" s="7">
        <v>1</v>
      </c>
      <c r="O24" s="7">
        <v>1</v>
      </c>
      <c r="P24" s="37">
        <f t="shared" si="0"/>
        <v>0.44493392070484583</v>
      </c>
    </row>
    <row r="25" spans="1:16" x14ac:dyDescent="0.25">
      <c r="A25" s="21" t="s">
        <v>5847</v>
      </c>
      <c r="B25" s="34">
        <v>538</v>
      </c>
      <c r="C25" s="7">
        <v>41</v>
      </c>
      <c r="D25" s="7">
        <v>10</v>
      </c>
      <c r="E25" s="7">
        <v>1</v>
      </c>
      <c r="F25" s="7">
        <v>1</v>
      </c>
      <c r="G25" s="7">
        <v>0</v>
      </c>
      <c r="H25" s="7">
        <v>1</v>
      </c>
      <c r="I25" s="7">
        <v>0</v>
      </c>
      <c r="J25" s="7">
        <v>5</v>
      </c>
      <c r="K25" s="7">
        <v>120</v>
      </c>
      <c r="L25" s="22">
        <v>179</v>
      </c>
      <c r="M25" s="7">
        <v>0</v>
      </c>
      <c r="N25" s="7">
        <v>1</v>
      </c>
      <c r="O25" s="7">
        <v>1</v>
      </c>
      <c r="P25" s="37">
        <f t="shared" si="0"/>
        <v>0.33643122676579923</v>
      </c>
    </row>
    <row r="26" spans="1:16" x14ac:dyDescent="0.25">
      <c r="A26" s="21" t="s">
        <v>5848</v>
      </c>
      <c r="B26" s="34">
        <v>388</v>
      </c>
      <c r="C26" s="7">
        <v>49</v>
      </c>
      <c r="D26" s="7">
        <v>16</v>
      </c>
      <c r="E26" s="7">
        <v>0</v>
      </c>
      <c r="F26" s="7">
        <v>0</v>
      </c>
      <c r="G26" s="7">
        <v>0</v>
      </c>
      <c r="H26" s="7">
        <v>0</v>
      </c>
      <c r="I26" s="7">
        <v>1</v>
      </c>
      <c r="J26" s="7">
        <v>0</v>
      </c>
      <c r="K26" s="7">
        <v>108</v>
      </c>
      <c r="L26" s="22">
        <v>174</v>
      </c>
      <c r="M26" s="7">
        <v>1</v>
      </c>
      <c r="N26" s="7">
        <v>0</v>
      </c>
      <c r="O26" s="7">
        <v>0</v>
      </c>
      <c r="P26" s="37">
        <f t="shared" si="0"/>
        <v>0.4484536082474227</v>
      </c>
    </row>
    <row r="27" spans="1:16" x14ac:dyDescent="0.25">
      <c r="A27" s="21" t="s">
        <v>5849</v>
      </c>
      <c r="B27" s="34">
        <v>355</v>
      </c>
      <c r="C27" s="7">
        <v>64</v>
      </c>
      <c r="D27" s="7">
        <v>18</v>
      </c>
      <c r="E27" s="7">
        <v>2</v>
      </c>
      <c r="F27" s="7">
        <v>2</v>
      </c>
      <c r="G27" s="7">
        <v>3</v>
      </c>
      <c r="H27" s="7">
        <v>0</v>
      </c>
      <c r="I27" s="7">
        <v>1</v>
      </c>
      <c r="J27" s="7">
        <v>0</v>
      </c>
      <c r="K27" s="7">
        <v>84</v>
      </c>
      <c r="L27" s="22">
        <v>174</v>
      </c>
      <c r="M27" s="7">
        <v>0</v>
      </c>
      <c r="N27" s="7">
        <v>0</v>
      </c>
      <c r="O27" s="7">
        <v>0</v>
      </c>
      <c r="P27" s="37">
        <f t="shared" si="0"/>
        <v>0.49014084507042255</v>
      </c>
    </row>
    <row r="28" spans="1:16" x14ac:dyDescent="0.25">
      <c r="A28" s="21" t="s">
        <v>5850</v>
      </c>
      <c r="B28" s="34">
        <v>318</v>
      </c>
      <c r="C28" s="7">
        <v>41</v>
      </c>
      <c r="D28" s="7">
        <v>11</v>
      </c>
      <c r="E28" s="7">
        <v>0</v>
      </c>
      <c r="F28" s="7">
        <v>2</v>
      </c>
      <c r="G28" s="7">
        <v>1</v>
      </c>
      <c r="H28" s="7">
        <v>1</v>
      </c>
      <c r="I28" s="7">
        <v>0</v>
      </c>
      <c r="J28" s="7">
        <v>1</v>
      </c>
      <c r="K28" s="7">
        <v>109</v>
      </c>
      <c r="L28" s="22">
        <v>166</v>
      </c>
      <c r="M28" s="7">
        <v>1</v>
      </c>
      <c r="N28" s="7">
        <v>0</v>
      </c>
      <c r="O28" s="7">
        <v>0</v>
      </c>
      <c r="P28" s="37">
        <f t="shared" si="0"/>
        <v>0.5220125786163522</v>
      </c>
    </row>
    <row r="29" spans="1:16" x14ac:dyDescent="0.25">
      <c r="A29" s="21" t="s">
        <v>5851</v>
      </c>
      <c r="B29" s="34">
        <v>467</v>
      </c>
      <c r="C29" s="7">
        <v>55</v>
      </c>
      <c r="D29" s="7">
        <v>18</v>
      </c>
      <c r="E29" s="7">
        <v>3</v>
      </c>
      <c r="F29" s="7">
        <v>3</v>
      </c>
      <c r="G29" s="7">
        <v>0</v>
      </c>
      <c r="H29" s="7">
        <v>4</v>
      </c>
      <c r="I29" s="7">
        <v>1</v>
      </c>
      <c r="J29" s="7">
        <v>1</v>
      </c>
      <c r="K29" s="7">
        <v>98</v>
      </c>
      <c r="L29" s="22">
        <v>183</v>
      </c>
      <c r="M29" s="7">
        <v>0</v>
      </c>
      <c r="N29" s="7">
        <v>0</v>
      </c>
      <c r="O29" s="7">
        <v>2</v>
      </c>
      <c r="P29" s="37">
        <f t="shared" si="0"/>
        <v>0.39614561027837258</v>
      </c>
    </row>
    <row r="30" spans="1:16" x14ac:dyDescent="0.25">
      <c r="A30" s="21" t="s">
        <v>5852</v>
      </c>
      <c r="B30" s="34">
        <v>374</v>
      </c>
      <c r="C30" s="7">
        <v>34</v>
      </c>
      <c r="D30" s="7">
        <v>11</v>
      </c>
      <c r="E30" s="7">
        <v>3</v>
      </c>
      <c r="F30" s="7">
        <v>1</v>
      </c>
      <c r="G30" s="7">
        <v>0</v>
      </c>
      <c r="H30" s="7">
        <v>2</v>
      </c>
      <c r="I30" s="7">
        <v>1</v>
      </c>
      <c r="J30" s="7">
        <v>7</v>
      </c>
      <c r="K30" s="7">
        <v>78</v>
      </c>
      <c r="L30" s="22">
        <v>137</v>
      </c>
      <c r="M30" s="7">
        <v>1</v>
      </c>
      <c r="N30" s="7">
        <v>0</v>
      </c>
      <c r="O30" s="7">
        <v>0</v>
      </c>
      <c r="P30" s="37">
        <f t="shared" si="0"/>
        <v>0.36631016042780751</v>
      </c>
    </row>
    <row r="31" spans="1:16" x14ac:dyDescent="0.25">
      <c r="A31" s="21" t="s">
        <v>5853</v>
      </c>
      <c r="B31" s="34">
        <v>408</v>
      </c>
      <c r="C31" s="7">
        <v>28</v>
      </c>
      <c r="D31" s="7">
        <v>15</v>
      </c>
      <c r="E31" s="7">
        <v>3</v>
      </c>
      <c r="F31" s="7">
        <v>1</v>
      </c>
      <c r="G31" s="7">
        <v>3</v>
      </c>
      <c r="H31" s="7">
        <v>3</v>
      </c>
      <c r="I31" s="7">
        <v>4</v>
      </c>
      <c r="J31" s="7">
        <v>3</v>
      </c>
      <c r="K31" s="7">
        <v>54</v>
      </c>
      <c r="L31" s="22">
        <v>114</v>
      </c>
      <c r="M31" s="7">
        <v>1</v>
      </c>
      <c r="N31" s="7">
        <v>2</v>
      </c>
      <c r="O31" s="7">
        <v>0</v>
      </c>
      <c r="P31" s="37">
        <f t="shared" si="0"/>
        <v>0.28431372549019607</v>
      </c>
    </row>
    <row r="32" spans="1:16" x14ac:dyDescent="0.25">
      <c r="A32" s="21" t="s">
        <v>5854</v>
      </c>
      <c r="B32" s="34">
        <v>358</v>
      </c>
      <c r="C32" s="7">
        <v>29</v>
      </c>
      <c r="D32" s="7">
        <v>6</v>
      </c>
      <c r="E32" s="7">
        <v>0</v>
      </c>
      <c r="F32" s="7">
        <v>0</v>
      </c>
      <c r="G32" s="7">
        <v>1</v>
      </c>
      <c r="H32" s="7">
        <v>1</v>
      </c>
      <c r="I32" s="7">
        <v>1</v>
      </c>
      <c r="J32" s="7">
        <v>2</v>
      </c>
      <c r="K32" s="7">
        <v>62</v>
      </c>
      <c r="L32" s="22">
        <v>102</v>
      </c>
      <c r="M32" s="7">
        <v>0</v>
      </c>
      <c r="N32" s="7">
        <v>0</v>
      </c>
      <c r="O32" s="7">
        <v>1</v>
      </c>
      <c r="P32" s="37">
        <f t="shared" si="0"/>
        <v>0.28770949720670391</v>
      </c>
    </row>
    <row r="33" spans="1:16" x14ac:dyDescent="0.25">
      <c r="A33" s="21" t="s">
        <v>5855</v>
      </c>
      <c r="B33" s="34">
        <v>461</v>
      </c>
      <c r="C33" s="7">
        <v>62</v>
      </c>
      <c r="D33" s="7">
        <v>13</v>
      </c>
      <c r="E33" s="7">
        <v>1</v>
      </c>
      <c r="F33" s="7">
        <v>3</v>
      </c>
      <c r="G33" s="7">
        <v>0</v>
      </c>
      <c r="H33" s="7">
        <v>7</v>
      </c>
      <c r="I33" s="7">
        <v>0</v>
      </c>
      <c r="J33" s="7">
        <v>2</v>
      </c>
      <c r="K33" s="7">
        <v>114</v>
      </c>
      <c r="L33" s="22">
        <v>202</v>
      </c>
      <c r="M33" s="7">
        <v>0</v>
      </c>
      <c r="N33" s="7">
        <v>0</v>
      </c>
      <c r="O33" s="7">
        <v>1</v>
      </c>
      <c r="P33" s="37">
        <f t="shared" si="0"/>
        <v>0.4403470715835141</v>
      </c>
    </row>
    <row r="34" spans="1:16" x14ac:dyDescent="0.25">
      <c r="A34" s="21" t="s">
        <v>5856</v>
      </c>
      <c r="B34" s="34">
        <v>432</v>
      </c>
      <c r="C34" s="7">
        <v>52</v>
      </c>
      <c r="D34" s="7">
        <v>9</v>
      </c>
      <c r="E34" s="7">
        <v>2</v>
      </c>
      <c r="F34" s="7">
        <v>1</v>
      </c>
      <c r="G34" s="7">
        <v>2</v>
      </c>
      <c r="H34" s="7">
        <v>6</v>
      </c>
      <c r="I34" s="7">
        <v>2</v>
      </c>
      <c r="J34" s="7">
        <v>1</v>
      </c>
      <c r="K34" s="7">
        <v>93</v>
      </c>
      <c r="L34" s="22">
        <v>168</v>
      </c>
      <c r="M34" s="7">
        <v>1</v>
      </c>
      <c r="N34" s="7">
        <v>0</v>
      </c>
      <c r="O34" s="7">
        <v>0</v>
      </c>
      <c r="P34" s="37">
        <f t="shared" si="0"/>
        <v>0.3888888888888889</v>
      </c>
    </row>
    <row r="35" spans="1:16" x14ac:dyDescent="0.25">
      <c r="A35" s="21" t="s">
        <v>5857</v>
      </c>
      <c r="B35" s="34">
        <v>474</v>
      </c>
      <c r="C35" s="7">
        <v>50</v>
      </c>
      <c r="D35" s="7">
        <v>21</v>
      </c>
      <c r="E35" s="7">
        <v>3</v>
      </c>
      <c r="F35" s="7">
        <v>2</v>
      </c>
      <c r="G35" s="7">
        <v>0</v>
      </c>
      <c r="H35" s="7">
        <v>0</v>
      </c>
      <c r="I35" s="7">
        <v>0</v>
      </c>
      <c r="J35" s="7">
        <v>0</v>
      </c>
      <c r="K35" s="7">
        <v>90</v>
      </c>
      <c r="L35" s="22">
        <v>166</v>
      </c>
      <c r="M35" s="7">
        <v>0</v>
      </c>
      <c r="N35" s="7">
        <v>0</v>
      </c>
      <c r="O35" s="7">
        <v>1</v>
      </c>
      <c r="P35" s="37">
        <f t="shared" si="0"/>
        <v>0.35232067510548526</v>
      </c>
    </row>
    <row r="36" spans="1:16" x14ac:dyDescent="0.25">
      <c r="A36" s="21" t="s">
        <v>5858</v>
      </c>
      <c r="B36" s="34">
        <v>264</v>
      </c>
      <c r="C36" s="7">
        <v>24</v>
      </c>
      <c r="D36" s="7">
        <v>7</v>
      </c>
      <c r="E36" s="7">
        <v>1</v>
      </c>
      <c r="F36" s="7">
        <v>0</v>
      </c>
      <c r="G36" s="7">
        <v>0</v>
      </c>
      <c r="H36" s="7">
        <v>6</v>
      </c>
      <c r="I36" s="7">
        <v>2</v>
      </c>
      <c r="J36" s="7">
        <v>0</v>
      </c>
      <c r="K36" s="7">
        <v>64</v>
      </c>
      <c r="L36" s="22">
        <v>104</v>
      </c>
      <c r="M36" s="7">
        <v>0</v>
      </c>
      <c r="N36" s="7">
        <v>0</v>
      </c>
      <c r="O36" s="7">
        <v>1</v>
      </c>
      <c r="P36" s="37">
        <f t="shared" si="0"/>
        <v>0.39772727272727271</v>
      </c>
    </row>
    <row r="37" spans="1:16" x14ac:dyDescent="0.25">
      <c r="A37" s="21" t="s">
        <v>5859</v>
      </c>
      <c r="B37" s="34">
        <v>512</v>
      </c>
      <c r="C37" s="7">
        <v>44</v>
      </c>
      <c r="D37" s="7">
        <v>14</v>
      </c>
      <c r="E37" s="7">
        <v>3</v>
      </c>
      <c r="F37" s="7">
        <v>1</v>
      </c>
      <c r="G37" s="7">
        <v>1</v>
      </c>
      <c r="H37" s="7">
        <v>1</v>
      </c>
      <c r="I37" s="7">
        <v>7</v>
      </c>
      <c r="J37" s="7">
        <v>3</v>
      </c>
      <c r="K37" s="7">
        <v>63</v>
      </c>
      <c r="L37" s="22">
        <v>137</v>
      </c>
      <c r="M37" s="7">
        <v>0</v>
      </c>
      <c r="N37" s="7">
        <v>0</v>
      </c>
      <c r="O37" s="7">
        <v>0</v>
      </c>
      <c r="P37" s="37">
        <f t="shared" si="0"/>
        <v>0.267578125</v>
      </c>
    </row>
    <row r="38" spans="1:16" x14ac:dyDescent="0.25">
      <c r="A38" s="21" t="s">
        <v>5860</v>
      </c>
      <c r="B38" s="34">
        <v>426</v>
      </c>
      <c r="C38" s="7">
        <v>52</v>
      </c>
      <c r="D38" s="7">
        <v>15</v>
      </c>
      <c r="E38" s="7">
        <v>1</v>
      </c>
      <c r="F38" s="7">
        <v>3</v>
      </c>
      <c r="G38" s="7">
        <v>0</v>
      </c>
      <c r="H38" s="7">
        <v>0</v>
      </c>
      <c r="I38" s="7">
        <v>2</v>
      </c>
      <c r="J38" s="7">
        <v>1</v>
      </c>
      <c r="K38" s="7">
        <v>81</v>
      </c>
      <c r="L38" s="22">
        <v>155</v>
      </c>
      <c r="M38" s="7">
        <v>0</v>
      </c>
      <c r="N38" s="7">
        <v>0</v>
      </c>
      <c r="O38" s="7">
        <v>0</v>
      </c>
      <c r="P38" s="37">
        <f t="shared" si="0"/>
        <v>0.36384976525821594</v>
      </c>
    </row>
    <row r="39" spans="1:16" x14ac:dyDescent="0.25">
      <c r="A39" s="21" t="s">
        <v>5861</v>
      </c>
      <c r="B39" s="34">
        <v>676</v>
      </c>
      <c r="C39" s="7">
        <v>81</v>
      </c>
      <c r="D39" s="7">
        <v>20</v>
      </c>
      <c r="E39" s="7">
        <v>0</v>
      </c>
      <c r="F39" s="7">
        <v>2</v>
      </c>
      <c r="G39" s="7">
        <v>0</v>
      </c>
      <c r="H39" s="7">
        <v>2</v>
      </c>
      <c r="I39" s="7">
        <v>3</v>
      </c>
      <c r="J39" s="7">
        <v>3</v>
      </c>
      <c r="K39" s="7">
        <v>178</v>
      </c>
      <c r="L39" s="7">
        <v>289</v>
      </c>
      <c r="M39" s="7">
        <v>0</v>
      </c>
      <c r="N39" s="7">
        <v>1</v>
      </c>
      <c r="O39" s="7">
        <v>0</v>
      </c>
      <c r="P39" s="37">
        <f t="shared" si="0"/>
        <v>0.42899408284023671</v>
      </c>
    </row>
    <row r="40" spans="1:16" x14ac:dyDescent="0.25">
      <c r="A40" s="21" t="s">
        <v>5862</v>
      </c>
      <c r="B40" s="34">
        <v>611</v>
      </c>
      <c r="C40" s="7">
        <v>66</v>
      </c>
      <c r="D40" s="7">
        <v>30</v>
      </c>
      <c r="E40" s="7">
        <v>4</v>
      </c>
      <c r="F40" s="7">
        <v>4</v>
      </c>
      <c r="G40" s="7">
        <v>0</v>
      </c>
      <c r="H40" s="7">
        <v>6</v>
      </c>
      <c r="I40" s="7">
        <v>0</v>
      </c>
      <c r="J40" s="7">
        <v>3</v>
      </c>
      <c r="K40" s="7">
        <v>145</v>
      </c>
      <c r="L40" s="22">
        <v>258</v>
      </c>
      <c r="M40" s="7">
        <v>0</v>
      </c>
      <c r="N40" s="7">
        <v>0</v>
      </c>
      <c r="O40" s="7">
        <v>3</v>
      </c>
      <c r="P40" s="37">
        <f t="shared" si="0"/>
        <v>0.42716857610474634</v>
      </c>
    </row>
    <row r="41" spans="1:16" x14ac:dyDescent="0.25">
      <c r="A41" s="21" t="s">
        <v>5863</v>
      </c>
      <c r="B41" s="34">
        <v>316</v>
      </c>
      <c r="C41" s="7">
        <v>26</v>
      </c>
      <c r="D41" s="7">
        <v>13</v>
      </c>
      <c r="E41" s="7">
        <v>1</v>
      </c>
      <c r="F41" s="7">
        <v>2</v>
      </c>
      <c r="G41" s="7">
        <v>1</v>
      </c>
      <c r="H41" s="7">
        <v>4</v>
      </c>
      <c r="I41" s="7">
        <v>2</v>
      </c>
      <c r="J41" s="7">
        <v>4</v>
      </c>
      <c r="K41" s="7">
        <v>73</v>
      </c>
      <c r="L41" s="22">
        <v>126</v>
      </c>
      <c r="M41" s="7">
        <v>0</v>
      </c>
      <c r="N41" s="7">
        <v>0</v>
      </c>
      <c r="O41" s="7">
        <v>0</v>
      </c>
      <c r="P41" s="37">
        <f t="shared" si="0"/>
        <v>0.39873417721518989</v>
      </c>
    </row>
    <row r="42" spans="1:16" x14ac:dyDescent="0.25">
      <c r="A42" s="21" t="s">
        <v>5864</v>
      </c>
      <c r="B42" s="34">
        <v>652</v>
      </c>
      <c r="C42" s="7">
        <v>54</v>
      </c>
      <c r="D42" s="7">
        <v>40</v>
      </c>
      <c r="E42" s="7">
        <v>0</v>
      </c>
      <c r="F42" s="7">
        <v>2</v>
      </c>
      <c r="G42" s="7">
        <v>1</v>
      </c>
      <c r="H42" s="7">
        <v>2</v>
      </c>
      <c r="I42" s="7">
        <v>3</v>
      </c>
      <c r="J42" s="7">
        <v>2</v>
      </c>
      <c r="K42" s="7">
        <v>190</v>
      </c>
      <c r="L42" s="7">
        <v>294</v>
      </c>
      <c r="M42" s="7">
        <v>0</v>
      </c>
      <c r="N42" s="7">
        <v>1</v>
      </c>
      <c r="O42" s="7">
        <v>0</v>
      </c>
      <c r="P42" s="37">
        <f t="shared" si="0"/>
        <v>0.45245398773006135</v>
      </c>
    </row>
    <row r="43" spans="1:16" x14ac:dyDescent="0.25">
      <c r="A43" s="21" t="s">
        <v>5865</v>
      </c>
      <c r="B43" s="34">
        <v>496</v>
      </c>
      <c r="C43" s="7">
        <v>29</v>
      </c>
      <c r="D43" s="7">
        <v>21</v>
      </c>
      <c r="E43" s="7">
        <v>2</v>
      </c>
      <c r="F43" s="7">
        <v>0</v>
      </c>
      <c r="G43" s="7">
        <v>0</v>
      </c>
      <c r="H43" s="7">
        <v>0</v>
      </c>
      <c r="I43" s="7">
        <v>1</v>
      </c>
      <c r="J43" s="7">
        <v>2</v>
      </c>
      <c r="K43" s="7">
        <v>114</v>
      </c>
      <c r="L43" s="22">
        <v>169</v>
      </c>
      <c r="M43" s="7">
        <v>0</v>
      </c>
      <c r="N43" s="7">
        <v>1</v>
      </c>
      <c r="O43" s="7">
        <v>0</v>
      </c>
      <c r="P43" s="37">
        <f t="shared" si="0"/>
        <v>0.34274193548387094</v>
      </c>
    </row>
    <row r="44" spans="1:16" x14ac:dyDescent="0.25">
      <c r="A44" s="21" t="s">
        <v>5866</v>
      </c>
      <c r="B44" s="34">
        <v>777</v>
      </c>
      <c r="C44" s="7">
        <v>110</v>
      </c>
      <c r="D44" s="7">
        <v>25</v>
      </c>
      <c r="E44" s="7">
        <v>2</v>
      </c>
      <c r="F44" s="7">
        <v>2</v>
      </c>
      <c r="G44" s="7">
        <v>2</v>
      </c>
      <c r="H44" s="7">
        <v>3</v>
      </c>
      <c r="I44" s="7">
        <v>1</v>
      </c>
      <c r="J44" s="7">
        <v>1</v>
      </c>
      <c r="K44" s="7">
        <v>177</v>
      </c>
      <c r="L44" s="7">
        <v>323</v>
      </c>
      <c r="M44" s="7">
        <v>1</v>
      </c>
      <c r="N44" s="7">
        <v>2</v>
      </c>
      <c r="O44" s="7">
        <v>1</v>
      </c>
      <c r="P44" s="37">
        <f t="shared" si="0"/>
        <v>0.41956241956241958</v>
      </c>
    </row>
    <row r="45" spans="1:16" x14ac:dyDescent="0.25">
      <c r="A45" s="21" t="s">
        <v>5867</v>
      </c>
      <c r="B45" s="34">
        <v>696</v>
      </c>
      <c r="C45" s="7">
        <v>95</v>
      </c>
      <c r="D45" s="7">
        <v>21</v>
      </c>
      <c r="E45" s="7">
        <v>0</v>
      </c>
      <c r="F45" s="7">
        <v>5</v>
      </c>
      <c r="G45" s="7">
        <v>0</v>
      </c>
      <c r="H45" s="7">
        <v>6</v>
      </c>
      <c r="I45" s="7">
        <v>4</v>
      </c>
      <c r="J45" s="7">
        <v>4</v>
      </c>
      <c r="K45" s="7">
        <v>160</v>
      </c>
      <c r="L45" s="7">
        <v>295</v>
      </c>
      <c r="M45" s="7">
        <v>0</v>
      </c>
      <c r="N45" s="7">
        <v>0</v>
      </c>
      <c r="O45" s="7">
        <v>0</v>
      </c>
      <c r="P45" s="37">
        <f t="shared" si="0"/>
        <v>0.4238505747126437</v>
      </c>
    </row>
    <row r="46" spans="1:16" x14ac:dyDescent="0.25">
      <c r="A46" s="21" t="s">
        <v>5868</v>
      </c>
      <c r="B46" s="34">
        <v>743</v>
      </c>
      <c r="C46" s="7">
        <v>86</v>
      </c>
      <c r="D46" s="7">
        <v>32</v>
      </c>
      <c r="E46" s="7">
        <v>1</v>
      </c>
      <c r="F46" s="7">
        <v>0</v>
      </c>
      <c r="G46" s="7">
        <v>0</v>
      </c>
      <c r="H46" s="7">
        <v>15</v>
      </c>
      <c r="I46" s="7">
        <v>2</v>
      </c>
      <c r="J46" s="7">
        <v>2</v>
      </c>
      <c r="K46" s="7">
        <v>155</v>
      </c>
      <c r="L46" s="7">
        <v>293</v>
      </c>
      <c r="M46" s="7">
        <v>1</v>
      </c>
      <c r="N46" s="7">
        <v>0</v>
      </c>
      <c r="O46" s="7">
        <v>1</v>
      </c>
      <c r="P46" s="37">
        <f t="shared" si="0"/>
        <v>0.39569313593539707</v>
      </c>
    </row>
    <row r="47" spans="1:16" x14ac:dyDescent="0.25">
      <c r="A47" s="21" t="s">
        <v>5869</v>
      </c>
      <c r="B47" s="34">
        <v>418</v>
      </c>
      <c r="C47" s="7">
        <v>49</v>
      </c>
      <c r="D47" s="7">
        <v>25</v>
      </c>
      <c r="E47" s="7">
        <v>0</v>
      </c>
      <c r="F47" s="7">
        <v>4</v>
      </c>
      <c r="G47" s="7">
        <v>0</v>
      </c>
      <c r="H47" s="7">
        <v>0</v>
      </c>
      <c r="I47" s="7">
        <v>0</v>
      </c>
      <c r="J47" s="7">
        <v>4</v>
      </c>
      <c r="K47" s="7">
        <v>96</v>
      </c>
      <c r="L47" s="22">
        <v>178</v>
      </c>
      <c r="M47" s="7">
        <v>0</v>
      </c>
      <c r="N47" s="7">
        <v>1</v>
      </c>
      <c r="O47" s="7">
        <v>0</v>
      </c>
      <c r="P47" s="37">
        <f t="shared" si="0"/>
        <v>0.42822966507177035</v>
      </c>
    </row>
    <row r="48" spans="1:16" x14ac:dyDescent="0.25">
      <c r="A48" s="21" t="s">
        <v>5870</v>
      </c>
      <c r="B48" s="34">
        <v>359</v>
      </c>
      <c r="C48" s="7">
        <v>52</v>
      </c>
      <c r="D48" s="7">
        <v>20</v>
      </c>
      <c r="E48" s="7">
        <v>2</v>
      </c>
      <c r="F48" s="7">
        <v>2</v>
      </c>
      <c r="G48" s="7">
        <v>0</v>
      </c>
      <c r="H48" s="7">
        <v>5</v>
      </c>
      <c r="I48" s="7">
        <v>0</v>
      </c>
      <c r="J48" s="7">
        <v>2</v>
      </c>
      <c r="K48" s="7">
        <v>63</v>
      </c>
      <c r="L48" s="22">
        <v>146</v>
      </c>
      <c r="M48" s="7">
        <v>0</v>
      </c>
      <c r="N48" s="7">
        <v>0</v>
      </c>
      <c r="O48" s="7">
        <v>2</v>
      </c>
      <c r="P48" s="37">
        <f t="shared" si="0"/>
        <v>0.41225626740947074</v>
      </c>
    </row>
    <row r="49" spans="1:16" x14ac:dyDescent="0.25">
      <c r="A49" s="21" t="s">
        <v>5871</v>
      </c>
      <c r="B49" s="34">
        <v>282</v>
      </c>
      <c r="C49" s="7">
        <v>36</v>
      </c>
      <c r="D49" s="7">
        <v>6</v>
      </c>
      <c r="E49" s="7">
        <v>0</v>
      </c>
      <c r="F49" s="7">
        <v>2</v>
      </c>
      <c r="G49" s="7">
        <v>0</v>
      </c>
      <c r="H49" s="7">
        <v>2</v>
      </c>
      <c r="I49" s="7">
        <v>4</v>
      </c>
      <c r="J49" s="7">
        <v>0</v>
      </c>
      <c r="K49" s="7">
        <v>49</v>
      </c>
      <c r="L49" s="22">
        <v>99</v>
      </c>
      <c r="M49" s="7">
        <v>0</v>
      </c>
      <c r="N49" s="7">
        <v>0</v>
      </c>
      <c r="O49" s="7">
        <v>0</v>
      </c>
      <c r="P49" s="37">
        <f t="shared" si="0"/>
        <v>0.35106382978723405</v>
      </c>
    </row>
    <row r="50" spans="1:16" x14ac:dyDescent="0.25">
      <c r="A50" s="21" t="s">
        <v>5872</v>
      </c>
      <c r="B50" s="34">
        <v>367</v>
      </c>
      <c r="C50" s="7">
        <v>57</v>
      </c>
      <c r="D50" s="7">
        <v>13</v>
      </c>
      <c r="E50" s="7">
        <v>1</v>
      </c>
      <c r="F50" s="7">
        <v>1</v>
      </c>
      <c r="G50" s="7">
        <v>0</v>
      </c>
      <c r="H50" s="7">
        <v>5</v>
      </c>
      <c r="I50" s="7">
        <v>1</v>
      </c>
      <c r="J50" s="7">
        <v>0</v>
      </c>
      <c r="K50" s="7">
        <v>74</v>
      </c>
      <c r="L50" s="22">
        <v>152</v>
      </c>
      <c r="M50" s="7">
        <v>0</v>
      </c>
      <c r="N50" s="7">
        <v>0</v>
      </c>
      <c r="O50" s="7">
        <v>0</v>
      </c>
      <c r="P50" s="37">
        <f t="shared" si="0"/>
        <v>0.41416893732970028</v>
      </c>
    </row>
    <row r="51" spans="1:16" x14ac:dyDescent="0.25">
      <c r="A51" s="21" t="s">
        <v>5873</v>
      </c>
      <c r="B51" s="34">
        <v>398</v>
      </c>
      <c r="C51" s="7">
        <v>63</v>
      </c>
      <c r="D51" s="7">
        <v>17</v>
      </c>
      <c r="E51" s="7">
        <v>1</v>
      </c>
      <c r="F51" s="7">
        <v>1</v>
      </c>
      <c r="G51" s="7">
        <v>1</v>
      </c>
      <c r="H51" s="7">
        <v>5</v>
      </c>
      <c r="I51" s="7">
        <v>5</v>
      </c>
      <c r="J51" s="7">
        <v>6</v>
      </c>
      <c r="K51" s="7">
        <v>75</v>
      </c>
      <c r="L51" s="22">
        <v>174</v>
      </c>
      <c r="M51" s="7">
        <v>1</v>
      </c>
      <c r="N51" s="7">
        <v>0</v>
      </c>
      <c r="O51" s="7">
        <v>0</v>
      </c>
      <c r="P51" s="37">
        <f t="shared" si="0"/>
        <v>0.43718592964824121</v>
      </c>
    </row>
    <row r="52" spans="1:16" x14ac:dyDescent="0.25">
      <c r="A52" s="21" t="s">
        <v>5874</v>
      </c>
      <c r="B52" s="34">
        <v>857</v>
      </c>
      <c r="C52" s="7">
        <v>144</v>
      </c>
      <c r="D52" s="7">
        <v>35</v>
      </c>
      <c r="E52" s="7">
        <v>0</v>
      </c>
      <c r="F52" s="7">
        <v>8</v>
      </c>
      <c r="G52" s="7">
        <v>1</v>
      </c>
      <c r="H52" s="7">
        <v>5</v>
      </c>
      <c r="I52" s="7">
        <v>6</v>
      </c>
      <c r="J52" s="7">
        <v>6</v>
      </c>
      <c r="K52" s="7">
        <v>207</v>
      </c>
      <c r="L52" s="22">
        <v>412</v>
      </c>
      <c r="M52" s="7">
        <v>0</v>
      </c>
      <c r="N52" s="7">
        <v>0</v>
      </c>
      <c r="O52" s="7">
        <v>1</v>
      </c>
      <c r="P52" s="37">
        <f t="shared" si="0"/>
        <v>0.48191365227537925</v>
      </c>
    </row>
    <row r="53" spans="1:16" x14ac:dyDescent="0.25">
      <c r="A53" s="21" t="s">
        <v>5875</v>
      </c>
      <c r="B53" s="34">
        <v>803</v>
      </c>
      <c r="C53" s="7">
        <v>100</v>
      </c>
      <c r="D53" s="7">
        <v>41</v>
      </c>
      <c r="E53" s="7">
        <v>1</v>
      </c>
      <c r="F53" s="7">
        <v>1</v>
      </c>
      <c r="G53" s="7">
        <v>0</v>
      </c>
      <c r="H53" s="7">
        <v>4</v>
      </c>
      <c r="I53" s="7">
        <v>3</v>
      </c>
      <c r="J53" s="7">
        <v>2</v>
      </c>
      <c r="K53" s="7">
        <v>214</v>
      </c>
      <c r="L53" s="7">
        <v>366</v>
      </c>
      <c r="M53" s="7">
        <v>2</v>
      </c>
      <c r="N53" s="7">
        <v>0</v>
      </c>
      <c r="O53" s="7">
        <v>1</v>
      </c>
      <c r="P53" s="37">
        <f t="shared" si="0"/>
        <v>0.45703611457036114</v>
      </c>
    </row>
    <row r="54" spans="1:16" x14ac:dyDescent="0.25">
      <c r="A54" s="21" t="s">
        <v>5876</v>
      </c>
      <c r="B54" s="34">
        <v>696</v>
      </c>
      <c r="C54" s="7">
        <v>111</v>
      </c>
      <c r="D54" s="7">
        <v>37</v>
      </c>
      <c r="E54" s="7">
        <v>2</v>
      </c>
      <c r="F54" s="7">
        <v>1</v>
      </c>
      <c r="G54" s="7">
        <v>1</v>
      </c>
      <c r="H54" s="7">
        <v>8</v>
      </c>
      <c r="I54" s="7">
        <v>1</v>
      </c>
      <c r="J54" s="7">
        <v>3</v>
      </c>
      <c r="K54" s="7">
        <v>157</v>
      </c>
      <c r="L54" s="7">
        <v>321</v>
      </c>
      <c r="M54" s="7">
        <v>1</v>
      </c>
      <c r="N54" s="7">
        <v>0</v>
      </c>
      <c r="O54" s="7">
        <v>0</v>
      </c>
      <c r="P54" s="37">
        <f t="shared" si="0"/>
        <v>0.46120689655172414</v>
      </c>
    </row>
    <row r="55" spans="1:16" x14ac:dyDescent="0.25">
      <c r="A55" s="21" t="s">
        <v>5877</v>
      </c>
      <c r="B55" s="34">
        <v>464</v>
      </c>
      <c r="C55" s="7">
        <v>50</v>
      </c>
      <c r="D55" s="7">
        <v>17</v>
      </c>
      <c r="E55" s="7">
        <v>1</v>
      </c>
      <c r="F55" s="7">
        <v>1</v>
      </c>
      <c r="G55" s="7">
        <v>0</v>
      </c>
      <c r="H55" s="7">
        <v>5</v>
      </c>
      <c r="I55" s="7">
        <v>1</v>
      </c>
      <c r="J55" s="7">
        <v>1</v>
      </c>
      <c r="K55" s="7">
        <v>111</v>
      </c>
      <c r="L55" s="22">
        <v>187</v>
      </c>
      <c r="M55" s="7">
        <v>0</v>
      </c>
      <c r="N55" s="7">
        <v>0</v>
      </c>
      <c r="O55" s="7">
        <v>0</v>
      </c>
      <c r="P55" s="37">
        <f t="shared" si="0"/>
        <v>0.40301724137931033</v>
      </c>
    </row>
    <row r="56" spans="1:16" x14ac:dyDescent="0.25">
      <c r="A56" s="21" t="s">
        <v>5878</v>
      </c>
      <c r="B56" s="34">
        <v>464</v>
      </c>
      <c r="C56" s="7">
        <v>51</v>
      </c>
      <c r="D56" s="7">
        <v>27</v>
      </c>
      <c r="E56" s="7">
        <v>4</v>
      </c>
      <c r="F56" s="7">
        <v>2</v>
      </c>
      <c r="G56" s="7">
        <v>0</v>
      </c>
      <c r="H56" s="7">
        <v>4</v>
      </c>
      <c r="I56" s="7">
        <v>4</v>
      </c>
      <c r="J56" s="7">
        <v>2</v>
      </c>
      <c r="K56" s="7">
        <v>80</v>
      </c>
      <c r="L56" s="22">
        <v>174</v>
      </c>
      <c r="M56" s="7">
        <v>1</v>
      </c>
      <c r="N56" s="7">
        <v>2</v>
      </c>
      <c r="O56" s="7">
        <v>0</v>
      </c>
      <c r="P56" s="37">
        <f t="shared" si="0"/>
        <v>0.37931034482758619</v>
      </c>
    </row>
    <row r="57" spans="1:16" x14ac:dyDescent="0.25">
      <c r="A57" s="21" t="s">
        <v>5879</v>
      </c>
      <c r="B57" s="34">
        <v>419</v>
      </c>
      <c r="C57" s="7">
        <v>48</v>
      </c>
      <c r="D57" s="7">
        <v>15</v>
      </c>
      <c r="E57" s="7">
        <v>2</v>
      </c>
      <c r="F57" s="7">
        <v>3</v>
      </c>
      <c r="G57" s="7">
        <v>4</v>
      </c>
      <c r="H57" s="7">
        <v>0</v>
      </c>
      <c r="I57" s="7">
        <v>1</v>
      </c>
      <c r="J57" s="7">
        <v>0</v>
      </c>
      <c r="K57" s="7">
        <v>84</v>
      </c>
      <c r="L57" s="22">
        <v>157</v>
      </c>
      <c r="M57" s="7">
        <v>1</v>
      </c>
      <c r="N57" s="7">
        <v>0</v>
      </c>
      <c r="O57" s="7">
        <v>0</v>
      </c>
      <c r="P57" s="37">
        <f t="shared" si="0"/>
        <v>0.37470167064439142</v>
      </c>
    </row>
    <row r="58" spans="1:16" x14ac:dyDescent="0.25">
      <c r="A58" s="21" t="s">
        <v>5880</v>
      </c>
      <c r="B58" s="34">
        <v>527</v>
      </c>
      <c r="C58" s="7">
        <v>59</v>
      </c>
      <c r="D58" s="7">
        <v>13</v>
      </c>
      <c r="E58" s="7">
        <v>1</v>
      </c>
      <c r="F58" s="7">
        <v>0</v>
      </c>
      <c r="G58" s="7">
        <v>1</v>
      </c>
      <c r="H58" s="7">
        <v>8</v>
      </c>
      <c r="I58" s="7">
        <v>1</v>
      </c>
      <c r="J58" s="7">
        <v>0</v>
      </c>
      <c r="K58" s="7">
        <v>54</v>
      </c>
      <c r="L58" s="22">
        <v>137</v>
      </c>
      <c r="M58" s="7">
        <v>0</v>
      </c>
      <c r="N58" s="7">
        <v>0</v>
      </c>
      <c r="O58" s="7">
        <v>0</v>
      </c>
      <c r="P58" s="37">
        <f t="shared" si="0"/>
        <v>0.25996204933586337</v>
      </c>
    </row>
    <row r="59" spans="1:16" x14ac:dyDescent="0.25">
      <c r="A59" s="21" t="s">
        <v>5881</v>
      </c>
      <c r="B59" s="34">
        <v>425</v>
      </c>
      <c r="C59" s="7">
        <v>74</v>
      </c>
      <c r="D59" s="7">
        <v>20</v>
      </c>
      <c r="E59" s="7">
        <v>1</v>
      </c>
      <c r="F59" s="7">
        <v>1</v>
      </c>
      <c r="G59" s="7">
        <v>0</v>
      </c>
      <c r="H59" s="7">
        <v>2</v>
      </c>
      <c r="I59" s="7">
        <v>1</v>
      </c>
      <c r="J59" s="7">
        <v>2</v>
      </c>
      <c r="K59" s="7">
        <v>51</v>
      </c>
      <c r="L59" s="22">
        <v>152</v>
      </c>
      <c r="M59" s="7">
        <v>0</v>
      </c>
      <c r="N59" s="7">
        <v>0</v>
      </c>
      <c r="O59" s="7">
        <v>0</v>
      </c>
      <c r="P59" s="37">
        <f t="shared" si="0"/>
        <v>0.35764705882352943</v>
      </c>
    </row>
    <row r="60" spans="1:16" x14ac:dyDescent="0.25">
      <c r="A60" s="21" t="s">
        <v>5882</v>
      </c>
      <c r="B60" s="34">
        <v>454</v>
      </c>
      <c r="C60" s="7">
        <v>65</v>
      </c>
      <c r="D60" s="7">
        <v>18</v>
      </c>
      <c r="E60" s="7">
        <v>2</v>
      </c>
      <c r="F60" s="7">
        <v>7</v>
      </c>
      <c r="G60" s="7">
        <v>2</v>
      </c>
      <c r="H60" s="7">
        <v>5</v>
      </c>
      <c r="I60" s="7">
        <v>1</v>
      </c>
      <c r="J60" s="7">
        <v>7</v>
      </c>
      <c r="K60" s="7">
        <v>77</v>
      </c>
      <c r="L60" s="22">
        <v>184</v>
      </c>
      <c r="M60" s="7">
        <v>0</v>
      </c>
      <c r="N60" s="7">
        <v>0</v>
      </c>
      <c r="O60" s="7">
        <v>1</v>
      </c>
      <c r="P60" s="37">
        <f t="shared" si="0"/>
        <v>0.40748898678414097</v>
      </c>
    </row>
    <row r="61" spans="1:16" x14ac:dyDescent="0.25">
      <c r="A61" s="21" t="s">
        <v>5883</v>
      </c>
      <c r="B61" s="34">
        <v>785</v>
      </c>
      <c r="C61" s="7">
        <v>99</v>
      </c>
      <c r="D61" s="7">
        <v>33</v>
      </c>
      <c r="E61" s="7">
        <v>1</v>
      </c>
      <c r="F61" s="7">
        <v>3</v>
      </c>
      <c r="G61" s="7">
        <v>0</v>
      </c>
      <c r="H61" s="7">
        <v>4</v>
      </c>
      <c r="I61" s="7">
        <v>2</v>
      </c>
      <c r="J61" s="7">
        <v>3</v>
      </c>
      <c r="K61" s="7">
        <v>153</v>
      </c>
      <c r="L61" s="7">
        <v>298</v>
      </c>
      <c r="M61" s="7">
        <v>1</v>
      </c>
      <c r="N61" s="7">
        <v>0</v>
      </c>
      <c r="O61" s="7">
        <v>0</v>
      </c>
      <c r="P61" s="37">
        <f t="shared" si="0"/>
        <v>0.37961783439490449</v>
      </c>
    </row>
    <row r="62" spans="1:16" ht="27.75" customHeight="1" x14ac:dyDescent="0.25">
      <c r="A62" s="6" t="s">
        <v>5884</v>
      </c>
      <c r="B62" s="7">
        <v>545</v>
      </c>
      <c r="C62" s="7">
        <v>67</v>
      </c>
      <c r="D62" s="7">
        <v>11</v>
      </c>
      <c r="E62" s="7">
        <v>0</v>
      </c>
      <c r="F62" s="7">
        <v>0</v>
      </c>
      <c r="G62" s="7">
        <v>0</v>
      </c>
      <c r="H62" s="7">
        <v>0</v>
      </c>
      <c r="I62" s="7">
        <v>2</v>
      </c>
      <c r="J62" s="7">
        <v>1</v>
      </c>
      <c r="K62" s="7">
        <v>137</v>
      </c>
      <c r="L62" s="22">
        <v>218</v>
      </c>
      <c r="M62" s="7">
        <v>0</v>
      </c>
      <c r="N62" s="7">
        <v>0</v>
      </c>
      <c r="O62" s="7">
        <v>0</v>
      </c>
      <c r="P62" s="37">
        <f t="shared" si="0"/>
        <v>0.4</v>
      </c>
    </row>
    <row r="63" spans="1:16" x14ac:dyDescent="0.25">
      <c r="A63" s="21" t="s">
        <v>5885</v>
      </c>
      <c r="B63" s="7">
        <v>457</v>
      </c>
      <c r="C63" s="7">
        <v>84</v>
      </c>
      <c r="D63" s="7">
        <v>20</v>
      </c>
      <c r="E63" s="7">
        <v>0</v>
      </c>
      <c r="F63" s="7">
        <v>3</v>
      </c>
      <c r="G63" s="7">
        <v>0</v>
      </c>
      <c r="H63" s="7">
        <v>3</v>
      </c>
      <c r="I63" s="7">
        <v>2</v>
      </c>
      <c r="J63" s="7">
        <v>1</v>
      </c>
      <c r="K63" s="7">
        <v>108</v>
      </c>
      <c r="L63" s="22">
        <v>221</v>
      </c>
      <c r="M63" s="7">
        <v>1</v>
      </c>
      <c r="N63" s="7">
        <v>0</v>
      </c>
      <c r="O63" s="7">
        <v>0</v>
      </c>
      <c r="P63" s="37">
        <f t="shared" si="0"/>
        <v>0.48358862144420134</v>
      </c>
    </row>
    <row r="64" spans="1:16" x14ac:dyDescent="0.25">
      <c r="A64" s="21" t="s">
        <v>5886</v>
      </c>
      <c r="B64" s="34">
        <v>599</v>
      </c>
      <c r="C64" s="7">
        <v>74</v>
      </c>
      <c r="D64" s="7">
        <v>20</v>
      </c>
      <c r="E64" s="7">
        <v>2</v>
      </c>
      <c r="F64" s="7">
        <v>1</v>
      </c>
      <c r="G64" s="7">
        <v>1</v>
      </c>
      <c r="H64" s="7">
        <v>1</v>
      </c>
      <c r="I64" s="7">
        <v>3</v>
      </c>
      <c r="J64" s="7">
        <v>1</v>
      </c>
      <c r="K64" s="7">
        <v>132</v>
      </c>
      <c r="L64" s="22">
        <v>235</v>
      </c>
      <c r="M64" s="7">
        <v>0</v>
      </c>
      <c r="N64" s="7">
        <v>0</v>
      </c>
      <c r="O64" s="7">
        <v>1</v>
      </c>
      <c r="P64" s="37">
        <f t="shared" si="0"/>
        <v>0.39398998330550916</v>
      </c>
    </row>
    <row r="65" spans="1:16" x14ac:dyDescent="0.25">
      <c r="A65" s="21" t="s">
        <v>5887</v>
      </c>
      <c r="B65" s="34">
        <v>571</v>
      </c>
      <c r="C65" s="7">
        <v>72</v>
      </c>
      <c r="D65" s="7">
        <v>35</v>
      </c>
      <c r="E65" s="7">
        <v>3</v>
      </c>
      <c r="F65" s="7">
        <v>6</v>
      </c>
      <c r="G65" s="7">
        <v>2</v>
      </c>
      <c r="H65" s="7">
        <v>3</v>
      </c>
      <c r="I65" s="7">
        <v>1</v>
      </c>
      <c r="J65" s="7">
        <v>4</v>
      </c>
      <c r="K65" s="7">
        <v>99</v>
      </c>
      <c r="L65" s="22">
        <v>225</v>
      </c>
      <c r="M65" s="7">
        <v>0</v>
      </c>
      <c r="N65" s="7">
        <v>0</v>
      </c>
      <c r="O65" s="7">
        <v>1</v>
      </c>
      <c r="P65" s="37">
        <f t="shared" si="0"/>
        <v>0.39579684763572681</v>
      </c>
    </row>
    <row r="66" spans="1:16" x14ac:dyDescent="0.25">
      <c r="A66" s="21" t="s">
        <v>5888</v>
      </c>
      <c r="B66" s="34">
        <v>450</v>
      </c>
      <c r="C66" s="7">
        <v>83</v>
      </c>
      <c r="D66" s="7">
        <v>16</v>
      </c>
      <c r="E66" s="7">
        <v>0</v>
      </c>
      <c r="F66" s="7">
        <v>2</v>
      </c>
      <c r="G66" s="7">
        <v>0</v>
      </c>
      <c r="H66" s="7">
        <v>1</v>
      </c>
      <c r="I66" s="7">
        <v>1</v>
      </c>
      <c r="J66" s="7">
        <v>3</v>
      </c>
      <c r="K66" s="7">
        <v>126</v>
      </c>
      <c r="L66" s="22">
        <v>232</v>
      </c>
      <c r="M66" s="7">
        <v>0</v>
      </c>
      <c r="N66" s="7">
        <v>0</v>
      </c>
      <c r="O66" s="7">
        <v>0</v>
      </c>
      <c r="P66" s="37">
        <f t="shared" ref="P66:P67" si="1">(O66+N66+L66)/B66</f>
        <v>0.51555555555555554</v>
      </c>
    </row>
    <row r="67" spans="1:16" x14ac:dyDescent="0.25">
      <c r="A67" s="21" t="s">
        <v>5889</v>
      </c>
      <c r="B67" s="34">
        <v>523</v>
      </c>
      <c r="C67" s="7">
        <v>55</v>
      </c>
      <c r="D67" s="7">
        <v>5</v>
      </c>
      <c r="E67" s="7">
        <v>1</v>
      </c>
      <c r="F67" s="7">
        <v>1</v>
      </c>
      <c r="G67" s="7">
        <v>1</v>
      </c>
      <c r="H67" s="7">
        <v>3</v>
      </c>
      <c r="I67" s="7">
        <v>3</v>
      </c>
      <c r="J67" s="7">
        <v>4</v>
      </c>
      <c r="K67" s="7">
        <v>127</v>
      </c>
      <c r="L67" s="22">
        <v>200</v>
      </c>
      <c r="M67" s="7">
        <v>0</v>
      </c>
      <c r="N67" s="7">
        <v>0</v>
      </c>
      <c r="O67" s="7">
        <v>0</v>
      </c>
      <c r="P67" s="37">
        <f t="shared" si="1"/>
        <v>0.38240917782026768</v>
      </c>
    </row>
    <row r="68" spans="1:16" x14ac:dyDescent="0.25">
      <c r="A68" s="21" t="s">
        <v>5890</v>
      </c>
      <c r="B68" s="7">
        <v>0</v>
      </c>
      <c r="C68" s="7">
        <v>49</v>
      </c>
      <c r="D68" s="7">
        <v>5</v>
      </c>
      <c r="E68" s="7">
        <v>1</v>
      </c>
      <c r="F68" s="7">
        <v>2</v>
      </c>
      <c r="G68" s="7">
        <v>0</v>
      </c>
      <c r="H68" s="7">
        <v>0</v>
      </c>
      <c r="I68" s="7">
        <v>1</v>
      </c>
      <c r="J68" s="7">
        <v>2</v>
      </c>
      <c r="K68" s="7">
        <v>184</v>
      </c>
      <c r="L68" s="22">
        <v>244</v>
      </c>
      <c r="M68" s="7">
        <v>2</v>
      </c>
      <c r="N68" s="7">
        <v>0</v>
      </c>
      <c r="O68" s="7">
        <v>127</v>
      </c>
      <c r="P68" s="37" t="s">
        <v>99</v>
      </c>
    </row>
    <row r="69" spans="1:16" x14ac:dyDescent="0.25">
      <c r="A69" s="21" t="s">
        <v>5891</v>
      </c>
      <c r="B69" s="7">
        <v>0</v>
      </c>
      <c r="C69" s="7">
        <v>34</v>
      </c>
      <c r="D69" s="7">
        <v>9</v>
      </c>
      <c r="E69" s="7">
        <v>2</v>
      </c>
      <c r="F69" s="7">
        <v>4</v>
      </c>
      <c r="G69" s="7">
        <v>1</v>
      </c>
      <c r="H69" s="7">
        <v>0</v>
      </c>
      <c r="I69" s="7">
        <v>1</v>
      </c>
      <c r="J69" s="7">
        <v>5</v>
      </c>
      <c r="K69" s="7">
        <v>63</v>
      </c>
      <c r="L69" s="22">
        <v>119</v>
      </c>
      <c r="M69" s="7">
        <v>1</v>
      </c>
      <c r="N69" s="7">
        <v>0</v>
      </c>
      <c r="O69" s="7">
        <v>0</v>
      </c>
      <c r="P69" s="37" t="s">
        <v>99</v>
      </c>
    </row>
    <row r="70" spans="1:16" x14ac:dyDescent="0.25">
      <c r="A70" s="21" t="s">
        <v>5892</v>
      </c>
      <c r="B70" s="7">
        <v>0</v>
      </c>
      <c r="C70" s="7">
        <v>44</v>
      </c>
      <c r="D70" s="7">
        <v>9</v>
      </c>
      <c r="E70" s="7">
        <v>1</v>
      </c>
      <c r="F70" s="7">
        <v>11</v>
      </c>
      <c r="G70" s="7">
        <v>3</v>
      </c>
      <c r="H70" s="7">
        <v>3</v>
      </c>
      <c r="I70" s="7">
        <v>1</v>
      </c>
      <c r="J70" s="7">
        <v>5</v>
      </c>
      <c r="K70" s="7">
        <v>96</v>
      </c>
      <c r="L70" s="22">
        <v>173</v>
      </c>
      <c r="M70" s="7">
        <v>6</v>
      </c>
      <c r="N70" s="7">
        <v>0</v>
      </c>
      <c r="O70" s="7">
        <v>0</v>
      </c>
      <c r="P70" s="37" t="s">
        <v>99</v>
      </c>
    </row>
    <row r="71" spans="1:16" x14ac:dyDescent="0.25">
      <c r="A71" s="21" t="s">
        <v>5893</v>
      </c>
      <c r="B71" s="7">
        <v>0</v>
      </c>
      <c r="C71" s="7">
        <v>1193</v>
      </c>
      <c r="D71" s="7">
        <v>347</v>
      </c>
      <c r="E71" s="7">
        <v>40</v>
      </c>
      <c r="F71" s="7">
        <v>30</v>
      </c>
      <c r="G71" s="7">
        <v>9</v>
      </c>
      <c r="H71" s="7">
        <v>29</v>
      </c>
      <c r="I71" s="7">
        <v>38</v>
      </c>
      <c r="J71" s="7">
        <v>39</v>
      </c>
      <c r="K71" s="7">
        <v>3449</v>
      </c>
      <c r="L71" s="22">
        <v>5174</v>
      </c>
      <c r="M71" s="7">
        <v>9</v>
      </c>
      <c r="N71" s="7">
        <v>3</v>
      </c>
      <c r="O71" s="7">
        <v>2</v>
      </c>
      <c r="P71" s="37" t="s">
        <v>99</v>
      </c>
    </row>
    <row r="72" spans="1:16" x14ac:dyDescent="0.25">
      <c r="A72" s="21" t="s">
        <v>5894</v>
      </c>
      <c r="B72" s="7">
        <v>0</v>
      </c>
      <c r="C72" s="7">
        <v>1251</v>
      </c>
      <c r="D72" s="7">
        <v>252</v>
      </c>
      <c r="E72" s="7">
        <v>12</v>
      </c>
      <c r="F72" s="7">
        <v>21</v>
      </c>
      <c r="G72" s="7">
        <v>8</v>
      </c>
      <c r="H72" s="7">
        <v>47</v>
      </c>
      <c r="I72" s="7">
        <v>14</v>
      </c>
      <c r="J72" s="7">
        <v>29</v>
      </c>
      <c r="K72" s="7">
        <v>2247</v>
      </c>
      <c r="L72" s="22">
        <v>3881</v>
      </c>
      <c r="M72" s="7">
        <v>10</v>
      </c>
      <c r="N72" s="7">
        <v>1</v>
      </c>
      <c r="O72" s="7">
        <v>5</v>
      </c>
      <c r="P72" s="37" t="s">
        <v>99</v>
      </c>
    </row>
    <row r="73" spans="1:16" x14ac:dyDescent="0.25">
      <c r="A73" s="21" t="s">
        <v>5895</v>
      </c>
      <c r="B73" s="7">
        <v>0</v>
      </c>
      <c r="C73" s="7">
        <v>93</v>
      </c>
      <c r="D73" s="7">
        <v>19</v>
      </c>
      <c r="E73" s="7">
        <v>2</v>
      </c>
      <c r="F73" s="7">
        <v>1</v>
      </c>
      <c r="G73" s="7">
        <v>0</v>
      </c>
      <c r="H73" s="7">
        <v>2</v>
      </c>
      <c r="I73" s="7">
        <v>1</v>
      </c>
      <c r="J73" s="7">
        <v>4</v>
      </c>
      <c r="K73" s="7">
        <v>118</v>
      </c>
      <c r="L73" s="22">
        <v>240</v>
      </c>
      <c r="M73" s="7">
        <v>0</v>
      </c>
      <c r="N73" s="7">
        <v>0</v>
      </c>
      <c r="O73" s="7">
        <v>0</v>
      </c>
      <c r="P73" s="37" t="s">
        <v>99</v>
      </c>
    </row>
    <row r="74" spans="1:16" x14ac:dyDescent="0.25">
      <c r="A74" s="21" t="s">
        <v>102</v>
      </c>
      <c r="B74" s="7">
        <v>0</v>
      </c>
      <c r="C74" s="7">
        <v>166</v>
      </c>
      <c r="D74" s="7">
        <v>36</v>
      </c>
      <c r="E74" s="7">
        <v>4</v>
      </c>
      <c r="F74" s="7">
        <v>4</v>
      </c>
      <c r="G74" s="7">
        <v>0</v>
      </c>
      <c r="H74" s="7">
        <v>6</v>
      </c>
      <c r="I74" s="7">
        <v>3</v>
      </c>
      <c r="J74" s="7">
        <v>9</v>
      </c>
      <c r="K74" s="7">
        <v>293</v>
      </c>
      <c r="L74" s="22">
        <v>521</v>
      </c>
      <c r="M74" s="7">
        <v>3</v>
      </c>
      <c r="N74" s="7">
        <v>1</v>
      </c>
      <c r="O74" s="7">
        <v>0</v>
      </c>
      <c r="P74" s="37" t="s">
        <v>99</v>
      </c>
    </row>
    <row r="75" spans="1:16" x14ac:dyDescent="0.25">
      <c r="A75" s="21" t="s">
        <v>103</v>
      </c>
      <c r="B75" s="7">
        <v>0</v>
      </c>
      <c r="C75" s="7">
        <v>72</v>
      </c>
      <c r="D75" s="7">
        <v>25</v>
      </c>
      <c r="E75" s="7">
        <v>4</v>
      </c>
      <c r="F75" s="7">
        <v>2</v>
      </c>
      <c r="G75" s="7">
        <v>1</v>
      </c>
      <c r="H75" s="7">
        <v>5</v>
      </c>
      <c r="I75" s="7">
        <v>0</v>
      </c>
      <c r="J75" s="7">
        <v>6</v>
      </c>
      <c r="K75" s="7">
        <v>136</v>
      </c>
      <c r="L75" s="22">
        <v>251</v>
      </c>
      <c r="M75" s="7">
        <v>0</v>
      </c>
      <c r="N75" s="7">
        <v>0</v>
      </c>
      <c r="O75" s="7">
        <v>1</v>
      </c>
      <c r="P75" s="46" t="s">
        <v>99</v>
      </c>
    </row>
    <row r="76" spans="1:16" x14ac:dyDescent="0.25">
      <c r="A76" s="16" t="s">
        <v>104</v>
      </c>
      <c r="B76" s="7"/>
      <c r="C76" s="7">
        <f t="shared" ref="C76:O76" si="2">SUM(C2:C70)</f>
        <v>4476</v>
      </c>
      <c r="D76" s="7">
        <f t="shared" si="2"/>
        <v>1527</v>
      </c>
      <c r="E76" s="7">
        <f t="shared" si="2"/>
        <v>103</v>
      </c>
      <c r="F76" s="7">
        <f t="shared" si="2"/>
        <v>154</v>
      </c>
      <c r="G76" s="7">
        <f t="shared" si="2"/>
        <v>53</v>
      </c>
      <c r="H76" s="7">
        <f t="shared" si="2"/>
        <v>215</v>
      </c>
      <c r="I76" s="7">
        <f t="shared" si="2"/>
        <v>147</v>
      </c>
      <c r="J76" s="7">
        <f t="shared" si="2"/>
        <v>171</v>
      </c>
      <c r="K76" s="7">
        <f t="shared" si="2"/>
        <v>8739</v>
      </c>
      <c r="L76" s="7">
        <f t="shared" si="2"/>
        <v>15585</v>
      </c>
      <c r="M76" s="7">
        <f t="shared" si="2"/>
        <v>37</v>
      </c>
      <c r="N76" s="7">
        <f t="shared" si="2"/>
        <v>23</v>
      </c>
      <c r="O76" s="7">
        <f t="shared" si="2"/>
        <v>152</v>
      </c>
      <c r="P76" s="37"/>
    </row>
    <row r="77" spans="1:16" x14ac:dyDescent="0.25">
      <c r="A77" s="16" t="s">
        <v>105</v>
      </c>
      <c r="B77" s="7"/>
      <c r="C77" s="7">
        <f>SUM(C71:C75)</f>
        <v>2775</v>
      </c>
      <c r="D77" s="7">
        <f t="shared" ref="D77:O77" si="3">SUM(D71:D75)</f>
        <v>679</v>
      </c>
      <c r="E77" s="7">
        <f t="shared" si="3"/>
        <v>62</v>
      </c>
      <c r="F77" s="7">
        <f t="shared" si="3"/>
        <v>58</v>
      </c>
      <c r="G77" s="7">
        <f t="shared" si="3"/>
        <v>18</v>
      </c>
      <c r="H77" s="7">
        <f t="shared" si="3"/>
        <v>89</v>
      </c>
      <c r="I77" s="7">
        <f t="shared" si="3"/>
        <v>56</v>
      </c>
      <c r="J77" s="7">
        <f t="shared" si="3"/>
        <v>87</v>
      </c>
      <c r="K77" s="7">
        <f t="shared" si="3"/>
        <v>6243</v>
      </c>
      <c r="L77" s="7">
        <f t="shared" si="3"/>
        <v>10067</v>
      </c>
      <c r="M77" s="7">
        <f t="shared" si="3"/>
        <v>22</v>
      </c>
      <c r="N77" s="7">
        <f t="shared" si="3"/>
        <v>5</v>
      </c>
      <c r="O77" s="7">
        <f t="shared" si="3"/>
        <v>8</v>
      </c>
      <c r="P77" s="37"/>
    </row>
    <row r="78" spans="1:16" x14ac:dyDescent="0.25">
      <c r="A78" s="16" t="s">
        <v>106</v>
      </c>
      <c r="B78" s="7">
        <f>SUM(Table170[NAMES
ON LIST])</f>
        <v>35705</v>
      </c>
      <c r="C78" s="7">
        <f>SUM(C76:C77)</f>
        <v>7251</v>
      </c>
      <c r="D78" s="7">
        <f t="shared" ref="D78:O78" si="4">SUM(D76:D77)</f>
        <v>2206</v>
      </c>
      <c r="E78" s="7">
        <f t="shared" si="4"/>
        <v>165</v>
      </c>
      <c r="F78" s="7">
        <f t="shared" si="4"/>
        <v>212</v>
      </c>
      <c r="G78" s="7">
        <f t="shared" si="4"/>
        <v>71</v>
      </c>
      <c r="H78" s="7">
        <f t="shared" si="4"/>
        <v>304</v>
      </c>
      <c r="I78" s="7">
        <f t="shared" si="4"/>
        <v>203</v>
      </c>
      <c r="J78" s="7">
        <f t="shared" si="4"/>
        <v>258</v>
      </c>
      <c r="K78" s="7">
        <f t="shared" si="4"/>
        <v>14982</v>
      </c>
      <c r="L78" s="7">
        <f t="shared" si="4"/>
        <v>25652</v>
      </c>
      <c r="M78" s="7">
        <f t="shared" si="4"/>
        <v>59</v>
      </c>
      <c r="N78" s="7">
        <f t="shared" si="4"/>
        <v>28</v>
      </c>
      <c r="O78" s="7">
        <f t="shared" si="4"/>
        <v>160</v>
      </c>
      <c r="P78" s="37">
        <f>(O78+N78+L78)/B78</f>
        <v>0.72370816412267192</v>
      </c>
    </row>
    <row r="79" spans="1:16" x14ac:dyDescent="0.25">
      <c r="A79" s="16" t="s">
        <v>107</v>
      </c>
      <c r="B79" s="7"/>
      <c r="C79" s="37">
        <f>C78/$L$78</f>
        <v>0.2826680180882582</v>
      </c>
      <c r="D79" s="37">
        <f t="shared" ref="D79:K79" si="5">D78/$L$78</f>
        <v>8.5997193201309843E-2</v>
      </c>
      <c r="E79" s="37">
        <f t="shared" si="5"/>
        <v>6.4322469982847344E-3</v>
      </c>
      <c r="F79" s="37">
        <f t="shared" si="5"/>
        <v>8.2644628099173556E-3</v>
      </c>
      <c r="G79" s="37">
        <f t="shared" si="5"/>
        <v>2.7678153750194914E-3</v>
      </c>
      <c r="H79" s="37">
        <f t="shared" si="5"/>
        <v>1.1850927802900358E-2</v>
      </c>
      <c r="I79" s="37">
        <f t="shared" si="5"/>
        <v>7.9136129736472795E-3</v>
      </c>
      <c r="J79" s="37">
        <f t="shared" si="5"/>
        <v>1.0057695306408857E-2</v>
      </c>
      <c r="K79" s="37">
        <f t="shared" si="5"/>
        <v>0.58404802744425388</v>
      </c>
      <c r="L79" s="37"/>
      <c r="M79" s="37"/>
      <c r="N79" s="37"/>
      <c r="O79" s="37"/>
      <c r="P79" s="37"/>
    </row>
    <row r="80" spans="1:16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</sheetData>
  <printOptions horizontalCentered="1"/>
  <pageMargins left="0.59055118110236227" right="0.59055118110236227" top="0.74803149606299213" bottom="0.74803149606299213" header="0.31496062992125984" footer="0.31496062992125984"/>
  <pageSetup fitToWidth="2" fitToHeight="0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B8C64-C72C-4E54-B7E3-40F0C7F8F6AE}">
  <sheetPr codeName="Sheet8">
    <pageSetUpPr fitToPage="1"/>
  </sheetPr>
  <dimension ref="A1:P99"/>
  <sheetViews>
    <sheetView workbookViewId="0">
      <pane xSplit="1" ySplit="1" topLeftCell="B65" activePane="bottomRight" state="frozen"/>
      <selection pane="topRight" activeCell="B1" sqref="B1"/>
      <selection pane="bottomLeft" activeCell="A2" sqref="A2"/>
      <selection pane="bottomRight" activeCell="G94" sqref="G94"/>
    </sheetView>
  </sheetViews>
  <sheetFormatPr defaultColWidth="0" defaultRowHeight="15" customHeight="1" zeroHeight="1" x14ac:dyDescent="0.25"/>
  <cols>
    <col min="1" max="1" width="32.7109375" style="33" customWidth="1"/>
    <col min="2" max="2" width="8.7109375" style="40" customWidth="1"/>
    <col min="3" max="8" width="11.7109375" style="5" customWidth="1"/>
    <col min="9" max="9" width="8.7109375" style="33" customWidth="1"/>
    <col min="10" max="12" width="3.7109375" style="33" customWidth="1"/>
    <col min="13" max="13" width="8.7109375" style="47" customWidth="1"/>
    <col min="14" max="14" width="1.7109375" style="33" customWidth="1"/>
    <col min="15" max="15" width="9.140625" style="33" hidden="1" customWidth="1"/>
    <col min="16" max="16" width="0" style="33" hidden="1" customWidth="1"/>
    <col min="17" max="16384" width="9.140625" style="33" hidden="1"/>
  </cols>
  <sheetData>
    <row r="1" spans="1:13" ht="50.1" customHeight="1" thickBot="1" x14ac:dyDescent="0.3">
      <c r="A1" s="1" t="s">
        <v>0</v>
      </c>
      <c r="B1" s="2" t="s">
        <v>1</v>
      </c>
      <c r="C1" s="3" t="s">
        <v>555</v>
      </c>
      <c r="D1" s="3" t="s">
        <v>556</v>
      </c>
      <c r="E1" s="3" t="s">
        <v>557</v>
      </c>
      <c r="F1" s="3" t="s">
        <v>558</v>
      </c>
      <c r="G1" s="3" t="s">
        <v>559</v>
      </c>
      <c r="H1" s="3" t="s">
        <v>560</v>
      </c>
      <c r="I1" s="3" t="s">
        <v>8</v>
      </c>
      <c r="J1" s="3" t="s">
        <v>9</v>
      </c>
      <c r="K1" s="3" t="s">
        <v>10</v>
      </c>
      <c r="L1" s="3" t="s">
        <v>11</v>
      </c>
      <c r="M1" s="32" t="s">
        <v>12</v>
      </c>
    </row>
    <row r="2" spans="1:13" s="34" customFormat="1" ht="15.75" thickTop="1" x14ac:dyDescent="0.25">
      <c r="A2" s="21" t="s">
        <v>561</v>
      </c>
      <c r="B2" s="7">
        <v>310</v>
      </c>
      <c r="C2" s="22">
        <v>30</v>
      </c>
      <c r="D2" s="22">
        <v>2</v>
      </c>
      <c r="E2" s="22">
        <v>15</v>
      </c>
      <c r="F2" s="22">
        <v>7</v>
      </c>
      <c r="G2" s="22">
        <v>52</v>
      </c>
      <c r="H2" s="22">
        <v>1</v>
      </c>
      <c r="I2" s="22">
        <v>107</v>
      </c>
      <c r="J2" s="7">
        <v>1</v>
      </c>
      <c r="K2" s="7">
        <v>0</v>
      </c>
      <c r="L2" s="7">
        <v>0</v>
      </c>
      <c r="M2" s="37">
        <f t="shared" ref="M2:M65" si="0">(I2+K2+L2)/B2</f>
        <v>0.34516129032258064</v>
      </c>
    </row>
    <row r="3" spans="1:13" s="34" customFormat="1" x14ac:dyDescent="0.25">
      <c r="A3" s="21" t="s">
        <v>562</v>
      </c>
      <c r="B3" s="7">
        <v>309</v>
      </c>
      <c r="C3" s="22">
        <v>39</v>
      </c>
      <c r="D3" s="22">
        <v>0</v>
      </c>
      <c r="E3" s="22">
        <v>32</v>
      </c>
      <c r="F3" s="22">
        <v>4</v>
      </c>
      <c r="G3" s="22">
        <v>59</v>
      </c>
      <c r="H3" s="22">
        <v>0</v>
      </c>
      <c r="I3" s="22">
        <v>134</v>
      </c>
      <c r="J3" s="7">
        <v>0</v>
      </c>
      <c r="K3" s="7">
        <v>0</v>
      </c>
      <c r="L3" s="7">
        <v>0</v>
      </c>
      <c r="M3" s="37">
        <f t="shared" si="0"/>
        <v>0.4336569579288026</v>
      </c>
    </row>
    <row r="4" spans="1:13" s="34" customFormat="1" x14ac:dyDescent="0.25">
      <c r="A4" s="21" t="s">
        <v>563</v>
      </c>
      <c r="B4" s="7">
        <v>414</v>
      </c>
      <c r="C4" s="22">
        <v>50</v>
      </c>
      <c r="D4" s="22">
        <v>7</v>
      </c>
      <c r="E4" s="22">
        <v>21</v>
      </c>
      <c r="F4" s="22">
        <v>6</v>
      </c>
      <c r="G4" s="22">
        <v>65</v>
      </c>
      <c r="H4" s="22">
        <v>1</v>
      </c>
      <c r="I4" s="22">
        <v>150</v>
      </c>
      <c r="J4" s="7">
        <v>1</v>
      </c>
      <c r="K4" s="7">
        <v>0</v>
      </c>
      <c r="L4" s="7">
        <v>0</v>
      </c>
      <c r="M4" s="37">
        <f t="shared" si="0"/>
        <v>0.36231884057971014</v>
      </c>
    </row>
    <row r="5" spans="1:13" s="34" customFormat="1" x14ac:dyDescent="0.25">
      <c r="A5" s="21" t="s">
        <v>564</v>
      </c>
      <c r="B5" s="7">
        <v>412</v>
      </c>
      <c r="C5" s="22">
        <v>48</v>
      </c>
      <c r="D5" s="22">
        <v>3</v>
      </c>
      <c r="E5" s="22">
        <v>12</v>
      </c>
      <c r="F5" s="22">
        <v>5</v>
      </c>
      <c r="G5" s="22">
        <v>90</v>
      </c>
      <c r="H5" s="22">
        <v>0</v>
      </c>
      <c r="I5" s="22">
        <v>158</v>
      </c>
      <c r="J5" s="7">
        <v>0</v>
      </c>
      <c r="K5" s="7">
        <v>0</v>
      </c>
      <c r="L5" s="7">
        <v>2</v>
      </c>
      <c r="M5" s="37">
        <f t="shared" si="0"/>
        <v>0.38834951456310679</v>
      </c>
    </row>
    <row r="6" spans="1:13" s="34" customFormat="1" x14ac:dyDescent="0.25">
      <c r="A6" s="21" t="s">
        <v>565</v>
      </c>
      <c r="B6" s="7">
        <v>414</v>
      </c>
      <c r="C6" s="22">
        <v>43</v>
      </c>
      <c r="D6" s="22">
        <v>4</v>
      </c>
      <c r="E6" s="22">
        <v>17</v>
      </c>
      <c r="F6" s="22">
        <v>0</v>
      </c>
      <c r="G6" s="22">
        <v>109</v>
      </c>
      <c r="H6" s="22">
        <v>0</v>
      </c>
      <c r="I6" s="22">
        <v>173</v>
      </c>
      <c r="J6" s="7">
        <v>1</v>
      </c>
      <c r="K6" s="7">
        <v>0</v>
      </c>
      <c r="L6" s="7">
        <v>1</v>
      </c>
      <c r="M6" s="37">
        <f t="shared" si="0"/>
        <v>0.42028985507246375</v>
      </c>
    </row>
    <row r="7" spans="1:13" s="34" customFormat="1" x14ac:dyDescent="0.25">
      <c r="A7" s="21" t="s">
        <v>566</v>
      </c>
      <c r="B7" s="7">
        <v>341</v>
      </c>
      <c r="C7" s="22">
        <v>46</v>
      </c>
      <c r="D7" s="22">
        <v>1</v>
      </c>
      <c r="E7" s="22">
        <v>16</v>
      </c>
      <c r="F7" s="22">
        <v>2</v>
      </c>
      <c r="G7" s="22">
        <v>84</v>
      </c>
      <c r="H7" s="22">
        <v>0</v>
      </c>
      <c r="I7" s="22">
        <v>149</v>
      </c>
      <c r="J7" s="7">
        <v>0</v>
      </c>
      <c r="K7" s="7">
        <v>0</v>
      </c>
      <c r="L7" s="7">
        <v>0</v>
      </c>
      <c r="M7" s="37">
        <f t="shared" si="0"/>
        <v>0.43695014662756598</v>
      </c>
    </row>
    <row r="8" spans="1:13" s="34" customFormat="1" x14ac:dyDescent="0.25">
      <c r="A8" s="21" t="s">
        <v>567</v>
      </c>
      <c r="B8" s="7">
        <v>409</v>
      </c>
      <c r="C8" s="22">
        <v>48</v>
      </c>
      <c r="D8" s="22">
        <v>1</v>
      </c>
      <c r="E8" s="22">
        <v>24</v>
      </c>
      <c r="F8" s="22">
        <v>2</v>
      </c>
      <c r="G8" s="22">
        <v>74</v>
      </c>
      <c r="H8" s="22">
        <v>0</v>
      </c>
      <c r="I8" s="22">
        <v>149</v>
      </c>
      <c r="J8" s="7">
        <v>0</v>
      </c>
      <c r="K8" s="7">
        <v>0</v>
      </c>
      <c r="L8" s="7">
        <v>0</v>
      </c>
      <c r="M8" s="37">
        <f t="shared" si="0"/>
        <v>0.36430317848410759</v>
      </c>
    </row>
    <row r="9" spans="1:13" s="34" customFormat="1" x14ac:dyDescent="0.25">
      <c r="A9" s="21" t="s">
        <v>568</v>
      </c>
      <c r="B9" s="7">
        <v>449</v>
      </c>
      <c r="C9" s="22">
        <v>39</v>
      </c>
      <c r="D9" s="22">
        <v>6</v>
      </c>
      <c r="E9" s="22">
        <v>23</v>
      </c>
      <c r="F9" s="22">
        <v>7</v>
      </c>
      <c r="G9" s="22">
        <v>114</v>
      </c>
      <c r="H9" s="22">
        <v>0</v>
      </c>
      <c r="I9" s="22">
        <v>189</v>
      </c>
      <c r="J9" s="7">
        <v>1</v>
      </c>
      <c r="K9" s="7">
        <v>0</v>
      </c>
      <c r="L9" s="7">
        <v>0</v>
      </c>
      <c r="M9" s="37">
        <f t="shared" si="0"/>
        <v>0.42093541202672607</v>
      </c>
    </row>
    <row r="10" spans="1:13" s="34" customFormat="1" x14ac:dyDescent="0.25">
      <c r="A10" s="21" t="s">
        <v>569</v>
      </c>
      <c r="B10" s="7">
        <v>453</v>
      </c>
      <c r="C10" s="22">
        <v>42</v>
      </c>
      <c r="D10" s="22">
        <v>3</v>
      </c>
      <c r="E10" s="22">
        <v>26</v>
      </c>
      <c r="F10" s="22">
        <v>6</v>
      </c>
      <c r="G10" s="22">
        <v>66</v>
      </c>
      <c r="H10" s="22">
        <v>0</v>
      </c>
      <c r="I10" s="22">
        <v>143</v>
      </c>
      <c r="J10" s="7">
        <v>0</v>
      </c>
      <c r="K10" s="7">
        <v>0</v>
      </c>
      <c r="L10" s="7">
        <v>0</v>
      </c>
      <c r="M10" s="37">
        <f t="shared" si="0"/>
        <v>0.31567328918322296</v>
      </c>
    </row>
    <row r="11" spans="1:13" s="34" customFormat="1" x14ac:dyDescent="0.25">
      <c r="A11" s="21" t="s">
        <v>570</v>
      </c>
      <c r="B11" s="7">
        <v>427</v>
      </c>
      <c r="C11" s="22">
        <v>34</v>
      </c>
      <c r="D11" s="22">
        <v>4</v>
      </c>
      <c r="E11" s="22">
        <v>18</v>
      </c>
      <c r="F11" s="22">
        <v>0</v>
      </c>
      <c r="G11" s="22">
        <v>91</v>
      </c>
      <c r="H11" s="22">
        <v>0</v>
      </c>
      <c r="I11" s="22">
        <v>147</v>
      </c>
      <c r="J11" s="7">
        <v>2</v>
      </c>
      <c r="K11" s="7">
        <v>2</v>
      </c>
      <c r="L11" s="7">
        <v>0</v>
      </c>
      <c r="M11" s="37">
        <f t="shared" si="0"/>
        <v>0.34894613583138173</v>
      </c>
    </row>
    <row r="12" spans="1:13" s="34" customFormat="1" x14ac:dyDescent="0.25">
      <c r="A12" s="21" t="s">
        <v>571</v>
      </c>
      <c r="B12" s="7">
        <v>334</v>
      </c>
      <c r="C12" s="22">
        <v>26</v>
      </c>
      <c r="D12" s="22">
        <v>8</v>
      </c>
      <c r="E12" s="22">
        <v>34</v>
      </c>
      <c r="F12" s="22">
        <v>7</v>
      </c>
      <c r="G12" s="22">
        <v>48</v>
      </c>
      <c r="H12" s="22">
        <v>0</v>
      </c>
      <c r="I12" s="22">
        <v>123</v>
      </c>
      <c r="J12" s="7">
        <v>1</v>
      </c>
      <c r="K12" s="7">
        <v>1</v>
      </c>
      <c r="L12" s="7">
        <v>0</v>
      </c>
      <c r="M12" s="37">
        <f t="shared" si="0"/>
        <v>0.3712574850299401</v>
      </c>
    </row>
    <row r="13" spans="1:13" s="34" customFormat="1" x14ac:dyDescent="0.25">
      <c r="A13" s="21" t="s">
        <v>572</v>
      </c>
      <c r="B13" s="7">
        <v>378</v>
      </c>
      <c r="C13" s="22">
        <v>55</v>
      </c>
      <c r="D13" s="22">
        <v>2</v>
      </c>
      <c r="E13" s="22">
        <v>23</v>
      </c>
      <c r="F13" s="22">
        <v>3</v>
      </c>
      <c r="G13" s="22">
        <v>56</v>
      </c>
      <c r="H13" s="22">
        <v>1</v>
      </c>
      <c r="I13" s="22">
        <v>140</v>
      </c>
      <c r="J13" s="7">
        <v>0</v>
      </c>
      <c r="K13" s="7">
        <v>0</v>
      </c>
      <c r="L13" s="7">
        <v>0</v>
      </c>
      <c r="M13" s="37">
        <f t="shared" si="0"/>
        <v>0.37037037037037035</v>
      </c>
    </row>
    <row r="14" spans="1:13" s="34" customFormat="1" x14ac:dyDescent="0.25">
      <c r="A14" s="21" t="s">
        <v>573</v>
      </c>
      <c r="B14" s="7">
        <v>430</v>
      </c>
      <c r="C14" s="22">
        <v>40</v>
      </c>
      <c r="D14" s="22">
        <v>6</v>
      </c>
      <c r="E14" s="22">
        <v>17</v>
      </c>
      <c r="F14" s="22">
        <v>3</v>
      </c>
      <c r="G14" s="22">
        <v>60</v>
      </c>
      <c r="H14" s="22">
        <v>1</v>
      </c>
      <c r="I14" s="22">
        <v>127</v>
      </c>
      <c r="J14" s="7">
        <v>1</v>
      </c>
      <c r="K14" s="7">
        <v>0</v>
      </c>
      <c r="L14" s="7">
        <v>1</v>
      </c>
      <c r="M14" s="37">
        <f t="shared" si="0"/>
        <v>0.29767441860465116</v>
      </c>
    </row>
    <row r="15" spans="1:13" s="34" customFormat="1" x14ac:dyDescent="0.25">
      <c r="A15" s="21" t="s">
        <v>574</v>
      </c>
      <c r="B15" s="7">
        <v>417</v>
      </c>
      <c r="C15" s="22">
        <v>39</v>
      </c>
      <c r="D15" s="22">
        <v>3</v>
      </c>
      <c r="E15" s="22">
        <v>22</v>
      </c>
      <c r="F15" s="22">
        <v>2</v>
      </c>
      <c r="G15" s="22">
        <v>69</v>
      </c>
      <c r="H15" s="22">
        <v>0</v>
      </c>
      <c r="I15" s="22">
        <v>135</v>
      </c>
      <c r="J15" s="7">
        <v>0</v>
      </c>
      <c r="K15" s="7">
        <v>0</v>
      </c>
      <c r="L15" s="7">
        <v>0</v>
      </c>
      <c r="M15" s="37">
        <f t="shared" si="0"/>
        <v>0.32374100719424459</v>
      </c>
    </row>
    <row r="16" spans="1:13" s="34" customFormat="1" x14ac:dyDescent="0.25">
      <c r="A16" s="21" t="s">
        <v>575</v>
      </c>
      <c r="B16" s="7">
        <v>437</v>
      </c>
      <c r="C16" s="22">
        <v>49</v>
      </c>
      <c r="D16" s="22">
        <v>1</v>
      </c>
      <c r="E16" s="22">
        <v>21</v>
      </c>
      <c r="F16" s="22">
        <v>0</v>
      </c>
      <c r="G16" s="22">
        <v>100</v>
      </c>
      <c r="H16" s="22">
        <v>0</v>
      </c>
      <c r="I16" s="22">
        <v>171</v>
      </c>
      <c r="J16" s="7">
        <v>0</v>
      </c>
      <c r="K16" s="7">
        <v>0</v>
      </c>
      <c r="L16" s="7">
        <v>0</v>
      </c>
      <c r="M16" s="37">
        <f t="shared" si="0"/>
        <v>0.39130434782608697</v>
      </c>
    </row>
    <row r="17" spans="1:13" s="34" customFormat="1" x14ac:dyDescent="0.25">
      <c r="A17" s="21" t="s">
        <v>576</v>
      </c>
      <c r="B17" s="7">
        <v>306</v>
      </c>
      <c r="C17" s="22">
        <v>27</v>
      </c>
      <c r="D17" s="22">
        <v>5</v>
      </c>
      <c r="E17" s="22">
        <v>12</v>
      </c>
      <c r="F17" s="22">
        <v>3</v>
      </c>
      <c r="G17" s="22">
        <v>40</v>
      </c>
      <c r="H17" s="22">
        <v>3</v>
      </c>
      <c r="I17" s="22">
        <v>90</v>
      </c>
      <c r="J17" s="7">
        <v>1</v>
      </c>
      <c r="K17" s="7">
        <v>0</v>
      </c>
      <c r="L17" s="7">
        <v>1</v>
      </c>
      <c r="M17" s="37">
        <f t="shared" si="0"/>
        <v>0.29738562091503268</v>
      </c>
    </row>
    <row r="18" spans="1:13" s="34" customFormat="1" x14ac:dyDescent="0.25">
      <c r="A18" s="21" t="s">
        <v>577</v>
      </c>
      <c r="B18" s="7">
        <v>452</v>
      </c>
      <c r="C18" s="22">
        <v>52</v>
      </c>
      <c r="D18" s="22">
        <v>5</v>
      </c>
      <c r="E18" s="22">
        <v>16</v>
      </c>
      <c r="F18" s="22">
        <v>1</v>
      </c>
      <c r="G18" s="22">
        <v>53</v>
      </c>
      <c r="H18" s="22">
        <v>0</v>
      </c>
      <c r="I18" s="22">
        <v>127</v>
      </c>
      <c r="J18" s="7">
        <v>0</v>
      </c>
      <c r="K18" s="7">
        <v>0</v>
      </c>
      <c r="L18" s="7">
        <v>1</v>
      </c>
      <c r="M18" s="37">
        <f t="shared" si="0"/>
        <v>0.2831858407079646</v>
      </c>
    </row>
    <row r="19" spans="1:13" s="34" customFormat="1" x14ac:dyDescent="0.25">
      <c r="A19" s="21" t="s">
        <v>578</v>
      </c>
      <c r="B19" s="7">
        <v>397</v>
      </c>
      <c r="C19" s="22">
        <v>41</v>
      </c>
      <c r="D19" s="22">
        <v>2</v>
      </c>
      <c r="E19" s="22">
        <v>16</v>
      </c>
      <c r="F19" s="22">
        <v>6</v>
      </c>
      <c r="G19" s="22">
        <v>60</v>
      </c>
      <c r="H19" s="22">
        <v>0</v>
      </c>
      <c r="I19" s="22">
        <v>125</v>
      </c>
      <c r="J19" s="7">
        <v>0</v>
      </c>
      <c r="K19" s="7">
        <v>0</v>
      </c>
      <c r="L19" s="7">
        <v>1</v>
      </c>
      <c r="M19" s="37">
        <f t="shared" si="0"/>
        <v>0.31738035264483627</v>
      </c>
    </row>
    <row r="20" spans="1:13" s="34" customFormat="1" x14ac:dyDescent="0.25">
      <c r="A20" s="21" t="s">
        <v>579</v>
      </c>
      <c r="B20" s="7">
        <v>390</v>
      </c>
      <c r="C20" s="22">
        <v>49</v>
      </c>
      <c r="D20" s="22">
        <v>6</v>
      </c>
      <c r="E20" s="22">
        <v>21</v>
      </c>
      <c r="F20" s="22">
        <v>7</v>
      </c>
      <c r="G20" s="22">
        <v>109</v>
      </c>
      <c r="H20" s="22">
        <v>0</v>
      </c>
      <c r="I20" s="22">
        <v>192</v>
      </c>
      <c r="J20" s="7">
        <v>0</v>
      </c>
      <c r="K20" s="7">
        <v>0</v>
      </c>
      <c r="L20" s="7">
        <v>0</v>
      </c>
      <c r="M20" s="37">
        <f t="shared" si="0"/>
        <v>0.49230769230769234</v>
      </c>
    </row>
    <row r="21" spans="1:13" s="34" customFormat="1" x14ac:dyDescent="0.25">
      <c r="A21" s="21" t="s">
        <v>580</v>
      </c>
      <c r="B21" s="7">
        <v>323</v>
      </c>
      <c r="C21" s="22">
        <v>44</v>
      </c>
      <c r="D21" s="22">
        <v>9</v>
      </c>
      <c r="E21" s="22">
        <v>14</v>
      </c>
      <c r="F21" s="22">
        <v>1</v>
      </c>
      <c r="G21" s="22">
        <v>75</v>
      </c>
      <c r="H21" s="22">
        <v>0</v>
      </c>
      <c r="I21" s="22">
        <v>143</v>
      </c>
      <c r="J21" s="7">
        <v>0</v>
      </c>
      <c r="K21" s="7">
        <v>1</v>
      </c>
      <c r="L21" s="7">
        <v>0</v>
      </c>
      <c r="M21" s="37">
        <f t="shared" si="0"/>
        <v>0.44582043343653249</v>
      </c>
    </row>
    <row r="22" spans="1:13" s="34" customFormat="1" x14ac:dyDescent="0.25">
      <c r="A22" s="21" t="s">
        <v>581</v>
      </c>
      <c r="B22" s="7">
        <v>223</v>
      </c>
      <c r="C22" s="22">
        <v>17</v>
      </c>
      <c r="D22" s="22">
        <v>3</v>
      </c>
      <c r="E22" s="22">
        <v>14</v>
      </c>
      <c r="F22" s="22">
        <v>1</v>
      </c>
      <c r="G22" s="22">
        <v>40</v>
      </c>
      <c r="H22" s="22">
        <v>0</v>
      </c>
      <c r="I22" s="22">
        <v>75</v>
      </c>
      <c r="J22" s="7">
        <v>0</v>
      </c>
      <c r="K22" s="7">
        <v>0</v>
      </c>
      <c r="L22" s="7">
        <v>0</v>
      </c>
      <c r="M22" s="37">
        <f t="shared" si="0"/>
        <v>0.33632286995515698</v>
      </c>
    </row>
    <row r="23" spans="1:13" s="34" customFormat="1" x14ac:dyDescent="0.25">
      <c r="A23" s="21" t="s">
        <v>582</v>
      </c>
      <c r="B23" s="7">
        <v>379</v>
      </c>
      <c r="C23" s="22">
        <v>33</v>
      </c>
      <c r="D23" s="22">
        <v>4</v>
      </c>
      <c r="E23" s="22">
        <v>32</v>
      </c>
      <c r="F23" s="22">
        <v>2</v>
      </c>
      <c r="G23" s="22">
        <v>83</v>
      </c>
      <c r="H23" s="22">
        <v>0</v>
      </c>
      <c r="I23" s="22">
        <v>154</v>
      </c>
      <c r="J23" s="7">
        <v>0</v>
      </c>
      <c r="K23" s="7">
        <v>0</v>
      </c>
      <c r="L23" s="7">
        <v>0</v>
      </c>
      <c r="M23" s="37">
        <f t="shared" si="0"/>
        <v>0.40633245382585753</v>
      </c>
    </row>
    <row r="24" spans="1:13" s="34" customFormat="1" x14ac:dyDescent="0.25">
      <c r="A24" s="21" t="s">
        <v>583</v>
      </c>
      <c r="B24" s="7">
        <v>413</v>
      </c>
      <c r="C24" s="22">
        <v>35</v>
      </c>
      <c r="D24" s="22">
        <v>2</v>
      </c>
      <c r="E24" s="22">
        <v>9</v>
      </c>
      <c r="F24" s="22">
        <v>1</v>
      </c>
      <c r="G24" s="22">
        <v>70</v>
      </c>
      <c r="H24" s="22">
        <v>1</v>
      </c>
      <c r="I24" s="22">
        <v>118</v>
      </c>
      <c r="J24" s="7">
        <v>0</v>
      </c>
      <c r="K24" s="7">
        <v>0</v>
      </c>
      <c r="L24" s="7">
        <v>0</v>
      </c>
      <c r="M24" s="37">
        <f t="shared" si="0"/>
        <v>0.2857142857142857</v>
      </c>
    </row>
    <row r="25" spans="1:13" s="34" customFormat="1" x14ac:dyDescent="0.25">
      <c r="A25" s="21" t="s">
        <v>584</v>
      </c>
      <c r="B25" s="7">
        <v>546</v>
      </c>
      <c r="C25" s="22">
        <v>43</v>
      </c>
      <c r="D25" s="22">
        <v>16</v>
      </c>
      <c r="E25" s="22">
        <v>15</v>
      </c>
      <c r="F25" s="22">
        <v>1</v>
      </c>
      <c r="G25" s="22">
        <v>83</v>
      </c>
      <c r="H25" s="22">
        <v>0</v>
      </c>
      <c r="I25" s="22">
        <v>158</v>
      </c>
      <c r="J25" s="7">
        <v>0</v>
      </c>
      <c r="K25" s="7">
        <v>0</v>
      </c>
      <c r="L25" s="7">
        <v>1</v>
      </c>
      <c r="M25" s="37">
        <f t="shared" si="0"/>
        <v>0.29120879120879123</v>
      </c>
    </row>
    <row r="26" spans="1:13" s="34" customFormat="1" ht="30" x14ac:dyDescent="0.25">
      <c r="A26" s="6" t="s">
        <v>585</v>
      </c>
      <c r="B26" s="7">
        <v>493</v>
      </c>
      <c r="C26" s="22">
        <v>22</v>
      </c>
      <c r="D26" s="22">
        <v>1</v>
      </c>
      <c r="E26" s="22">
        <v>21</v>
      </c>
      <c r="F26" s="22">
        <v>1</v>
      </c>
      <c r="G26" s="22">
        <v>40</v>
      </c>
      <c r="H26" s="22">
        <v>1</v>
      </c>
      <c r="I26" s="22">
        <v>86</v>
      </c>
      <c r="J26" s="7">
        <v>0</v>
      </c>
      <c r="K26" s="7">
        <v>0</v>
      </c>
      <c r="L26" s="7">
        <v>0</v>
      </c>
      <c r="M26" s="37">
        <f t="shared" si="0"/>
        <v>0.17444219066937119</v>
      </c>
    </row>
    <row r="27" spans="1:13" s="34" customFormat="1" x14ac:dyDescent="0.25">
      <c r="A27" s="21" t="s">
        <v>586</v>
      </c>
      <c r="B27" s="7">
        <v>385</v>
      </c>
      <c r="C27" s="22">
        <v>23</v>
      </c>
      <c r="D27" s="22">
        <v>6</v>
      </c>
      <c r="E27" s="22">
        <v>8</v>
      </c>
      <c r="F27" s="22">
        <v>2</v>
      </c>
      <c r="G27" s="22">
        <v>20</v>
      </c>
      <c r="H27" s="22">
        <v>0</v>
      </c>
      <c r="I27" s="22">
        <v>59</v>
      </c>
      <c r="J27" s="7">
        <v>0</v>
      </c>
      <c r="K27" s="7">
        <v>1</v>
      </c>
      <c r="L27" s="7">
        <v>0</v>
      </c>
      <c r="M27" s="37">
        <f t="shared" si="0"/>
        <v>0.15584415584415584</v>
      </c>
    </row>
    <row r="28" spans="1:13" s="34" customFormat="1" x14ac:dyDescent="0.25">
      <c r="A28" s="21" t="s">
        <v>587</v>
      </c>
      <c r="B28" s="7">
        <v>286</v>
      </c>
      <c r="C28" s="22">
        <v>21</v>
      </c>
      <c r="D28" s="22">
        <v>0</v>
      </c>
      <c r="E28" s="22">
        <v>20</v>
      </c>
      <c r="F28" s="22">
        <v>3</v>
      </c>
      <c r="G28" s="22">
        <v>41</v>
      </c>
      <c r="H28" s="22">
        <v>1</v>
      </c>
      <c r="I28" s="22">
        <v>86</v>
      </c>
      <c r="J28" s="7">
        <v>1</v>
      </c>
      <c r="K28" s="7">
        <v>0</v>
      </c>
      <c r="L28" s="7">
        <v>1</v>
      </c>
      <c r="M28" s="37">
        <f t="shared" si="0"/>
        <v>0.30419580419580422</v>
      </c>
    </row>
    <row r="29" spans="1:13" s="34" customFormat="1" x14ac:dyDescent="0.25">
      <c r="A29" s="21" t="s">
        <v>588</v>
      </c>
      <c r="B29" s="7">
        <v>380</v>
      </c>
      <c r="C29" s="22">
        <v>32</v>
      </c>
      <c r="D29" s="22">
        <v>3</v>
      </c>
      <c r="E29" s="22">
        <v>16</v>
      </c>
      <c r="F29" s="22">
        <v>4</v>
      </c>
      <c r="G29" s="22">
        <v>47</v>
      </c>
      <c r="H29" s="22">
        <v>1</v>
      </c>
      <c r="I29" s="22">
        <v>103</v>
      </c>
      <c r="J29" s="7">
        <v>0</v>
      </c>
      <c r="K29" s="7">
        <v>0</v>
      </c>
      <c r="L29" s="7">
        <v>1</v>
      </c>
      <c r="M29" s="37">
        <f t="shared" si="0"/>
        <v>0.27368421052631581</v>
      </c>
    </row>
    <row r="30" spans="1:13" s="34" customFormat="1" x14ac:dyDescent="0.25">
      <c r="A30" s="21" t="s">
        <v>589</v>
      </c>
      <c r="B30" s="7">
        <v>330</v>
      </c>
      <c r="C30" s="22">
        <v>17</v>
      </c>
      <c r="D30" s="22">
        <v>2</v>
      </c>
      <c r="E30" s="22">
        <v>9</v>
      </c>
      <c r="F30" s="22">
        <v>2</v>
      </c>
      <c r="G30" s="22">
        <v>43</v>
      </c>
      <c r="H30" s="22">
        <v>0</v>
      </c>
      <c r="I30" s="22">
        <v>73</v>
      </c>
      <c r="J30" s="7">
        <v>0</v>
      </c>
      <c r="K30" s="7">
        <v>0</v>
      </c>
      <c r="L30" s="7">
        <v>0</v>
      </c>
      <c r="M30" s="37">
        <f t="shared" si="0"/>
        <v>0.22121212121212122</v>
      </c>
    </row>
    <row r="31" spans="1:13" s="34" customFormat="1" x14ac:dyDescent="0.25">
      <c r="A31" s="21" t="s">
        <v>590</v>
      </c>
      <c r="B31" s="7">
        <v>310</v>
      </c>
      <c r="C31" s="22">
        <v>22</v>
      </c>
      <c r="D31" s="22">
        <v>1</v>
      </c>
      <c r="E31" s="22">
        <v>8</v>
      </c>
      <c r="F31" s="22">
        <v>5</v>
      </c>
      <c r="G31" s="22">
        <v>37</v>
      </c>
      <c r="H31" s="22">
        <v>1</v>
      </c>
      <c r="I31" s="22">
        <v>74</v>
      </c>
      <c r="J31" s="7">
        <v>0</v>
      </c>
      <c r="K31" s="7">
        <v>2</v>
      </c>
      <c r="L31" s="7">
        <v>0</v>
      </c>
      <c r="M31" s="37">
        <f t="shared" si="0"/>
        <v>0.24516129032258063</v>
      </c>
    </row>
    <row r="32" spans="1:13" s="34" customFormat="1" x14ac:dyDescent="0.25">
      <c r="A32" s="21" t="s">
        <v>591</v>
      </c>
      <c r="B32" s="7">
        <v>400</v>
      </c>
      <c r="C32" s="22">
        <v>26</v>
      </c>
      <c r="D32" s="22">
        <v>4</v>
      </c>
      <c r="E32" s="22">
        <v>14</v>
      </c>
      <c r="F32" s="22">
        <v>3</v>
      </c>
      <c r="G32" s="22">
        <v>56</v>
      </c>
      <c r="H32" s="22">
        <v>1</v>
      </c>
      <c r="I32" s="22">
        <v>104</v>
      </c>
      <c r="J32" s="7">
        <v>1</v>
      </c>
      <c r="K32" s="7">
        <v>0</v>
      </c>
      <c r="L32" s="7">
        <v>0</v>
      </c>
      <c r="M32" s="37">
        <f t="shared" si="0"/>
        <v>0.26</v>
      </c>
    </row>
    <row r="33" spans="1:13" s="34" customFormat="1" x14ac:dyDescent="0.25">
      <c r="A33" s="21" t="s">
        <v>592</v>
      </c>
      <c r="B33" s="7">
        <v>353</v>
      </c>
      <c r="C33" s="22">
        <v>32</v>
      </c>
      <c r="D33" s="22">
        <v>1</v>
      </c>
      <c r="E33" s="22">
        <v>13</v>
      </c>
      <c r="F33" s="22">
        <v>5</v>
      </c>
      <c r="G33" s="22">
        <v>65</v>
      </c>
      <c r="H33" s="22">
        <v>0</v>
      </c>
      <c r="I33" s="22">
        <v>116</v>
      </c>
      <c r="J33" s="7">
        <v>0</v>
      </c>
      <c r="K33" s="7">
        <v>0</v>
      </c>
      <c r="L33" s="7">
        <v>0</v>
      </c>
      <c r="M33" s="37">
        <f t="shared" si="0"/>
        <v>0.32861189801699719</v>
      </c>
    </row>
    <row r="34" spans="1:13" s="34" customFormat="1" x14ac:dyDescent="0.25">
      <c r="A34" s="21" t="s">
        <v>593</v>
      </c>
      <c r="B34" s="7">
        <v>306</v>
      </c>
      <c r="C34" s="22">
        <v>21</v>
      </c>
      <c r="D34" s="22">
        <v>2</v>
      </c>
      <c r="E34" s="22">
        <v>13</v>
      </c>
      <c r="F34" s="22">
        <v>2</v>
      </c>
      <c r="G34" s="22">
        <v>33</v>
      </c>
      <c r="H34" s="22">
        <v>0</v>
      </c>
      <c r="I34" s="22">
        <v>71</v>
      </c>
      <c r="J34" s="7">
        <v>0</v>
      </c>
      <c r="K34" s="7">
        <v>0</v>
      </c>
      <c r="L34" s="7">
        <v>0</v>
      </c>
      <c r="M34" s="37">
        <f t="shared" si="0"/>
        <v>0.23202614379084968</v>
      </c>
    </row>
    <row r="35" spans="1:13" s="34" customFormat="1" x14ac:dyDescent="0.25">
      <c r="A35" s="21" t="s">
        <v>594</v>
      </c>
      <c r="B35" s="7">
        <v>332</v>
      </c>
      <c r="C35" s="22">
        <v>30</v>
      </c>
      <c r="D35" s="22">
        <v>1</v>
      </c>
      <c r="E35" s="22">
        <v>19</v>
      </c>
      <c r="F35" s="22">
        <v>2</v>
      </c>
      <c r="G35" s="22">
        <v>25</v>
      </c>
      <c r="H35" s="22">
        <v>0</v>
      </c>
      <c r="I35" s="22">
        <v>77</v>
      </c>
      <c r="J35" s="7">
        <v>0</v>
      </c>
      <c r="K35" s="7">
        <v>0</v>
      </c>
      <c r="L35" s="7">
        <v>1</v>
      </c>
      <c r="M35" s="37">
        <f t="shared" si="0"/>
        <v>0.23493975903614459</v>
      </c>
    </row>
    <row r="36" spans="1:13" s="34" customFormat="1" x14ac:dyDescent="0.25">
      <c r="A36" s="21" t="s">
        <v>595</v>
      </c>
      <c r="B36" s="7">
        <v>331</v>
      </c>
      <c r="C36" s="22">
        <v>15</v>
      </c>
      <c r="D36" s="22">
        <v>4</v>
      </c>
      <c r="E36" s="22">
        <v>13</v>
      </c>
      <c r="F36" s="22">
        <v>3</v>
      </c>
      <c r="G36" s="22">
        <v>43</v>
      </c>
      <c r="H36" s="22">
        <v>0</v>
      </c>
      <c r="I36" s="22">
        <v>78</v>
      </c>
      <c r="J36" s="7">
        <v>1</v>
      </c>
      <c r="K36" s="7">
        <v>0</v>
      </c>
      <c r="L36" s="7">
        <v>2</v>
      </c>
      <c r="M36" s="37">
        <f t="shared" si="0"/>
        <v>0.24169184290030213</v>
      </c>
    </row>
    <row r="37" spans="1:13" s="34" customFormat="1" x14ac:dyDescent="0.25">
      <c r="A37" s="21" t="s">
        <v>596</v>
      </c>
      <c r="B37" s="7">
        <v>573</v>
      </c>
      <c r="C37" s="22">
        <v>68</v>
      </c>
      <c r="D37" s="22">
        <v>3</v>
      </c>
      <c r="E37" s="22">
        <v>18</v>
      </c>
      <c r="F37" s="22">
        <v>4</v>
      </c>
      <c r="G37" s="22">
        <v>100</v>
      </c>
      <c r="H37" s="22">
        <v>0</v>
      </c>
      <c r="I37" s="22">
        <v>193</v>
      </c>
      <c r="J37" s="7">
        <v>0</v>
      </c>
      <c r="K37" s="7">
        <v>0</v>
      </c>
      <c r="L37" s="7">
        <v>0</v>
      </c>
      <c r="M37" s="37">
        <f t="shared" si="0"/>
        <v>0.3368237347294939</v>
      </c>
    </row>
    <row r="38" spans="1:13" s="34" customFormat="1" x14ac:dyDescent="0.25">
      <c r="A38" s="21" t="s">
        <v>597</v>
      </c>
      <c r="B38" s="7">
        <v>393</v>
      </c>
      <c r="C38" s="22">
        <v>39</v>
      </c>
      <c r="D38" s="22">
        <v>0</v>
      </c>
      <c r="E38" s="22">
        <v>14</v>
      </c>
      <c r="F38" s="22">
        <v>2</v>
      </c>
      <c r="G38" s="22">
        <v>41</v>
      </c>
      <c r="H38" s="22">
        <v>0</v>
      </c>
      <c r="I38" s="22">
        <v>96</v>
      </c>
      <c r="J38" s="7">
        <v>0</v>
      </c>
      <c r="K38" s="7">
        <v>0</v>
      </c>
      <c r="L38" s="7">
        <v>1</v>
      </c>
      <c r="M38" s="37">
        <f t="shared" si="0"/>
        <v>0.24681933842239187</v>
      </c>
    </row>
    <row r="39" spans="1:13" s="34" customFormat="1" x14ac:dyDescent="0.25">
      <c r="A39" s="21" t="s">
        <v>598</v>
      </c>
      <c r="B39" s="7">
        <v>501</v>
      </c>
      <c r="C39" s="22">
        <v>55</v>
      </c>
      <c r="D39" s="22">
        <v>1</v>
      </c>
      <c r="E39" s="22">
        <v>12</v>
      </c>
      <c r="F39" s="22">
        <v>3</v>
      </c>
      <c r="G39" s="22">
        <v>94</v>
      </c>
      <c r="H39" s="22">
        <v>0</v>
      </c>
      <c r="I39" s="22">
        <v>165</v>
      </c>
      <c r="J39" s="7">
        <v>1</v>
      </c>
      <c r="K39" s="7">
        <v>0</v>
      </c>
      <c r="L39" s="7">
        <v>1</v>
      </c>
      <c r="M39" s="37">
        <f t="shared" si="0"/>
        <v>0.33133732534930138</v>
      </c>
    </row>
    <row r="40" spans="1:13" s="34" customFormat="1" x14ac:dyDescent="0.25">
      <c r="A40" s="21" t="s">
        <v>599</v>
      </c>
      <c r="B40" s="7">
        <v>510</v>
      </c>
      <c r="C40" s="22">
        <v>52</v>
      </c>
      <c r="D40" s="22">
        <v>2</v>
      </c>
      <c r="E40" s="22">
        <v>9</v>
      </c>
      <c r="F40" s="22">
        <v>4</v>
      </c>
      <c r="G40" s="22">
        <v>97</v>
      </c>
      <c r="H40" s="22">
        <v>1</v>
      </c>
      <c r="I40" s="22">
        <v>165</v>
      </c>
      <c r="J40" s="7">
        <v>0</v>
      </c>
      <c r="K40" s="7">
        <v>0</v>
      </c>
      <c r="L40" s="7">
        <v>0</v>
      </c>
      <c r="M40" s="37">
        <f t="shared" si="0"/>
        <v>0.3235294117647059</v>
      </c>
    </row>
    <row r="41" spans="1:13" s="34" customFormat="1" x14ac:dyDescent="0.25">
      <c r="A41" s="21" t="s">
        <v>600</v>
      </c>
      <c r="B41" s="7">
        <v>199</v>
      </c>
      <c r="C41" s="22">
        <v>22</v>
      </c>
      <c r="D41" s="22">
        <v>0</v>
      </c>
      <c r="E41" s="22">
        <v>7</v>
      </c>
      <c r="F41" s="22">
        <v>3</v>
      </c>
      <c r="G41" s="22">
        <v>35</v>
      </c>
      <c r="H41" s="22">
        <v>0</v>
      </c>
      <c r="I41" s="22">
        <v>67</v>
      </c>
      <c r="J41" s="7">
        <v>0</v>
      </c>
      <c r="K41" s="7">
        <v>0</v>
      </c>
      <c r="L41" s="7">
        <v>2</v>
      </c>
      <c r="M41" s="37">
        <f t="shared" si="0"/>
        <v>0.34673366834170855</v>
      </c>
    </row>
    <row r="42" spans="1:13" s="34" customFormat="1" x14ac:dyDescent="0.25">
      <c r="A42" s="21" t="s">
        <v>601</v>
      </c>
      <c r="B42" s="7">
        <v>358</v>
      </c>
      <c r="C42" s="22">
        <v>17</v>
      </c>
      <c r="D42" s="22">
        <v>1</v>
      </c>
      <c r="E42" s="22">
        <v>15</v>
      </c>
      <c r="F42" s="22">
        <v>1</v>
      </c>
      <c r="G42" s="22">
        <v>28</v>
      </c>
      <c r="H42" s="22">
        <v>0</v>
      </c>
      <c r="I42" s="22">
        <v>62</v>
      </c>
      <c r="J42" s="7">
        <v>0</v>
      </c>
      <c r="K42" s="7">
        <v>0</v>
      </c>
      <c r="L42" s="7">
        <v>1</v>
      </c>
      <c r="M42" s="37">
        <f t="shared" si="0"/>
        <v>0.17597765363128492</v>
      </c>
    </row>
    <row r="43" spans="1:13" s="34" customFormat="1" x14ac:dyDescent="0.25">
      <c r="A43" s="21" t="s">
        <v>602</v>
      </c>
      <c r="B43" s="7">
        <v>438</v>
      </c>
      <c r="C43" s="22">
        <v>62</v>
      </c>
      <c r="D43" s="22">
        <v>3</v>
      </c>
      <c r="E43" s="22">
        <v>24</v>
      </c>
      <c r="F43" s="22">
        <v>5</v>
      </c>
      <c r="G43" s="22">
        <v>71</v>
      </c>
      <c r="H43" s="22">
        <v>0</v>
      </c>
      <c r="I43" s="22">
        <v>165</v>
      </c>
      <c r="J43" s="7">
        <v>0</v>
      </c>
      <c r="K43" s="7">
        <v>0</v>
      </c>
      <c r="L43" s="7">
        <v>0</v>
      </c>
      <c r="M43" s="37">
        <f t="shared" si="0"/>
        <v>0.37671232876712329</v>
      </c>
    </row>
    <row r="44" spans="1:13" s="34" customFormat="1" x14ac:dyDescent="0.25">
      <c r="A44" s="21" t="s">
        <v>603</v>
      </c>
      <c r="B44" s="7">
        <v>454</v>
      </c>
      <c r="C44" s="22">
        <v>47</v>
      </c>
      <c r="D44" s="22">
        <v>4</v>
      </c>
      <c r="E44" s="22">
        <v>20</v>
      </c>
      <c r="F44" s="22">
        <v>1</v>
      </c>
      <c r="G44" s="22">
        <v>68</v>
      </c>
      <c r="H44" s="22">
        <v>2</v>
      </c>
      <c r="I44" s="22">
        <v>142</v>
      </c>
      <c r="J44" s="7">
        <v>1</v>
      </c>
      <c r="K44" s="7">
        <v>0</v>
      </c>
      <c r="L44" s="7">
        <v>1</v>
      </c>
      <c r="M44" s="37">
        <f t="shared" si="0"/>
        <v>0.31497797356828194</v>
      </c>
    </row>
    <row r="45" spans="1:13" s="34" customFormat="1" x14ac:dyDescent="0.25">
      <c r="A45" s="21" t="s">
        <v>604</v>
      </c>
      <c r="B45" s="7">
        <v>378</v>
      </c>
      <c r="C45" s="22">
        <v>30</v>
      </c>
      <c r="D45" s="22">
        <v>2</v>
      </c>
      <c r="E45" s="22">
        <v>15</v>
      </c>
      <c r="F45" s="22">
        <v>3</v>
      </c>
      <c r="G45" s="22">
        <v>40</v>
      </c>
      <c r="H45" s="22">
        <v>0</v>
      </c>
      <c r="I45" s="22">
        <v>90</v>
      </c>
      <c r="J45" s="7">
        <v>1</v>
      </c>
      <c r="K45" s="7">
        <v>0</v>
      </c>
      <c r="L45" s="7">
        <v>3</v>
      </c>
      <c r="M45" s="37">
        <f t="shared" si="0"/>
        <v>0.24603174603174602</v>
      </c>
    </row>
    <row r="46" spans="1:13" s="34" customFormat="1" x14ac:dyDescent="0.25">
      <c r="A46" s="21" t="s">
        <v>605</v>
      </c>
      <c r="B46" s="7">
        <v>469</v>
      </c>
      <c r="C46" s="22">
        <v>38</v>
      </c>
      <c r="D46" s="22">
        <v>3</v>
      </c>
      <c r="E46" s="22">
        <v>20</v>
      </c>
      <c r="F46" s="22">
        <v>2</v>
      </c>
      <c r="G46" s="22">
        <v>54</v>
      </c>
      <c r="H46" s="22">
        <v>0</v>
      </c>
      <c r="I46" s="22">
        <v>117</v>
      </c>
      <c r="J46" s="7">
        <v>0</v>
      </c>
      <c r="K46" s="7">
        <v>0</v>
      </c>
      <c r="L46" s="7">
        <v>2</v>
      </c>
      <c r="M46" s="37">
        <f t="shared" si="0"/>
        <v>0.2537313432835821</v>
      </c>
    </row>
    <row r="47" spans="1:13" s="34" customFormat="1" x14ac:dyDescent="0.25">
      <c r="A47" s="21" t="s">
        <v>606</v>
      </c>
      <c r="B47" s="7">
        <v>274</v>
      </c>
      <c r="C47" s="22">
        <v>31</v>
      </c>
      <c r="D47" s="22">
        <v>1</v>
      </c>
      <c r="E47" s="22">
        <v>8</v>
      </c>
      <c r="F47" s="22">
        <v>6</v>
      </c>
      <c r="G47" s="22">
        <v>27</v>
      </c>
      <c r="H47" s="22">
        <v>0</v>
      </c>
      <c r="I47" s="22">
        <v>73</v>
      </c>
      <c r="J47" s="7">
        <v>0</v>
      </c>
      <c r="K47" s="7">
        <v>1</v>
      </c>
      <c r="L47" s="7">
        <v>0</v>
      </c>
      <c r="M47" s="37">
        <f t="shared" si="0"/>
        <v>0.27007299270072993</v>
      </c>
    </row>
    <row r="48" spans="1:13" s="34" customFormat="1" x14ac:dyDescent="0.25">
      <c r="A48" s="21" t="s">
        <v>607</v>
      </c>
      <c r="B48" s="7">
        <v>353</v>
      </c>
      <c r="C48" s="22">
        <v>34</v>
      </c>
      <c r="D48" s="22">
        <v>2</v>
      </c>
      <c r="E48" s="22">
        <v>18</v>
      </c>
      <c r="F48" s="22">
        <v>6</v>
      </c>
      <c r="G48" s="22">
        <v>25</v>
      </c>
      <c r="H48" s="22">
        <v>0</v>
      </c>
      <c r="I48" s="22">
        <v>85</v>
      </c>
      <c r="J48" s="7">
        <v>0</v>
      </c>
      <c r="K48" s="7">
        <v>0</v>
      </c>
      <c r="L48" s="7">
        <v>0</v>
      </c>
      <c r="M48" s="37">
        <f t="shared" si="0"/>
        <v>0.24079320113314448</v>
      </c>
    </row>
    <row r="49" spans="1:13" s="34" customFormat="1" x14ac:dyDescent="0.25">
      <c r="A49" s="21" t="s">
        <v>608</v>
      </c>
      <c r="B49" s="7">
        <v>387</v>
      </c>
      <c r="C49" s="22">
        <v>41</v>
      </c>
      <c r="D49" s="22">
        <v>4</v>
      </c>
      <c r="E49" s="22">
        <v>26</v>
      </c>
      <c r="F49" s="22">
        <v>1</v>
      </c>
      <c r="G49" s="22">
        <v>56</v>
      </c>
      <c r="H49" s="22">
        <v>1</v>
      </c>
      <c r="I49" s="22">
        <v>129</v>
      </c>
      <c r="J49" s="7">
        <v>0</v>
      </c>
      <c r="K49" s="7">
        <v>0</v>
      </c>
      <c r="L49" s="7">
        <v>0</v>
      </c>
      <c r="M49" s="37">
        <f t="shared" si="0"/>
        <v>0.33333333333333331</v>
      </c>
    </row>
    <row r="50" spans="1:13" s="34" customFormat="1" x14ac:dyDescent="0.25">
      <c r="A50" s="21" t="s">
        <v>609</v>
      </c>
      <c r="B50" s="7">
        <v>342</v>
      </c>
      <c r="C50" s="22">
        <v>30</v>
      </c>
      <c r="D50" s="22">
        <v>2</v>
      </c>
      <c r="E50" s="22">
        <v>10</v>
      </c>
      <c r="F50" s="22">
        <v>2</v>
      </c>
      <c r="G50" s="22">
        <v>30</v>
      </c>
      <c r="H50" s="22">
        <v>0</v>
      </c>
      <c r="I50" s="22">
        <v>74</v>
      </c>
      <c r="J50" s="7">
        <v>0</v>
      </c>
      <c r="K50" s="7">
        <v>0</v>
      </c>
      <c r="L50" s="7">
        <v>0</v>
      </c>
      <c r="M50" s="37">
        <f t="shared" si="0"/>
        <v>0.21637426900584794</v>
      </c>
    </row>
    <row r="51" spans="1:13" s="34" customFormat="1" x14ac:dyDescent="0.25">
      <c r="A51" s="21" t="s">
        <v>610</v>
      </c>
      <c r="B51" s="7">
        <v>448</v>
      </c>
      <c r="C51" s="22">
        <v>61</v>
      </c>
      <c r="D51" s="22">
        <v>4</v>
      </c>
      <c r="E51" s="22">
        <v>19</v>
      </c>
      <c r="F51" s="22">
        <v>4</v>
      </c>
      <c r="G51" s="22">
        <v>56</v>
      </c>
      <c r="H51" s="22">
        <v>3</v>
      </c>
      <c r="I51" s="22">
        <v>147</v>
      </c>
      <c r="J51" s="7">
        <v>0</v>
      </c>
      <c r="K51" s="7">
        <v>0</v>
      </c>
      <c r="L51" s="7">
        <v>2</v>
      </c>
      <c r="M51" s="37">
        <f t="shared" si="0"/>
        <v>0.3325892857142857</v>
      </c>
    </row>
    <row r="52" spans="1:13" s="34" customFormat="1" x14ac:dyDescent="0.25">
      <c r="A52" s="21" t="s">
        <v>611</v>
      </c>
      <c r="B52" s="7">
        <v>398</v>
      </c>
      <c r="C52" s="22">
        <v>50</v>
      </c>
      <c r="D52" s="22">
        <v>2</v>
      </c>
      <c r="E52" s="22">
        <v>18</v>
      </c>
      <c r="F52" s="22">
        <v>2</v>
      </c>
      <c r="G52" s="22">
        <v>35</v>
      </c>
      <c r="H52" s="22">
        <v>10</v>
      </c>
      <c r="I52" s="22">
        <v>117</v>
      </c>
      <c r="J52" s="7">
        <v>0</v>
      </c>
      <c r="K52" s="7">
        <v>0</v>
      </c>
      <c r="L52" s="7">
        <v>0</v>
      </c>
      <c r="M52" s="37">
        <f t="shared" si="0"/>
        <v>0.29396984924623115</v>
      </c>
    </row>
    <row r="53" spans="1:13" s="34" customFormat="1" x14ac:dyDescent="0.25">
      <c r="A53" s="21" t="s">
        <v>612</v>
      </c>
      <c r="B53" s="7">
        <v>363</v>
      </c>
      <c r="C53" s="22">
        <v>25</v>
      </c>
      <c r="D53" s="22">
        <v>4</v>
      </c>
      <c r="E53" s="22">
        <v>19</v>
      </c>
      <c r="F53" s="22">
        <v>6</v>
      </c>
      <c r="G53" s="22">
        <v>50</v>
      </c>
      <c r="H53" s="22">
        <v>1</v>
      </c>
      <c r="I53" s="22">
        <v>105</v>
      </c>
      <c r="J53" s="7">
        <v>0</v>
      </c>
      <c r="K53" s="7">
        <v>0</v>
      </c>
      <c r="L53" s="7">
        <v>1</v>
      </c>
      <c r="M53" s="37">
        <f t="shared" si="0"/>
        <v>0.29201101928374656</v>
      </c>
    </row>
    <row r="54" spans="1:13" s="34" customFormat="1" x14ac:dyDescent="0.25">
      <c r="A54" s="21" t="s">
        <v>613</v>
      </c>
      <c r="B54" s="7">
        <v>340</v>
      </c>
      <c r="C54" s="22">
        <v>30</v>
      </c>
      <c r="D54" s="22">
        <v>2</v>
      </c>
      <c r="E54" s="22">
        <v>14</v>
      </c>
      <c r="F54" s="22">
        <v>4</v>
      </c>
      <c r="G54" s="22">
        <v>45</v>
      </c>
      <c r="H54" s="22">
        <v>0</v>
      </c>
      <c r="I54" s="22">
        <v>95</v>
      </c>
      <c r="J54" s="7">
        <v>0</v>
      </c>
      <c r="K54" s="7">
        <v>0</v>
      </c>
      <c r="L54" s="7">
        <v>0</v>
      </c>
      <c r="M54" s="37">
        <f t="shared" si="0"/>
        <v>0.27941176470588236</v>
      </c>
    </row>
    <row r="55" spans="1:13" s="34" customFormat="1" x14ac:dyDescent="0.25">
      <c r="A55" s="21" t="s">
        <v>614</v>
      </c>
      <c r="B55" s="7">
        <v>417</v>
      </c>
      <c r="C55" s="22">
        <v>50</v>
      </c>
      <c r="D55" s="22">
        <v>6</v>
      </c>
      <c r="E55" s="22">
        <v>19</v>
      </c>
      <c r="F55" s="22">
        <v>1</v>
      </c>
      <c r="G55" s="22">
        <v>70</v>
      </c>
      <c r="H55" s="22">
        <v>0</v>
      </c>
      <c r="I55" s="22">
        <v>146</v>
      </c>
      <c r="J55" s="7">
        <v>1</v>
      </c>
      <c r="K55" s="7">
        <v>0</v>
      </c>
      <c r="L55" s="7">
        <v>1</v>
      </c>
      <c r="M55" s="37">
        <f t="shared" si="0"/>
        <v>0.35251798561151076</v>
      </c>
    </row>
    <row r="56" spans="1:13" s="34" customFormat="1" x14ac:dyDescent="0.25">
      <c r="A56" s="21" t="s">
        <v>615</v>
      </c>
      <c r="B56" s="7">
        <v>431</v>
      </c>
      <c r="C56" s="22">
        <v>29</v>
      </c>
      <c r="D56" s="22">
        <v>0</v>
      </c>
      <c r="E56" s="22">
        <v>16</v>
      </c>
      <c r="F56" s="22">
        <v>1</v>
      </c>
      <c r="G56" s="22">
        <v>37</v>
      </c>
      <c r="H56" s="22">
        <v>1</v>
      </c>
      <c r="I56" s="22">
        <v>84</v>
      </c>
      <c r="J56" s="7">
        <v>2</v>
      </c>
      <c r="K56" s="7">
        <v>0</v>
      </c>
      <c r="L56" s="7">
        <v>0</v>
      </c>
      <c r="M56" s="37">
        <f t="shared" si="0"/>
        <v>0.19489559164733178</v>
      </c>
    </row>
    <row r="57" spans="1:13" s="34" customFormat="1" x14ac:dyDescent="0.25">
      <c r="A57" s="21" t="s">
        <v>616</v>
      </c>
      <c r="B57" s="7">
        <v>375</v>
      </c>
      <c r="C57" s="22">
        <v>53</v>
      </c>
      <c r="D57" s="22">
        <v>2</v>
      </c>
      <c r="E57" s="22">
        <v>17</v>
      </c>
      <c r="F57" s="22">
        <v>1</v>
      </c>
      <c r="G57" s="22">
        <v>107</v>
      </c>
      <c r="H57" s="22">
        <v>1</v>
      </c>
      <c r="I57" s="22">
        <v>181</v>
      </c>
      <c r="J57" s="7">
        <v>0</v>
      </c>
      <c r="K57" s="7">
        <v>0</v>
      </c>
      <c r="L57" s="7">
        <v>0</v>
      </c>
      <c r="M57" s="37">
        <f t="shared" si="0"/>
        <v>0.48266666666666669</v>
      </c>
    </row>
    <row r="58" spans="1:13" s="34" customFormat="1" x14ac:dyDescent="0.25">
      <c r="A58" s="21" t="s">
        <v>617</v>
      </c>
      <c r="B58" s="7">
        <v>347</v>
      </c>
      <c r="C58" s="22">
        <v>43</v>
      </c>
      <c r="D58" s="22">
        <v>5</v>
      </c>
      <c r="E58" s="22">
        <v>21</v>
      </c>
      <c r="F58" s="22">
        <v>5</v>
      </c>
      <c r="G58" s="22">
        <v>70</v>
      </c>
      <c r="H58" s="22">
        <v>4</v>
      </c>
      <c r="I58" s="22">
        <v>148</v>
      </c>
      <c r="J58" s="7">
        <v>0</v>
      </c>
      <c r="K58" s="7">
        <v>0</v>
      </c>
      <c r="L58" s="7">
        <v>2</v>
      </c>
      <c r="M58" s="37">
        <f t="shared" si="0"/>
        <v>0.43227665706051871</v>
      </c>
    </row>
    <row r="59" spans="1:13" s="34" customFormat="1" x14ac:dyDescent="0.25">
      <c r="A59" s="21" t="s">
        <v>618</v>
      </c>
      <c r="B59" s="7">
        <v>380</v>
      </c>
      <c r="C59" s="22">
        <v>42</v>
      </c>
      <c r="D59" s="22">
        <v>4</v>
      </c>
      <c r="E59" s="22">
        <v>27</v>
      </c>
      <c r="F59" s="22">
        <v>3</v>
      </c>
      <c r="G59" s="22">
        <v>84</v>
      </c>
      <c r="H59" s="22">
        <v>1</v>
      </c>
      <c r="I59" s="22">
        <v>161</v>
      </c>
      <c r="J59" s="7">
        <v>0</v>
      </c>
      <c r="K59" s="7">
        <v>0</v>
      </c>
      <c r="L59" s="7">
        <v>0</v>
      </c>
      <c r="M59" s="37">
        <f t="shared" si="0"/>
        <v>0.42368421052631577</v>
      </c>
    </row>
    <row r="60" spans="1:13" s="34" customFormat="1" x14ac:dyDescent="0.25">
      <c r="A60" s="21" t="s">
        <v>619</v>
      </c>
      <c r="B60" s="7">
        <v>213</v>
      </c>
      <c r="C60" s="22">
        <v>23</v>
      </c>
      <c r="D60" s="22">
        <v>3</v>
      </c>
      <c r="E60" s="22">
        <v>4</v>
      </c>
      <c r="F60" s="22">
        <v>1</v>
      </c>
      <c r="G60" s="22">
        <v>35</v>
      </c>
      <c r="H60" s="22">
        <v>0</v>
      </c>
      <c r="I60" s="22">
        <v>66</v>
      </c>
      <c r="J60" s="7">
        <v>0</v>
      </c>
      <c r="K60" s="7">
        <v>0</v>
      </c>
      <c r="L60" s="7">
        <v>0</v>
      </c>
      <c r="M60" s="37">
        <f t="shared" si="0"/>
        <v>0.30985915492957744</v>
      </c>
    </row>
    <row r="61" spans="1:13" s="34" customFormat="1" x14ac:dyDescent="0.25">
      <c r="A61" s="21" t="s">
        <v>620</v>
      </c>
      <c r="B61" s="7">
        <v>262</v>
      </c>
      <c r="C61" s="22">
        <v>35</v>
      </c>
      <c r="D61" s="22">
        <v>4</v>
      </c>
      <c r="E61" s="22">
        <v>15</v>
      </c>
      <c r="F61" s="22">
        <v>6</v>
      </c>
      <c r="G61" s="22">
        <v>53</v>
      </c>
      <c r="H61" s="22">
        <v>3</v>
      </c>
      <c r="I61" s="22">
        <v>116</v>
      </c>
      <c r="J61" s="7">
        <v>1</v>
      </c>
      <c r="K61" s="7">
        <v>0</v>
      </c>
      <c r="L61" s="7">
        <v>1</v>
      </c>
      <c r="M61" s="37">
        <f t="shared" si="0"/>
        <v>0.44656488549618323</v>
      </c>
    </row>
    <row r="62" spans="1:13" s="34" customFormat="1" x14ac:dyDescent="0.25">
      <c r="A62" s="6" t="s">
        <v>621</v>
      </c>
      <c r="B62" s="7">
        <v>394</v>
      </c>
      <c r="C62" s="22">
        <v>60</v>
      </c>
      <c r="D62" s="22">
        <v>4</v>
      </c>
      <c r="E62" s="22">
        <v>22</v>
      </c>
      <c r="F62" s="22">
        <v>8</v>
      </c>
      <c r="G62" s="22">
        <v>49</v>
      </c>
      <c r="H62" s="22">
        <v>0</v>
      </c>
      <c r="I62" s="22">
        <v>143</v>
      </c>
      <c r="J62" s="7">
        <v>1</v>
      </c>
      <c r="K62" s="7">
        <v>0</v>
      </c>
      <c r="L62" s="7">
        <v>0</v>
      </c>
      <c r="M62" s="37">
        <f t="shared" si="0"/>
        <v>0.3629441624365482</v>
      </c>
    </row>
    <row r="63" spans="1:13" s="34" customFormat="1" x14ac:dyDescent="0.25">
      <c r="A63" s="21" t="s">
        <v>622</v>
      </c>
      <c r="B63" s="7">
        <v>306</v>
      </c>
      <c r="C63" s="22">
        <v>52</v>
      </c>
      <c r="D63" s="22">
        <v>1</v>
      </c>
      <c r="E63" s="22">
        <v>17</v>
      </c>
      <c r="F63" s="22">
        <v>9</v>
      </c>
      <c r="G63" s="22">
        <v>52</v>
      </c>
      <c r="H63" s="22">
        <v>2</v>
      </c>
      <c r="I63" s="22">
        <v>133</v>
      </c>
      <c r="J63" s="7">
        <v>0</v>
      </c>
      <c r="K63" s="7">
        <v>0</v>
      </c>
      <c r="L63" s="7">
        <v>0</v>
      </c>
      <c r="M63" s="37">
        <f t="shared" si="0"/>
        <v>0.434640522875817</v>
      </c>
    </row>
    <row r="64" spans="1:13" s="34" customFormat="1" x14ac:dyDescent="0.25">
      <c r="A64" s="21" t="s">
        <v>623</v>
      </c>
      <c r="B64" s="7">
        <v>263</v>
      </c>
      <c r="C64" s="22">
        <v>33</v>
      </c>
      <c r="D64" s="22">
        <v>1</v>
      </c>
      <c r="E64" s="22">
        <v>5</v>
      </c>
      <c r="F64" s="22">
        <v>3</v>
      </c>
      <c r="G64" s="22">
        <v>43</v>
      </c>
      <c r="H64" s="22">
        <v>0</v>
      </c>
      <c r="I64" s="22">
        <v>85</v>
      </c>
      <c r="J64" s="7">
        <v>0</v>
      </c>
      <c r="K64" s="7">
        <v>0</v>
      </c>
      <c r="L64" s="7">
        <v>0</v>
      </c>
      <c r="M64" s="37">
        <f t="shared" si="0"/>
        <v>0.32319391634980987</v>
      </c>
    </row>
    <row r="65" spans="1:13" s="34" customFormat="1" x14ac:dyDescent="0.25">
      <c r="A65" s="21" t="s">
        <v>624</v>
      </c>
      <c r="B65" s="7">
        <v>464</v>
      </c>
      <c r="C65" s="22">
        <v>54</v>
      </c>
      <c r="D65" s="22">
        <v>5</v>
      </c>
      <c r="E65" s="22">
        <v>32</v>
      </c>
      <c r="F65" s="22">
        <v>9</v>
      </c>
      <c r="G65" s="22">
        <v>62</v>
      </c>
      <c r="H65" s="22">
        <v>0</v>
      </c>
      <c r="I65" s="22">
        <v>162</v>
      </c>
      <c r="J65" s="7">
        <v>0</v>
      </c>
      <c r="K65" s="7">
        <v>0</v>
      </c>
      <c r="L65" s="7">
        <v>3</v>
      </c>
      <c r="M65" s="37">
        <f t="shared" si="0"/>
        <v>0.35560344827586204</v>
      </c>
    </row>
    <row r="66" spans="1:13" s="34" customFormat="1" x14ac:dyDescent="0.25">
      <c r="A66" s="21" t="s">
        <v>625</v>
      </c>
      <c r="B66" s="7">
        <v>300</v>
      </c>
      <c r="C66" s="22">
        <v>30</v>
      </c>
      <c r="D66" s="22">
        <v>3</v>
      </c>
      <c r="E66" s="22">
        <v>11</v>
      </c>
      <c r="F66" s="22">
        <v>5</v>
      </c>
      <c r="G66" s="22">
        <v>56</v>
      </c>
      <c r="H66" s="22">
        <v>0</v>
      </c>
      <c r="I66" s="22">
        <v>105</v>
      </c>
      <c r="J66" s="7">
        <v>1</v>
      </c>
      <c r="K66" s="7">
        <v>0</v>
      </c>
      <c r="L66" s="7">
        <v>0</v>
      </c>
      <c r="M66" s="37">
        <f t="shared" ref="M66:M85" si="1">(I66+K66+L66)/B66</f>
        <v>0.35</v>
      </c>
    </row>
    <row r="67" spans="1:13" s="34" customFormat="1" x14ac:dyDescent="0.25">
      <c r="A67" s="21" t="s">
        <v>626</v>
      </c>
      <c r="B67" s="7">
        <v>224</v>
      </c>
      <c r="C67" s="22">
        <v>21</v>
      </c>
      <c r="D67" s="22">
        <v>2</v>
      </c>
      <c r="E67" s="22">
        <v>7</v>
      </c>
      <c r="F67" s="22">
        <v>3</v>
      </c>
      <c r="G67" s="22">
        <v>33</v>
      </c>
      <c r="H67" s="22">
        <v>2</v>
      </c>
      <c r="I67" s="22">
        <v>68</v>
      </c>
      <c r="J67" s="7">
        <v>0</v>
      </c>
      <c r="K67" s="7">
        <v>0</v>
      </c>
      <c r="L67" s="7">
        <v>0</v>
      </c>
      <c r="M67" s="37">
        <f t="shared" si="1"/>
        <v>0.30357142857142855</v>
      </c>
    </row>
    <row r="68" spans="1:13" s="34" customFormat="1" x14ac:dyDescent="0.25">
      <c r="A68" s="21" t="s">
        <v>627</v>
      </c>
      <c r="B68" s="7">
        <v>306</v>
      </c>
      <c r="C68" s="22">
        <v>38</v>
      </c>
      <c r="D68" s="22">
        <v>2</v>
      </c>
      <c r="E68" s="22">
        <v>14</v>
      </c>
      <c r="F68" s="22">
        <v>1</v>
      </c>
      <c r="G68" s="22">
        <v>63</v>
      </c>
      <c r="H68" s="22">
        <v>1</v>
      </c>
      <c r="I68" s="22">
        <v>119</v>
      </c>
      <c r="J68" s="7">
        <v>0</v>
      </c>
      <c r="K68" s="7">
        <v>0</v>
      </c>
      <c r="L68" s="7">
        <v>2</v>
      </c>
      <c r="M68" s="37">
        <f t="shared" si="1"/>
        <v>0.39542483660130717</v>
      </c>
    </row>
    <row r="69" spans="1:13" s="34" customFormat="1" x14ac:dyDescent="0.25">
      <c r="A69" s="21" t="s">
        <v>628</v>
      </c>
      <c r="B69" s="7">
        <v>303</v>
      </c>
      <c r="C69" s="22">
        <v>45</v>
      </c>
      <c r="D69" s="22">
        <v>0</v>
      </c>
      <c r="E69" s="22">
        <v>15</v>
      </c>
      <c r="F69" s="22">
        <v>6</v>
      </c>
      <c r="G69" s="22">
        <v>53</v>
      </c>
      <c r="H69" s="22">
        <v>1</v>
      </c>
      <c r="I69" s="22">
        <v>120</v>
      </c>
      <c r="J69" s="7">
        <v>0</v>
      </c>
      <c r="K69" s="7">
        <v>1</v>
      </c>
      <c r="L69" s="7">
        <v>0</v>
      </c>
      <c r="M69" s="37">
        <f t="shared" si="1"/>
        <v>0.39933993399339934</v>
      </c>
    </row>
    <row r="70" spans="1:13" s="34" customFormat="1" x14ac:dyDescent="0.25">
      <c r="A70" s="21" t="s">
        <v>629</v>
      </c>
      <c r="B70" s="7">
        <v>299</v>
      </c>
      <c r="C70" s="22">
        <v>36</v>
      </c>
      <c r="D70" s="22">
        <v>0</v>
      </c>
      <c r="E70" s="22">
        <v>9</v>
      </c>
      <c r="F70" s="22">
        <v>0</v>
      </c>
      <c r="G70" s="22">
        <v>32</v>
      </c>
      <c r="H70" s="22">
        <v>0</v>
      </c>
      <c r="I70" s="22">
        <v>77</v>
      </c>
      <c r="J70" s="7">
        <v>0</v>
      </c>
      <c r="K70" s="7">
        <v>0</v>
      </c>
      <c r="L70" s="7">
        <v>0</v>
      </c>
      <c r="M70" s="37">
        <f t="shared" si="1"/>
        <v>0.25752508361204013</v>
      </c>
    </row>
    <row r="71" spans="1:13" s="34" customFormat="1" x14ac:dyDescent="0.25">
      <c r="A71" s="21" t="s">
        <v>630</v>
      </c>
      <c r="B71" s="7">
        <v>292</v>
      </c>
      <c r="C71" s="22">
        <v>28</v>
      </c>
      <c r="D71" s="22">
        <v>2</v>
      </c>
      <c r="E71" s="22">
        <v>3</v>
      </c>
      <c r="F71" s="22">
        <v>5</v>
      </c>
      <c r="G71" s="22">
        <v>49</v>
      </c>
      <c r="H71" s="22">
        <v>0</v>
      </c>
      <c r="I71" s="22">
        <v>87</v>
      </c>
      <c r="J71" s="7">
        <v>0</v>
      </c>
      <c r="K71" s="7">
        <v>1</v>
      </c>
      <c r="L71" s="7">
        <v>0</v>
      </c>
      <c r="M71" s="37">
        <f t="shared" si="1"/>
        <v>0.30136986301369861</v>
      </c>
    </row>
    <row r="72" spans="1:13" s="34" customFormat="1" x14ac:dyDescent="0.25">
      <c r="A72" s="21" t="s">
        <v>631</v>
      </c>
      <c r="B72" s="7">
        <v>474</v>
      </c>
      <c r="C72" s="22">
        <v>63</v>
      </c>
      <c r="D72" s="22">
        <v>0</v>
      </c>
      <c r="E72" s="22">
        <v>20</v>
      </c>
      <c r="F72" s="22">
        <v>4</v>
      </c>
      <c r="G72" s="22">
        <v>68</v>
      </c>
      <c r="H72" s="22">
        <v>1</v>
      </c>
      <c r="I72" s="22">
        <v>156</v>
      </c>
      <c r="J72" s="7">
        <v>0</v>
      </c>
      <c r="K72" s="7">
        <v>0</v>
      </c>
      <c r="L72" s="7">
        <v>0</v>
      </c>
      <c r="M72" s="37">
        <f t="shared" si="1"/>
        <v>0.32911392405063289</v>
      </c>
    </row>
    <row r="73" spans="1:13" s="34" customFormat="1" ht="30" x14ac:dyDescent="0.25">
      <c r="A73" s="6" t="s">
        <v>632</v>
      </c>
      <c r="B73" s="7">
        <v>441</v>
      </c>
      <c r="C73" s="22">
        <v>48</v>
      </c>
      <c r="D73" s="22">
        <v>0</v>
      </c>
      <c r="E73" s="22">
        <v>12</v>
      </c>
      <c r="F73" s="22">
        <v>9</v>
      </c>
      <c r="G73" s="22">
        <v>50</v>
      </c>
      <c r="H73" s="22">
        <v>0</v>
      </c>
      <c r="I73" s="22">
        <v>119</v>
      </c>
      <c r="J73" s="7">
        <v>2</v>
      </c>
      <c r="K73" s="7">
        <v>0</v>
      </c>
      <c r="L73" s="7">
        <v>1</v>
      </c>
      <c r="M73" s="37">
        <f t="shared" si="1"/>
        <v>0.27210884353741499</v>
      </c>
    </row>
    <row r="74" spans="1:13" s="34" customFormat="1" x14ac:dyDescent="0.25">
      <c r="A74" s="21" t="s">
        <v>633</v>
      </c>
      <c r="B74" s="7">
        <v>387</v>
      </c>
      <c r="C74" s="22">
        <v>44</v>
      </c>
      <c r="D74" s="22">
        <v>5</v>
      </c>
      <c r="E74" s="22">
        <v>29</v>
      </c>
      <c r="F74" s="22">
        <v>5</v>
      </c>
      <c r="G74" s="22">
        <v>75</v>
      </c>
      <c r="H74" s="22">
        <v>0</v>
      </c>
      <c r="I74" s="22">
        <v>158</v>
      </c>
      <c r="J74" s="7">
        <v>0</v>
      </c>
      <c r="K74" s="7">
        <v>0</v>
      </c>
      <c r="L74" s="7">
        <v>0</v>
      </c>
      <c r="M74" s="37">
        <f t="shared" si="1"/>
        <v>0.40826873385012918</v>
      </c>
    </row>
    <row r="75" spans="1:13" s="34" customFormat="1" x14ac:dyDescent="0.25">
      <c r="A75" s="21" t="s">
        <v>634</v>
      </c>
      <c r="B75" s="7">
        <v>517</v>
      </c>
      <c r="C75" s="22">
        <v>59</v>
      </c>
      <c r="D75" s="22">
        <v>3</v>
      </c>
      <c r="E75" s="22">
        <v>13</v>
      </c>
      <c r="F75" s="22">
        <v>5</v>
      </c>
      <c r="G75" s="22">
        <v>82</v>
      </c>
      <c r="H75" s="22">
        <v>0</v>
      </c>
      <c r="I75" s="22">
        <v>162</v>
      </c>
      <c r="J75" s="7">
        <v>0</v>
      </c>
      <c r="K75" s="7">
        <v>0</v>
      </c>
      <c r="L75" s="7">
        <v>1</v>
      </c>
      <c r="M75" s="37">
        <f t="shared" si="1"/>
        <v>0.31528046421663442</v>
      </c>
    </row>
    <row r="76" spans="1:13" s="34" customFormat="1" x14ac:dyDescent="0.25">
      <c r="A76" s="21" t="s">
        <v>635</v>
      </c>
      <c r="B76" s="7">
        <v>395</v>
      </c>
      <c r="C76" s="22">
        <v>59</v>
      </c>
      <c r="D76" s="22">
        <v>9</v>
      </c>
      <c r="E76" s="22">
        <v>21</v>
      </c>
      <c r="F76" s="22">
        <v>4</v>
      </c>
      <c r="G76" s="22">
        <v>86</v>
      </c>
      <c r="H76" s="22">
        <v>2</v>
      </c>
      <c r="I76" s="22">
        <v>181</v>
      </c>
      <c r="J76" s="7">
        <v>1</v>
      </c>
      <c r="K76" s="7">
        <v>0</v>
      </c>
      <c r="L76" s="7">
        <v>0</v>
      </c>
      <c r="M76" s="37">
        <f t="shared" si="1"/>
        <v>0.45822784810126582</v>
      </c>
    </row>
    <row r="77" spans="1:13" s="34" customFormat="1" x14ac:dyDescent="0.25">
      <c r="A77" s="21" t="s">
        <v>636</v>
      </c>
      <c r="B77" s="7">
        <v>450</v>
      </c>
      <c r="C77" s="22">
        <v>71</v>
      </c>
      <c r="D77" s="22">
        <v>5</v>
      </c>
      <c r="E77" s="22">
        <v>35</v>
      </c>
      <c r="F77" s="22">
        <v>9</v>
      </c>
      <c r="G77" s="22">
        <v>89</v>
      </c>
      <c r="H77" s="22">
        <v>0</v>
      </c>
      <c r="I77" s="22">
        <v>209</v>
      </c>
      <c r="J77" s="7">
        <v>3</v>
      </c>
      <c r="K77" s="7">
        <v>0</v>
      </c>
      <c r="L77" s="7">
        <v>0</v>
      </c>
      <c r="M77" s="37">
        <f t="shared" si="1"/>
        <v>0.46444444444444444</v>
      </c>
    </row>
    <row r="78" spans="1:13" s="34" customFormat="1" x14ac:dyDescent="0.25">
      <c r="A78" s="21" t="s">
        <v>637</v>
      </c>
      <c r="B78" s="7">
        <v>468</v>
      </c>
      <c r="C78" s="22">
        <v>57</v>
      </c>
      <c r="D78" s="22">
        <v>1</v>
      </c>
      <c r="E78" s="22">
        <v>24</v>
      </c>
      <c r="F78" s="22">
        <v>7</v>
      </c>
      <c r="G78" s="22">
        <v>108</v>
      </c>
      <c r="H78" s="22">
        <v>2</v>
      </c>
      <c r="I78" s="22">
        <v>199</v>
      </c>
      <c r="J78" s="7">
        <v>0</v>
      </c>
      <c r="K78" s="7">
        <v>0</v>
      </c>
      <c r="L78" s="7">
        <v>0</v>
      </c>
      <c r="M78" s="37">
        <f t="shared" si="1"/>
        <v>0.4252136752136752</v>
      </c>
    </row>
    <row r="79" spans="1:13" s="34" customFormat="1" x14ac:dyDescent="0.25">
      <c r="A79" s="21" t="s">
        <v>638</v>
      </c>
      <c r="B79" s="7">
        <v>478</v>
      </c>
      <c r="C79" s="22">
        <v>69</v>
      </c>
      <c r="D79" s="22">
        <v>1</v>
      </c>
      <c r="E79" s="22">
        <v>28</v>
      </c>
      <c r="F79" s="22">
        <v>8</v>
      </c>
      <c r="G79" s="22">
        <v>80</v>
      </c>
      <c r="H79" s="22">
        <v>0</v>
      </c>
      <c r="I79" s="22">
        <v>186</v>
      </c>
      <c r="J79" s="7">
        <v>1</v>
      </c>
      <c r="K79" s="7">
        <v>0</v>
      </c>
      <c r="L79" s="7">
        <v>0</v>
      </c>
      <c r="M79" s="37">
        <f t="shared" si="1"/>
        <v>0.38912133891213391</v>
      </c>
    </row>
    <row r="80" spans="1:13" s="34" customFormat="1" x14ac:dyDescent="0.25">
      <c r="A80" s="21" t="s">
        <v>639</v>
      </c>
      <c r="B80" s="7">
        <v>443</v>
      </c>
      <c r="C80" s="22">
        <v>57</v>
      </c>
      <c r="D80" s="22">
        <v>3</v>
      </c>
      <c r="E80" s="22">
        <v>22</v>
      </c>
      <c r="F80" s="22">
        <v>8</v>
      </c>
      <c r="G80" s="22">
        <v>87</v>
      </c>
      <c r="H80" s="22">
        <v>1</v>
      </c>
      <c r="I80" s="22">
        <v>178</v>
      </c>
      <c r="J80" s="7">
        <v>0</v>
      </c>
      <c r="K80" s="7">
        <v>1</v>
      </c>
      <c r="L80" s="7">
        <v>0</v>
      </c>
      <c r="M80" s="37">
        <f t="shared" si="1"/>
        <v>0.40406320541760721</v>
      </c>
    </row>
    <row r="81" spans="1:13" s="34" customFormat="1" x14ac:dyDescent="0.25">
      <c r="A81" s="21" t="s">
        <v>640</v>
      </c>
      <c r="B81" s="7">
        <v>395</v>
      </c>
      <c r="C81" s="22">
        <v>63</v>
      </c>
      <c r="D81" s="22">
        <v>6</v>
      </c>
      <c r="E81" s="22">
        <v>26</v>
      </c>
      <c r="F81" s="22">
        <v>8</v>
      </c>
      <c r="G81" s="22">
        <v>73</v>
      </c>
      <c r="H81" s="22">
        <v>0</v>
      </c>
      <c r="I81" s="22">
        <v>176</v>
      </c>
      <c r="J81" s="7">
        <v>2</v>
      </c>
      <c r="K81" s="7">
        <v>0</v>
      </c>
      <c r="L81" s="7">
        <v>3</v>
      </c>
      <c r="M81" s="37">
        <f t="shared" si="1"/>
        <v>0.45316455696202529</v>
      </c>
    </row>
    <row r="82" spans="1:13" s="34" customFormat="1" x14ac:dyDescent="0.25">
      <c r="A82" s="21" t="s">
        <v>641</v>
      </c>
      <c r="B82" s="7">
        <v>299</v>
      </c>
      <c r="C82" s="22">
        <v>18</v>
      </c>
      <c r="D82" s="22">
        <v>2</v>
      </c>
      <c r="E82" s="22">
        <v>11</v>
      </c>
      <c r="F82" s="22">
        <v>1</v>
      </c>
      <c r="G82" s="22">
        <v>49</v>
      </c>
      <c r="H82" s="22">
        <v>0</v>
      </c>
      <c r="I82" s="22">
        <v>81</v>
      </c>
      <c r="J82" s="7">
        <v>0</v>
      </c>
      <c r="K82" s="7">
        <v>0</v>
      </c>
      <c r="L82" s="7">
        <v>0</v>
      </c>
      <c r="M82" s="37">
        <f t="shared" si="1"/>
        <v>0.2709030100334448</v>
      </c>
    </row>
    <row r="83" spans="1:13" s="34" customFormat="1" x14ac:dyDescent="0.25">
      <c r="A83" s="21" t="s">
        <v>642</v>
      </c>
      <c r="B83" s="7">
        <v>432</v>
      </c>
      <c r="C83" s="22">
        <v>54</v>
      </c>
      <c r="D83" s="22">
        <v>2</v>
      </c>
      <c r="E83" s="22">
        <v>35</v>
      </c>
      <c r="F83" s="22">
        <v>8</v>
      </c>
      <c r="G83" s="22">
        <v>77</v>
      </c>
      <c r="H83" s="22">
        <v>1</v>
      </c>
      <c r="I83" s="22">
        <v>177</v>
      </c>
      <c r="J83" s="7">
        <v>2</v>
      </c>
      <c r="K83" s="7">
        <v>0</v>
      </c>
      <c r="L83" s="7">
        <v>0</v>
      </c>
      <c r="M83" s="37">
        <f t="shared" si="1"/>
        <v>0.40972222222222221</v>
      </c>
    </row>
    <row r="84" spans="1:13" s="34" customFormat="1" x14ac:dyDescent="0.25">
      <c r="A84" s="21" t="s">
        <v>643</v>
      </c>
      <c r="B84" s="7">
        <v>442</v>
      </c>
      <c r="C84" s="22">
        <v>60</v>
      </c>
      <c r="D84" s="22">
        <v>5</v>
      </c>
      <c r="E84" s="22">
        <v>28</v>
      </c>
      <c r="F84" s="22">
        <v>7</v>
      </c>
      <c r="G84" s="22">
        <v>94</v>
      </c>
      <c r="H84" s="22">
        <v>0</v>
      </c>
      <c r="I84" s="22">
        <v>194</v>
      </c>
      <c r="J84" s="7">
        <v>0</v>
      </c>
      <c r="K84" s="7">
        <v>0</v>
      </c>
      <c r="L84" s="7">
        <v>0</v>
      </c>
      <c r="M84" s="37">
        <f t="shared" si="1"/>
        <v>0.43891402714932126</v>
      </c>
    </row>
    <row r="85" spans="1:13" s="34" customFormat="1" x14ac:dyDescent="0.25">
      <c r="A85" s="21" t="s">
        <v>644</v>
      </c>
      <c r="B85" s="7">
        <v>199</v>
      </c>
      <c r="C85" s="22">
        <v>10</v>
      </c>
      <c r="D85" s="22">
        <v>6</v>
      </c>
      <c r="E85" s="22">
        <v>10</v>
      </c>
      <c r="F85" s="22">
        <v>0</v>
      </c>
      <c r="G85" s="22">
        <v>34</v>
      </c>
      <c r="H85" s="22">
        <v>1</v>
      </c>
      <c r="I85" s="22">
        <v>61</v>
      </c>
      <c r="J85" s="7">
        <v>0</v>
      </c>
      <c r="K85" s="7">
        <v>0</v>
      </c>
      <c r="L85" s="7">
        <v>0</v>
      </c>
      <c r="M85" s="37">
        <f t="shared" si="1"/>
        <v>0.30653266331658291</v>
      </c>
    </row>
    <row r="86" spans="1:13" s="34" customFormat="1" x14ac:dyDescent="0.25">
      <c r="A86" s="21" t="s">
        <v>645</v>
      </c>
      <c r="B86" s="7">
        <v>0</v>
      </c>
      <c r="C86" s="22">
        <v>30</v>
      </c>
      <c r="D86" s="22">
        <v>0</v>
      </c>
      <c r="E86" s="22">
        <v>11</v>
      </c>
      <c r="F86" s="22">
        <v>5</v>
      </c>
      <c r="G86" s="22">
        <v>32</v>
      </c>
      <c r="H86" s="22">
        <v>0</v>
      </c>
      <c r="I86" s="22">
        <v>78</v>
      </c>
      <c r="J86" s="7">
        <v>0</v>
      </c>
      <c r="K86" s="7">
        <v>0</v>
      </c>
      <c r="L86" s="7">
        <v>22</v>
      </c>
      <c r="M86" s="37" t="s">
        <v>99</v>
      </c>
    </row>
    <row r="87" spans="1:13" s="34" customFormat="1" x14ac:dyDescent="0.25">
      <c r="A87" s="21" t="s">
        <v>646</v>
      </c>
      <c r="B87" s="7">
        <v>0</v>
      </c>
      <c r="C87" s="22">
        <v>12</v>
      </c>
      <c r="D87" s="22">
        <v>4</v>
      </c>
      <c r="E87" s="22">
        <v>4</v>
      </c>
      <c r="F87" s="22">
        <v>11</v>
      </c>
      <c r="G87" s="22">
        <v>26</v>
      </c>
      <c r="H87" s="22">
        <v>2</v>
      </c>
      <c r="I87" s="22">
        <v>59</v>
      </c>
      <c r="J87" s="7">
        <v>0</v>
      </c>
      <c r="K87" s="7">
        <v>0</v>
      </c>
      <c r="L87" s="7">
        <v>0</v>
      </c>
      <c r="M87" s="37" t="s">
        <v>99</v>
      </c>
    </row>
    <row r="88" spans="1:13" s="34" customFormat="1" x14ac:dyDescent="0.25">
      <c r="A88" s="21" t="s">
        <v>647</v>
      </c>
      <c r="B88" s="7">
        <v>0</v>
      </c>
      <c r="C88" s="22">
        <v>1059</v>
      </c>
      <c r="D88" s="22">
        <v>64</v>
      </c>
      <c r="E88" s="22">
        <v>258</v>
      </c>
      <c r="F88" s="22">
        <v>74</v>
      </c>
      <c r="G88" s="22">
        <v>1707</v>
      </c>
      <c r="H88" s="22">
        <v>6</v>
      </c>
      <c r="I88" s="22">
        <v>3168</v>
      </c>
      <c r="J88" s="7">
        <v>15</v>
      </c>
      <c r="K88" s="7">
        <v>0</v>
      </c>
      <c r="L88" s="7">
        <v>4</v>
      </c>
      <c r="M88" s="37" t="s">
        <v>99</v>
      </c>
    </row>
    <row r="89" spans="1:13" s="34" customFormat="1" x14ac:dyDescent="0.25">
      <c r="A89" s="21" t="s">
        <v>102</v>
      </c>
      <c r="B89" s="7">
        <v>0</v>
      </c>
      <c r="C89" s="22">
        <v>293</v>
      </c>
      <c r="D89" s="22">
        <v>16</v>
      </c>
      <c r="E89" s="22">
        <v>94</v>
      </c>
      <c r="F89" s="22">
        <v>20</v>
      </c>
      <c r="G89" s="22">
        <v>497</v>
      </c>
      <c r="H89" s="22">
        <v>5</v>
      </c>
      <c r="I89" s="22">
        <v>925</v>
      </c>
      <c r="J89" s="7">
        <v>6</v>
      </c>
      <c r="K89" s="7">
        <v>0</v>
      </c>
      <c r="L89" s="7">
        <v>1</v>
      </c>
      <c r="M89" s="37" t="s">
        <v>99</v>
      </c>
    </row>
    <row r="90" spans="1:13" s="34" customFormat="1" x14ac:dyDescent="0.25">
      <c r="A90" s="21" t="s">
        <v>103</v>
      </c>
      <c r="B90" s="7">
        <v>0</v>
      </c>
      <c r="C90" s="22">
        <v>107</v>
      </c>
      <c r="D90" s="22">
        <v>7</v>
      </c>
      <c r="E90" s="22">
        <v>34</v>
      </c>
      <c r="F90" s="22">
        <v>11</v>
      </c>
      <c r="G90" s="22">
        <v>106</v>
      </c>
      <c r="H90" s="22">
        <v>1</v>
      </c>
      <c r="I90" s="22">
        <v>266</v>
      </c>
      <c r="J90" s="7">
        <v>3</v>
      </c>
      <c r="K90" s="7">
        <v>0</v>
      </c>
      <c r="L90" s="7">
        <v>0</v>
      </c>
      <c r="M90" s="46" t="s">
        <v>99</v>
      </c>
    </row>
    <row r="91" spans="1:13" s="34" customFormat="1" x14ac:dyDescent="0.25">
      <c r="A91" s="21" t="s">
        <v>104</v>
      </c>
      <c r="B91" s="7"/>
      <c r="C91" s="22">
        <f t="shared" ref="C91:L91" si="2">SUM(C2:C87)</f>
        <v>3408</v>
      </c>
      <c r="D91" s="22">
        <f t="shared" si="2"/>
        <v>264</v>
      </c>
      <c r="E91" s="22">
        <f t="shared" si="2"/>
        <v>1493</v>
      </c>
      <c r="F91" s="22">
        <f t="shared" si="2"/>
        <v>334</v>
      </c>
      <c r="G91" s="22">
        <f t="shared" si="2"/>
        <v>5210</v>
      </c>
      <c r="H91" s="22">
        <f t="shared" si="2"/>
        <v>57</v>
      </c>
      <c r="I91" s="22">
        <f t="shared" si="2"/>
        <v>10766</v>
      </c>
      <c r="J91" s="22">
        <f t="shared" si="2"/>
        <v>32</v>
      </c>
      <c r="K91" s="22">
        <f t="shared" si="2"/>
        <v>11</v>
      </c>
      <c r="L91" s="22">
        <f t="shared" si="2"/>
        <v>63</v>
      </c>
      <c r="M91" s="37"/>
    </row>
    <row r="92" spans="1:13" s="34" customFormat="1" x14ac:dyDescent="0.25">
      <c r="A92" s="21" t="s">
        <v>105</v>
      </c>
      <c r="B92" s="7"/>
      <c r="C92" s="22">
        <f t="shared" ref="C92:L92" si="3">SUM(C88:C90)</f>
        <v>1459</v>
      </c>
      <c r="D92" s="22">
        <f t="shared" si="3"/>
        <v>87</v>
      </c>
      <c r="E92" s="22">
        <f t="shared" si="3"/>
        <v>386</v>
      </c>
      <c r="F92" s="22">
        <f t="shared" si="3"/>
        <v>105</v>
      </c>
      <c r="G92" s="22">
        <f t="shared" si="3"/>
        <v>2310</v>
      </c>
      <c r="H92" s="22">
        <f t="shared" si="3"/>
        <v>12</v>
      </c>
      <c r="I92" s="22">
        <f t="shared" si="3"/>
        <v>4359</v>
      </c>
      <c r="J92" s="22">
        <f t="shared" si="3"/>
        <v>24</v>
      </c>
      <c r="K92" s="22">
        <f t="shared" si="3"/>
        <v>0</v>
      </c>
      <c r="L92" s="22">
        <f t="shared" si="3"/>
        <v>5</v>
      </c>
      <c r="M92" s="37"/>
    </row>
    <row r="93" spans="1:13" s="34" customFormat="1" x14ac:dyDescent="0.25">
      <c r="A93" s="21" t="s">
        <v>106</v>
      </c>
      <c r="B93" s="7">
        <f>SUM(B2:B90)</f>
        <v>31843</v>
      </c>
      <c r="C93" s="22">
        <f t="shared" ref="C93:L93" si="4">SUM(C91:C92)</f>
        <v>4867</v>
      </c>
      <c r="D93" s="22">
        <f t="shared" si="4"/>
        <v>351</v>
      </c>
      <c r="E93" s="22">
        <f t="shared" si="4"/>
        <v>1879</v>
      </c>
      <c r="F93" s="22">
        <f t="shared" si="4"/>
        <v>439</v>
      </c>
      <c r="G93" s="22">
        <f t="shared" si="4"/>
        <v>7520</v>
      </c>
      <c r="H93" s="22">
        <f t="shared" si="4"/>
        <v>69</v>
      </c>
      <c r="I93" s="22">
        <f t="shared" si="4"/>
        <v>15125</v>
      </c>
      <c r="J93" s="22">
        <f t="shared" si="4"/>
        <v>56</v>
      </c>
      <c r="K93" s="22">
        <f t="shared" si="4"/>
        <v>11</v>
      </c>
      <c r="L93" s="22">
        <f t="shared" si="4"/>
        <v>68</v>
      </c>
      <c r="M93" s="37">
        <f>(I93+K93+L93)/B93</f>
        <v>0.47746757529127282</v>
      </c>
    </row>
    <row r="94" spans="1:13" s="37" customFormat="1" x14ac:dyDescent="0.25">
      <c r="A94" s="36" t="s">
        <v>107</v>
      </c>
      <c r="B94" s="48"/>
      <c r="C94" s="28">
        <f t="shared" ref="C94:H94" si="5">C93/$I$93</f>
        <v>0.32178512396694214</v>
      </c>
      <c r="D94" s="28">
        <f t="shared" si="5"/>
        <v>2.3206611570247934E-2</v>
      </c>
      <c r="E94" s="28">
        <f t="shared" si="5"/>
        <v>0.12423140495867768</v>
      </c>
      <c r="F94" s="28">
        <f t="shared" si="5"/>
        <v>2.9024793388429754E-2</v>
      </c>
      <c r="G94" s="28">
        <f t="shared" si="5"/>
        <v>0.49719008264462811</v>
      </c>
      <c r="H94" s="28">
        <f t="shared" si="5"/>
        <v>4.5619834710743804E-3</v>
      </c>
      <c r="I94" s="28"/>
    </row>
    <row r="95" spans="1:13" x14ac:dyDescent="0.25"/>
    <row r="96" spans="1:13" hidden="1" x14ac:dyDescent="0.25"/>
    <row r="97" hidden="1" x14ac:dyDescent="0.25"/>
    <row r="98" hidden="1" x14ac:dyDescent="0.25"/>
    <row r="99" hidden="1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92" fitToHeight="0" orientation="landscape" r:id="rId1"/>
  <tableParts count="1">
    <tablePart r:id="rId2"/>
  </tablePart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9AE0F8-29CC-442F-9AD2-FEB9387FDC32}">
  <sheetPr codeName="Sheet71">
    <pageSetUpPr fitToPage="1"/>
  </sheetPr>
  <dimension ref="A1:M73"/>
  <sheetViews>
    <sheetView workbookViewId="0">
      <pane xSplit="1" ySplit="1" topLeftCell="B36" activePane="bottomRight" state="frozen"/>
      <selection pane="topRight" activeCell="B1" sqref="B1"/>
      <selection pane="bottomLeft" activeCell="A2" sqref="A2"/>
      <selection pane="bottomRight" activeCell="B66" sqref="B66"/>
    </sheetView>
  </sheetViews>
  <sheetFormatPr defaultColWidth="0" defaultRowHeight="15" customHeight="1" zeroHeight="1" x14ac:dyDescent="0.25"/>
  <cols>
    <col min="1" max="1" width="52.7109375" style="33" customWidth="1"/>
    <col min="2" max="2" width="8.7109375" style="40" customWidth="1"/>
    <col min="3" max="6" width="11.7109375" style="40" customWidth="1"/>
    <col min="7" max="7" width="8.7109375" style="40" customWidth="1"/>
    <col min="8" max="10" width="3.7109375" style="40" customWidth="1"/>
    <col min="11" max="11" width="8.7109375" style="47" customWidth="1"/>
    <col min="12" max="12" width="1.7109375" style="33" customWidth="1"/>
    <col min="13" max="13" width="0" style="33" hidden="1" customWidth="1"/>
    <col min="14" max="16384" width="9.140625" style="33" hidden="1"/>
  </cols>
  <sheetData>
    <row r="1" spans="1:11" ht="50.1" customHeight="1" thickBot="1" x14ac:dyDescent="0.3">
      <c r="A1" s="1" t="s">
        <v>0</v>
      </c>
      <c r="B1" s="2" t="s">
        <v>1</v>
      </c>
      <c r="C1" s="2" t="s">
        <v>5896</v>
      </c>
      <c r="D1" s="2" t="s">
        <v>5897</v>
      </c>
      <c r="E1" s="2" t="s">
        <v>5898</v>
      </c>
      <c r="F1" s="2" t="s">
        <v>5899</v>
      </c>
      <c r="G1" s="2" t="s">
        <v>8</v>
      </c>
      <c r="H1" s="2" t="s">
        <v>9</v>
      </c>
      <c r="I1" s="2" t="s">
        <v>10</v>
      </c>
      <c r="J1" s="2" t="s">
        <v>11</v>
      </c>
      <c r="K1" s="32" t="s">
        <v>12</v>
      </c>
    </row>
    <row r="2" spans="1:11" ht="15.75" thickTop="1" x14ac:dyDescent="0.25">
      <c r="A2" s="21" t="s">
        <v>5900</v>
      </c>
      <c r="B2" s="7">
        <v>216</v>
      </c>
      <c r="C2" s="7">
        <v>5</v>
      </c>
      <c r="D2" s="7">
        <v>1</v>
      </c>
      <c r="E2" s="7">
        <v>1</v>
      </c>
      <c r="F2" s="7">
        <v>57</v>
      </c>
      <c r="G2" s="22">
        <v>64</v>
      </c>
      <c r="H2" s="7">
        <v>0</v>
      </c>
      <c r="I2" s="7">
        <v>0</v>
      </c>
      <c r="J2" s="7">
        <v>0</v>
      </c>
      <c r="K2" s="37">
        <f t="shared" ref="K2:K53" si="0">(J2+I2+G2)/B2</f>
        <v>0.29629629629629628</v>
      </c>
    </row>
    <row r="3" spans="1:11" x14ac:dyDescent="0.25">
      <c r="A3" s="21" t="s">
        <v>5901</v>
      </c>
      <c r="B3" s="7">
        <v>112</v>
      </c>
      <c r="C3" s="7">
        <v>55</v>
      </c>
      <c r="D3" s="7">
        <v>7</v>
      </c>
      <c r="E3" s="7">
        <v>6</v>
      </c>
      <c r="F3" s="7">
        <v>27</v>
      </c>
      <c r="G3" s="22">
        <v>95</v>
      </c>
      <c r="H3" s="7">
        <v>1</v>
      </c>
      <c r="I3" s="7">
        <v>0</v>
      </c>
      <c r="J3" s="7">
        <v>0</v>
      </c>
      <c r="K3" s="37">
        <f t="shared" si="0"/>
        <v>0.8482142857142857</v>
      </c>
    </row>
    <row r="4" spans="1:11" x14ac:dyDescent="0.25">
      <c r="A4" s="21" t="s">
        <v>5902</v>
      </c>
      <c r="B4" s="7">
        <v>129</v>
      </c>
      <c r="C4" s="7">
        <v>42</v>
      </c>
      <c r="D4" s="7">
        <v>0</v>
      </c>
      <c r="E4" s="7">
        <v>0</v>
      </c>
      <c r="F4" s="7">
        <v>9</v>
      </c>
      <c r="G4" s="22">
        <v>51</v>
      </c>
      <c r="H4" s="7">
        <v>0</v>
      </c>
      <c r="I4" s="7">
        <v>0</v>
      </c>
      <c r="J4" s="7">
        <v>1</v>
      </c>
      <c r="K4" s="37">
        <f t="shared" si="0"/>
        <v>0.40310077519379844</v>
      </c>
    </row>
    <row r="5" spans="1:11" x14ac:dyDescent="0.25">
      <c r="A5" s="21" t="s">
        <v>5903</v>
      </c>
      <c r="B5" s="7">
        <v>126</v>
      </c>
      <c r="C5" s="7">
        <v>33</v>
      </c>
      <c r="D5" s="7">
        <v>0</v>
      </c>
      <c r="E5" s="7">
        <v>0</v>
      </c>
      <c r="F5" s="7">
        <v>21</v>
      </c>
      <c r="G5" s="22">
        <v>54</v>
      </c>
      <c r="H5" s="7">
        <v>1</v>
      </c>
      <c r="I5" s="7">
        <v>0</v>
      </c>
      <c r="J5" s="7">
        <v>0</v>
      </c>
      <c r="K5" s="37">
        <f t="shared" si="0"/>
        <v>0.42857142857142855</v>
      </c>
    </row>
    <row r="6" spans="1:11" x14ac:dyDescent="0.25">
      <c r="A6" s="21" t="s">
        <v>5904</v>
      </c>
      <c r="B6" s="34">
        <v>202</v>
      </c>
      <c r="C6" s="7">
        <v>41</v>
      </c>
      <c r="D6" s="7">
        <v>0</v>
      </c>
      <c r="E6" s="7">
        <v>1</v>
      </c>
      <c r="F6" s="7">
        <v>24</v>
      </c>
      <c r="G6" s="22">
        <v>66</v>
      </c>
      <c r="H6" s="7">
        <v>2</v>
      </c>
      <c r="I6" s="7">
        <v>0</v>
      </c>
      <c r="J6" s="7">
        <v>0</v>
      </c>
      <c r="K6" s="37">
        <f t="shared" si="0"/>
        <v>0.32673267326732675</v>
      </c>
    </row>
    <row r="7" spans="1:11" x14ac:dyDescent="0.25">
      <c r="A7" s="21" t="s">
        <v>5905</v>
      </c>
      <c r="B7" s="34">
        <v>192</v>
      </c>
      <c r="C7" s="7">
        <v>30</v>
      </c>
      <c r="D7" s="7">
        <v>0</v>
      </c>
      <c r="E7" s="7">
        <v>1</v>
      </c>
      <c r="F7" s="7">
        <v>20</v>
      </c>
      <c r="G7" s="22">
        <v>51</v>
      </c>
      <c r="H7" s="7">
        <v>0</v>
      </c>
      <c r="I7" s="7">
        <v>0</v>
      </c>
      <c r="J7" s="7">
        <v>0</v>
      </c>
      <c r="K7" s="37">
        <f t="shared" si="0"/>
        <v>0.265625</v>
      </c>
    </row>
    <row r="8" spans="1:11" x14ac:dyDescent="0.25">
      <c r="A8" s="21" t="s">
        <v>5906</v>
      </c>
      <c r="B8" s="34">
        <v>6</v>
      </c>
      <c r="C8" s="7">
        <v>3</v>
      </c>
      <c r="D8" s="7">
        <v>0</v>
      </c>
      <c r="E8" s="7">
        <v>0</v>
      </c>
      <c r="F8" s="7">
        <v>2</v>
      </c>
      <c r="G8" s="22">
        <v>5</v>
      </c>
      <c r="H8" s="7">
        <v>0</v>
      </c>
      <c r="I8" s="7">
        <v>0</v>
      </c>
      <c r="J8" s="7">
        <v>0</v>
      </c>
      <c r="K8" s="37">
        <f t="shared" si="0"/>
        <v>0.83333333333333337</v>
      </c>
    </row>
    <row r="9" spans="1:11" x14ac:dyDescent="0.25">
      <c r="A9" s="21" t="s">
        <v>5907</v>
      </c>
      <c r="B9" s="34">
        <v>139</v>
      </c>
      <c r="C9" s="7">
        <v>24</v>
      </c>
      <c r="D9" s="7">
        <v>2</v>
      </c>
      <c r="E9" s="7">
        <v>5</v>
      </c>
      <c r="F9" s="7">
        <v>19</v>
      </c>
      <c r="G9" s="22">
        <v>50</v>
      </c>
      <c r="H9" s="7">
        <v>1</v>
      </c>
      <c r="I9" s="7">
        <v>0</v>
      </c>
      <c r="J9" s="7">
        <v>0</v>
      </c>
      <c r="K9" s="37">
        <f t="shared" si="0"/>
        <v>0.35971223021582732</v>
      </c>
    </row>
    <row r="10" spans="1:11" x14ac:dyDescent="0.25">
      <c r="A10" s="21" t="s">
        <v>5908</v>
      </c>
      <c r="B10" s="34">
        <v>125</v>
      </c>
      <c r="C10" s="7">
        <v>35</v>
      </c>
      <c r="D10" s="7">
        <v>1</v>
      </c>
      <c r="E10" s="7">
        <v>2</v>
      </c>
      <c r="F10" s="7">
        <v>19</v>
      </c>
      <c r="G10" s="22">
        <v>57</v>
      </c>
      <c r="H10" s="7">
        <v>0</v>
      </c>
      <c r="I10" s="7">
        <v>0</v>
      </c>
      <c r="J10" s="7">
        <v>0</v>
      </c>
      <c r="K10" s="37">
        <f t="shared" si="0"/>
        <v>0.45600000000000002</v>
      </c>
    </row>
    <row r="11" spans="1:11" x14ac:dyDescent="0.25">
      <c r="A11" s="21" t="s">
        <v>5909</v>
      </c>
      <c r="B11" s="7">
        <v>368</v>
      </c>
      <c r="C11" s="7">
        <v>60</v>
      </c>
      <c r="D11" s="7">
        <v>3</v>
      </c>
      <c r="E11" s="7">
        <v>3</v>
      </c>
      <c r="F11" s="7">
        <v>57</v>
      </c>
      <c r="G11" s="22">
        <v>123</v>
      </c>
      <c r="H11" s="7">
        <v>1</v>
      </c>
      <c r="I11" s="7">
        <v>0</v>
      </c>
      <c r="J11" s="7">
        <v>0</v>
      </c>
      <c r="K11" s="37">
        <f t="shared" si="0"/>
        <v>0.33423913043478259</v>
      </c>
    </row>
    <row r="12" spans="1:11" x14ac:dyDescent="0.25">
      <c r="A12" s="21" t="s">
        <v>5910</v>
      </c>
      <c r="B12" s="7">
        <v>265</v>
      </c>
      <c r="C12" s="7">
        <v>40</v>
      </c>
      <c r="D12" s="7">
        <v>3</v>
      </c>
      <c r="E12" s="7">
        <v>7</v>
      </c>
      <c r="F12" s="7">
        <v>16</v>
      </c>
      <c r="G12" s="22">
        <v>66</v>
      </c>
      <c r="H12" s="7">
        <v>1</v>
      </c>
      <c r="I12" s="7">
        <v>0</v>
      </c>
      <c r="J12" s="7">
        <v>1</v>
      </c>
      <c r="K12" s="37">
        <f t="shared" si="0"/>
        <v>0.25283018867924528</v>
      </c>
    </row>
    <row r="13" spans="1:11" x14ac:dyDescent="0.25">
      <c r="A13" s="21" t="s">
        <v>5911</v>
      </c>
      <c r="B13" s="7">
        <v>166</v>
      </c>
      <c r="C13" s="7">
        <v>33</v>
      </c>
      <c r="D13" s="7">
        <v>0</v>
      </c>
      <c r="E13" s="7">
        <v>6</v>
      </c>
      <c r="F13" s="7">
        <v>19</v>
      </c>
      <c r="G13" s="22">
        <v>58</v>
      </c>
      <c r="H13" s="7">
        <v>2</v>
      </c>
      <c r="I13" s="7">
        <v>0</v>
      </c>
      <c r="J13" s="7">
        <v>0</v>
      </c>
      <c r="K13" s="37">
        <f t="shared" si="0"/>
        <v>0.3493975903614458</v>
      </c>
    </row>
    <row r="14" spans="1:11" x14ac:dyDescent="0.25">
      <c r="A14" s="21" t="s">
        <v>5912</v>
      </c>
      <c r="B14" s="34">
        <v>320</v>
      </c>
      <c r="C14" s="7">
        <v>125</v>
      </c>
      <c r="D14" s="7">
        <v>3</v>
      </c>
      <c r="E14" s="7">
        <v>4</v>
      </c>
      <c r="F14" s="7">
        <v>5</v>
      </c>
      <c r="G14" s="22">
        <v>137</v>
      </c>
      <c r="H14" s="7">
        <v>2</v>
      </c>
      <c r="I14" s="7">
        <v>0</v>
      </c>
      <c r="J14" s="7">
        <v>0</v>
      </c>
      <c r="K14" s="37">
        <f t="shared" si="0"/>
        <v>0.42812499999999998</v>
      </c>
    </row>
    <row r="15" spans="1:11" x14ac:dyDescent="0.25">
      <c r="A15" s="21" t="s">
        <v>5913</v>
      </c>
      <c r="B15" s="34">
        <v>316</v>
      </c>
      <c r="C15" s="7">
        <v>110</v>
      </c>
      <c r="D15" s="7">
        <v>4</v>
      </c>
      <c r="E15" s="7">
        <v>0</v>
      </c>
      <c r="F15" s="7">
        <v>28</v>
      </c>
      <c r="G15" s="22">
        <v>142</v>
      </c>
      <c r="H15" s="7">
        <v>0</v>
      </c>
      <c r="I15" s="7">
        <v>0</v>
      </c>
      <c r="J15" s="7">
        <v>0</v>
      </c>
      <c r="K15" s="37">
        <f t="shared" si="0"/>
        <v>0.44936708860759494</v>
      </c>
    </row>
    <row r="16" spans="1:11" x14ac:dyDescent="0.25">
      <c r="A16" s="21" t="s">
        <v>5914</v>
      </c>
      <c r="B16" s="34">
        <v>334</v>
      </c>
      <c r="C16" s="7">
        <v>93</v>
      </c>
      <c r="D16" s="7">
        <v>6</v>
      </c>
      <c r="E16" s="7">
        <v>3</v>
      </c>
      <c r="F16" s="7">
        <v>73</v>
      </c>
      <c r="G16" s="22">
        <v>175</v>
      </c>
      <c r="H16" s="7">
        <v>2</v>
      </c>
      <c r="I16" s="7">
        <v>0</v>
      </c>
      <c r="J16" s="7">
        <v>1</v>
      </c>
      <c r="K16" s="37">
        <f t="shared" si="0"/>
        <v>0.52694610778443118</v>
      </c>
    </row>
    <row r="17" spans="1:11" x14ac:dyDescent="0.25">
      <c r="A17" s="21" t="s">
        <v>5915</v>
      </c>
      <c r="B17" s="34">
        <v>252</v>
      </c>
      <c r="C17" s="7">
        <v>36</v>
      </c>
      <c r="D17" s="7">
        <v>1</v>
      </c>
      <c r="E17" s="7">
        <v>8</v>
      </c>
      <c r="F17" s="7">
        <v>76</v>
      </c>
      <c r="G17" s="22">
        <v>121</v>
      </c>
      <c r="H17" s="7">
        <v>0</v>
      </c>
      <c r="I17" s="7">
        <v>0</v>
      </c>
      <c r="J17" s="7">
        <v>2</v>
      </c>
      <c r="K17" s="37">
        <f t="shared" si="0"/>
        <v>0.48809523809523808</v>
      </c>
    </row>
    <row r="18" spans="1:11" x14ac:dyDescent="0.25">
      <c r="A18" s="21" t="s">
        <v>5916</v>
      </c>
      <c r="B18" s="34">
        <v>90</v>
      </c>
      <c r="C18" s="7">
        <v>10</v>
      </c>
      <c r="D18" s="7">
        <v>2</v>
      </c>
      <c r="E18" s="7">
        <v>7</v>
      </c>
      <c r="F18" s="7">
        <v>23</v>
      </c>
      <c r="G18" s="22">
        <v>42</v>
      </c>
      <c r="H18" s="7">
        <v>0</v>
      </c>
      <c r="I18" s="7">
        <v>0</v>
      </c>
      <c r="J18" s="7">
        <v>0</v>
      </c>
      <c r="K18" s="37">
        <f t="shared" si="0"/>
        <v>0.46666666666666667</v>
      </c>
    </row>
    <row r="19" spans="1:11" x14ac:dyDescent="0.25">
      <c r="A19" s="21" t="s">
        <v>5917</v>
      </c>
      <c r="B19" s="34">
        <v>267</v>
      </c>
      <c r="C19" s="7">
        <v>76</v>
      </c>
      <c r="D19" s="7">
        <v>5</v>
      </c>
      <c r="E19" s="7">
        <v>7</v>
      </c>
      <c r="F19" s="7">
        <v>20</v>
      </c>
      <c r="G19" s="22">
        <v>108</v>
      </c>
      <c r="H19" s="7">
        <v>0</v>
      </c>
      <c r="I19" s="7">
        <v>0</v>
      </c>
      <c r="J19" s="7">
        <v>0</v>
      </c>
      <c r="K19" s="37">
        <f t="shared" si="0"/>
        <v>0.4044943820224719</v>
      </c>
    </row>
    <row r="20" spans="1:11" x14ac:dyDescent="0.25">
      <c r="A20" s="21" t="s">
        <v>5918</v>
      </c>
      <c r="B20" s="34">
        <v>426</v>
      </c>
      <c r="C20" s="7">
        <v>42</v>
      </c>
      <c r="D20" s="7">
        <v>15</v>
      </c>
      <c r="E20" s="7">
        <v>5</v>
      </c>
      <c r="F20" s="7">
        <v>118</v>
      </c>
      <c r="G20" s="22">
        <v>180</v>
      </c>
      <c r="H20" s="7">
        <v>0</v>
      </c>
      <c r="I20" s="7">
        <v>0</v>
      </c>
      <c r="J20" s="7">
        <v>1</v>
      </c>
      <c r="K20" s="37">
        <f t="shared" si="0"/>
        <v>0.42488262910798125</v>
      </c>
    </row>
    <row r="21" spans="1:11" x14ac:dyDescent="0.25">
      <c r="A21" s="21" t="s">
        <v>5919</v>
      </c>
      <c r="B21" s="34">
        <v>382</v>
      </c>
      <c r="C21" s="7">
        <v>39</v>
      </c>
      <c r="D21" s="7">
        <v>1</v>
      </c>
      <c r="E21" s="7">
        <v>3</v>
      </c>
      <c r="F21" s="7">
        <v>91</v>
      </c>
      <c r="G21" s="22">
        <v>134</v>
      </c>
      <c r="H21" s="7">
        <v>0</v>
      </c>
      <c r="I21" s="7">
        <v>0</v>
      </c>
      <c r="J21" s="7">
        <v>0</v>
      </c>
      <c r="K21" s="37">
        <f t="shared" si="0"/>
        <v>0.35078534031413611</v>
      </c>
    </row>
    <row r="22" spans="1:11" x14ac:dyDescent="0.25">
      <c r="A22" s="21" t="s">
        <v>5920</v>
      </c>
      <c r="B22" s="34">
        <v>406</v>
      </c>
      <c r="C22" s="7">
        <v>27</v>
      </c>
      <c r="D22" s="7">
        <v>11</v>
      </c>
      <c r="E22" s="7">
        <v>4</v>
      </c>
      <c r="F22" s="7">
        <v>108</v>
      </c>
      <c r="G22" s="22">
        <v>150</v>
      </c>
      <c r="H22" s="7">
        <v>1</v>
      </c>
      <c r="I22" s="7">
        <v>0</v>
      </c>
      <c r="J22" s="7">
        <v>0</v>
      </c>
      <c r="K22" s="37">
        <f t="shared" si="0"/>
        <v>0.36945812807881773</v>
      </c>
    </row>
    <row r="23" spans="1:11" x14ac:dyDescent="0.25">
      <c r="A23" s="21" t="s">
        <v>5921</v>
      </c>
      <c r="B23" s="34">
        <v>308</v>
      </c>
      <c r="C23" s="7">
        <v>40</v>
      </c>
      <c r="D23" s="7">
        <v>3</v>
      </c>
      <c r="E23" s="7">
        <v>2</v>
      </c>
      <c r="F23" s="7">
        <v>55</v>
      </c>
      <c r="G23" s="22">
        <v>100</v>
      </c>
      <c r="H23" s="7">
        <v>0</v>
      </c>
      <c r="I23" s="7">
        <v>0</v>
      </c>
      <c r="J23" s="7">
        <v>0</v>
      </c>
      <c r="K23" s="37">
        <f t="shared" si="0"/>
        <v>0.32467532467532467</v>
      </c>
    </row>
    <row r="24" spans="1:11" x14ac:dyDescent="0.25">
      <c r="A24" s="21" t="s">
        <v>5922</v>
      </c>
      <c r="B24" s="34">
        <v>402</v>
      </c>
      <c r="C24" s="7">
        <v>60</v>
      </c>
      <c r="D24" s="7">
        <v>5</v>
      </c>
      <c r="E24" s="7">
        <v>5</v>
      </c>
      <c r="F24" s="7">
        <v>52</v>
      </c>
      <c r="G24" s="22">
        <v>122</v>
      </c>
      <c r="H24" s="7">
        <v>3</v>
      </c>
      <c r="I24" s="7">
        <v>0</v>
      </c>
      <c r="J24" s="7">
        <v>1</v>
      </c>
      <c r="K24" s="37">
        <f t="shared" si="0"/>
        <v>0.30597014925373134</v>
      </c>
    </row>
    <row r="25" spans="1:11" x14ac:dyDescent="0.25">
      <c r="A25" s="21" t="s">
        <v>5923</v>
      </c>
      <c r="B25" s="34">
        <v>370</v>
      </c>
      <c r="C25" s="7">
        <v>38</v>
      </c>
      <c r="D25" s="7">
        <v>4</v>
      </c>
      <c r="E25" s="7">
        <v>3</v>
      </c>
      <c r="F25" s="7">
        <v>41</v>
      </c>
      <c r="G25" s="22">
        <v>86</v>
      </c>
      <c r="H25" s="7">
        <v>0</v>
      </c>
      <c r="I25" s="7">
        <v>0</v>
      </c>
      <c r="J25" s="7">
        <v>0</v>
      </c>
      <c r="K25" s="37">
        <f t="shared" si="0"/>
        <v>0.23243243243243245</v>
      </c>
    </row>
    <row r="26" spans="1:11" x14ac:dyDescent="0.25">
      <c r="A26" s="21" t="s">
        <v>5924</v>
      </c>
      <c r="B26" s="34">
        <v>386</v>
      </c>
      <c r="C26" s="7">
        <v>60</v>
      </c>
      <c r="D26" s="7">
        <v>2</v>
      </c>
      <c r="E26" s="7">
        <v>5</v>
      </c>
      <c r="F26" s="7">
        <v>43</v>
      </c>
      <c r="G26" s="22">
        <v>110</v>
      </c>
      <c r="H26" s="7">
        <v>0</v>
      </c>
      <c r="I26" s="7">
        <v>0</v>
      </c>
      <c r="J26" s="7">
        <v>0</v>
      </c>
      <c r="K26" s="37">
        <f t="shared" si="0"/>
        <v>0.28497409326424872</v>
      </c>
    </row>
    <row r="27" spans="1:11" x14ac:dyDescent="0.25">
      <c r="A27" s="21" t="s">
        <v>5925</v>
      </c>
      <c r="B27" s="34">
        <v>316</v>
      </c>
      <c r="C27" s="7">
        <v>45</v>
      </c>
      <c r="D27" s="7">
        <v>4</v>
      </c>
      <c r="E27" s="7">
        <v>5</v>
      </c>
      <c r="F27" s="7">
        <v>39</v>
      </c>
      <c r="G27" s="22">
        <v>93</v>
      </c>
      <c r="H27" s="7">
        <v>0</v>
      </c>
      <c r="I27" s="7">
        <v>0</v>
      </c>
      <c r="J27" s="7">
        <v>0</v>
      </c>
      <c r="K27" s="37">
        <f t="shared" si="0"/>
        <v>0.29430379746835444</v>
      </c>
    </row>
    <row r="28" spans="1:11" x14ac:dyDescent="0.25">
      <c r="A28" s="21" t="s">
        <v>5926</v>
      </c>
      <c r="B28" s="34">
        <v>109</v>
      </c>
      <c r="C28" s="7">
        <v>8</v>
      </c>
      <c r="D28" s="7">
        <v>0</v>
      </c>
      <c r="E28" s="7">
        <v>0</v>
      </c>
      <c r="F28" s="7">
        <v>47</v>
      </c>
      <c r="G28" s="22">
        <v>55</v>
      </c>
      <c r="H28" s="7">
        <v>2</v>
      </c>
      <c r="I28" s="7">
        <v>0</v>
      </c>
      <c r="J28" s="7">
        <v>0</v>
      </c>
      <c r="K28" s="37">
        <f t="shared" si="0"/>
        <v>0.50458715596330272</v>
      </c>
    </row>
    <row r="29" spans="1:11" x14ac:dyDescent="0.25">
      <c r="A29" s="21" t="s">
        <v>5927</v>
      </c>
      <c r="B29" s="34">
        <v>212</v>
      </c>
      <c r="C29" s="7">
        <v>11</v>
      </c>
      <c r="D29" s="7">
        <v>3</v>
      </c>
      <c r="E29" s="7">
        <v>0</v>
      </c>
      <c r="F29" s="7">
        <v>56</v>
      </c>
      <c r="G29" s="22">
        <v>70</v>
      </c>
      <c r="H29" s="7">
        <v>0</v>
      </c>
      <c r="I29" s="7">
        <v>0</v>
      </c>
      <c r="J29" s="7">
        <v>0</v>
      </c>
      <c r="K29" s="37">
        <f t="shared" si="0"/>
        <v>0.330188679245283</v>
      </c>
    </row>
    <row r="30" spans="1:11" x14ac:dyDescent="0.25">
      <c r="A30" s="21" t="s">
        <v>5928</v>
      </c>
      <c r="B30" s="34">
        <v>112</v>
      </c>
      <c r="C30" s="7">
        <v>8</v>
      </c>
      <c r="D30" s="7">
        <v>3</v>
      </c>
      <c r="E30" s="7">
        <v>1</v>
      </c>
      <c r="F30" s="7">
        <v>33</v>
      </c>
      <c r="G30" s="22">
        <v>45</v>
      </c>
      <c r="H30" s="7">
        <v>0</v>
      </c>
      <c r="I30" s="7">
        <v>0</v>
      </c>
      <c r="J30" s="7">
        <v>0</v>
      </c>
      <c r="K30" s="37">
        <f t="shared" si="0"/>
        <v>0.4017857142857143</v>
      </c>
    </row>
    <row r="31" spans="1:11" x14ac:dyDescent="0.25">
      <c r="A31" s="21" t="s">
        <v>5929</v>
      </c>
      <c r="B31" s="34">
        <v>189</v>
      </c>
      <c r="C31" s="7">
        <v>46</v>
      </c>
      <c r="D31" s="7">
        <v>5</v>
      </c>
      <c r="E31" s="7">
        <v>3</v>
      </c>
      <c r="F31" s="7">
        <v>8</v>
      </c>
      <c r="G31" s="22">
        <v>62</v>
      </c>
      <c r="H31" s="7">
        <v>1</v>
      </c>
      <c r="I31" s="7">
        <v>0</v>
      </c>
      <c r="J31" s="7">
        <v>0</v>
      </c>
      <c r="K31" s="37">
        <f t="shared" si="0"/>
        <v>0.32804232804232802</v>
      </c>
    </row>
    <row r="32" spans="1:11" x14ac:dyDescent="0.25">
      <c r="A32" s="21" t="s">
        <v>5930</v>
      </c>
      <c r="B32" s="34">
        <v>474</v>
      </c>
      <c r="C32" s="7">
        <v>114</v>
      </c>
      <c r="D32" s="7">
        <v>10</v>
      </c>
      <c r="E32" s="7">
        <v>8</v>
      </c>
      <c r="F32" s="7">
        <v>19</v>
      </c>
      <c r="G32" s="22">
        <v>151</v>
      </c>
      <c r="H32" s="7">
        <v>0</v>
      </c>
      <c r="I32" s="7">
        <v>0</v>
      </c>
      <c r="J32" s="7">
        <v>0</v>
      </c>
      <c r="K32" s="37">
        <f t="shared" si="0"/>
        <v>0.31856540084388185</v>
      </c>
    </row>
    <row r="33" spans="1:11" x14ac:dyDescent="0.25">
      <c r="A33" s="21" t="s">
        <v>5931</v>
      </c>
      <c r="B33" s="34">
        <v>300</v>
      </c>
      <c r="C33" s="7">
        <v>63</v>
      </c>
      <c r="D33" s="7">
        <v>10</v>
      </c>
      <c r="E33" s="7">
        <v>7</v>
      </c>
      <c r="F33" s="7">
        <v>73</v>
      </c>
      <c r="G33" s="22">
        <v>153</v>
      </c>
      <c r="H33" s="7">
        <v>2</v>
      </c>
      <c r="I33" s="7">
        <v>0</v>
      </c>
      <c r="J33" s="7">
        <v>0</v>
      </c>
      <c r="K33" s="37">
        <f t="shared" si="0"/>
        <v>0.51</v>
      </c>
    </row>
    <row r="34" spans="1:11" x14ac:dyDescent="0.25">
      <c r="A34" s="21" t="s">
        <v>5932</v>
      </c>
      <c r="B34" s="34">
        <v>342</v>
      </c>
      <c r="C34" s="7">
        <v>136</v>
      </c>
      <c r="D34" s="7">
        <v>6</v>
      </c>
      <c r="E34" s="7">
        <v>19</v>
      </c>
      <c r="F34" s="7">
        <v>8</v>
      </c>
      <c r="G34" s="22">
        <v>169</v>
      </c>
      <c r="H34" s="7">
        <v>0</v>
      </c>
      <c r="I34" s="7">
        <v>0</v>
      </c>
      <c r="J34" s="7">
        <v>0</v>
      </c>
      <c r="K34" s="37">
        <f t="shared" si="0"/>
        <v>0.49415204678362573</v>
      </c>
    </row>
    <row r="35" spans="1:11" x14ac:dyDescent="0.25">
      <c r="A35" s="21" t="s">
        <v>5933</v>
      </c>
      <c r="B35" s="34">
        <v>233</v>
      </c>
      <c r="C35" s="7">
        <v>74</v>
      </c>
      <c r="D35" s="7">
        <v>8</v>
      </c>
      <c r="E35" s="7">
        <v>6</v>
      </c>
      <c r="F35" s="7">
        <v>63</v>
      </c>
      <c r="G35" s="22">
        <v>151</v>
      </c>
      <c r="H35" s="7">
        <v>0</v>
      </c>
      <c r="I35" s="7">
        <v>0</v>
      </c>
      <c r="J35" s="7">
        <v>0</v>
      </c>
      <c r="K35" s="37">
        <f t="shared" si="0"/>
        <v>0.64806866952789699</v>
      </c>
    </row>
    <row r="36" spans="1:11" x14ac:dyDescent="0.25">
      <c r="A36" s="21" t="s">
        <v>5934</v>
      </c>
      <c r="B36" s="34">
        <v>444</v>
      </c>
      <c r="C36" s="7">
        <v>110</v>
      </c>
      <c r="D36" s="7">
        <v>8</v>
      </c>
      <c r="E36" s="7">
        <v>9</v>
      </c>
      <c r="F36" s="7">
        <v>131</v>
      </c>
      <c r="G36" s="22">
        <v>258</v>
      </c>
      <c r="H36" s="7">
        <v>1</v>
      </c>
      <c r="I36" s="7">
        <v>0</v>
      </c>
      <c r="J36" s="7">
        <v>0</v>
      </c>
      <c r="K36" s="37">
        <f t="shared" si="0"/>
        <v>0.58108108108108103</v>
      </c>
    </row>
    <row r="37" spans="1:11" x14ac:dyDescent="0.25">
      <c r="A37" s="21" t="s">
        <v>5935</v>
      </c>
      <c r="B37" s="34">
        <v>192</v>
      </c>
      <c r="C37" s="7">
        <v>19</v>
      </c>
      <c r="D37" s="7">
        <v>0</v>
      </c>
      <c r="E37" s="7">
        <v>4</v>
      </c>
      <c r="F37" s="7">
        <v>98</v>
      </c>
      <c r="G37" s="22">
        <v>121</v>
      </c>
      <c r="H37" s="7">
        <v>0</v>
      </c>
      <c r="I37" s="7">
        <v>0</v>
      </c>
      <c r="J37" s="7">
        <v>0</v>
      </c>
      <c r="K37" s="37">
        <f t="shared" si="0"/>
        <v>0.63020833333333337</v>
      </c>
    </row>
    <row r="38" spans="1:11" x14ac:dyDescent="0.25">
      <c r="A38" s="21" t="s">
        <v>5936</v>
      </c>
      <c r="B38" s="34">
        <v>231</v>
      </c>
      <c r="C38" s="7">
        <v>14</v>
      </c>
      <c r="D38" s="7">
        <v>3</v>
      </c>
      <c r="E38" s="7">
        <v>9</v>
      </c>
      <c r="F38" s="7">
        <v>81</v>
      </c>
      <c r="G38" s="22">
        <v>107</v>
      </c>
      <c r="H38" s="7">
        <v>0</v>
      </c>
      <c r="I38" s="7">
        <v>0</v>
      </c>
      <c r="J38" s="7">
        <v>0</v>
      </c>
      <c r="K38" s="37">
        <f t="shared" si="0"/>
        <v>0.46320346320346323</v>
      </c>
    </row>
    <row r="39" spans="1:11" x14ac:dyDescent="0.25">
      <c r="A39" s="21" t="s">
        <v>5937</v>
      </c>
      <c r="B39" s="34">
        <v>591</v>
      </c>
      <c r="C39" s="7">
        <v>51</v>
      </c>
      <c r="D39" s="7">
        <v>6</v>
      </c>
      <c r="E39" s="7">
        <v>10</v>
      </c>
      <c r="F39" s="7">
        <v>190</v>
      </c>
      <c r="G39" s="22">
        <v>257</v>
      </c>
      <c r="H39" s="7">
        <v>1</v>
      </c>
      <c r="I39" s="7">
        <v>0</v>
      </c>
      <c r="J39" s="7">
        <v>0</v>
      </c>
      <c r="K39" s="37">
        <f t="shared" si="0"/>
        <v>0.43485617597292725</v>
      </c>
    </row>
    <row r="40" spans="1:11" x14ac:dyDescent="0.25">
      <c r="A40" s="21" t="s">
        <v>5938</v>
      </c>
      <c r="B40" s="7">
        <v>486</v>
      </c>
      <c r="C40" s="7">
        <v>23</v>
      </c>
      <c r="D40" s="7">
        <v>1</v>
      </c>
      <c r="E40" s="7">
        <v>7</v>
      </c>
      <c r="F40" s="7">
        <v>85</v>
      </c>
      <c r="G40" s="22">
        <v>116</v>
      </c>
      <c r="H40" s="7">
        <v>1</v>
      </c>
      <c r="I40" s="7">
        <v>0</v>
      </c>
      <c r="J40" s="7">
        <v>0</v>
      </c>
      <c r="K40" s="37">
        <f t="shared" si="0"/>
        <v>0.23868312757201646</v>
      </c>
    </row>
    <row r="41" spans="1:11" x14ac:dyDescent="0.25">
      <c r="A41" s="21" t="s">
        <v>5939</v>
      </c>
      <c r="B41" s="7">
        <v>539</v>
      </c>
      <c r="C41" s="7">
        <v>60</v>
      </c>
      <c r="D41" s="7">
        <v>18</v>
      </c>
      <c r="E41" s="7">
        <v>12</v>
      </c>
      <c r="F41" s="7">
        <v>233</v>
      </c>
      <c r="G41" s="22">
        <v>323</v>
      </c>
      <c r="H41" s="7">
        <v>3</v>
      </c>
      <c r="I41" s="7">
        <v>0</v>
      </c>
      <c r="J41" s="7">
        <v>0</v>
      </c>
      <c r="K41" s="37">
        <f t="shared" si="0"/>
        <v>0.5992578849721707</v>
      </c>
    </row>
    <row r="42" spans="1:11" ht="30" x14ac:dyDescent="0.25">
      <c r="A42" s="6" t="s">
        <v>5940</v>
      </c>
      <c r="B42" s="7">
        <v>240</v>
      </c>
      <c r="C42" s="7">
        <v>63</v>
      </c>
      <c r="D42" s="7">
        <v>5</v>
      </c>
      <c r="E42" s="7">
        <v>3</v>
      </c>
      <c r="F42" s="7">
        <v>80</v>
      </c>
      <c r="G42" s="22">
        <v>151</v>
      </c>
      <c r="H42" s="7">
        <v>0</v>
      </c>
      <c r="I42" s="7">
        <v>0</v>
      </c>
      <c r="J42" s="7">
        <v>2</v>
      </c>
      <c r="K42" s="37">
        <f t="shared" si="0"/>
        <v>0.63749999999999996</v>
      </c>
    </row>
    <row r="43" spans="1:11" x14ac:dyDescent="0.25">
      <c r="A43" s="21" t="s">
        <v>5941</v>
      </c>
      <c r="B43" s="7">
        <v>734</v>
      </c>
      <c r="C43" s="7">
        <v>42</v>
      </c>
      <c r="D43" s="7">
        <v>4</v>
      </c>
      <c r="E43" s="7">
        <v>7</v>
      </c>
      <c r="F43" s="7">
        <v>104</v>
      </c>
      <c r="G43" s="22">
        <v>157</v>
      </c>
      <c r="H43" s="7">
        <v>1</v>
      </c>
      <c r="I43" s="7">
        <v>0</v>
      </c>
      <c r="J43" s="7">
        <v>0</v>
      </c>
      <c r="K43" s="37">
        <f t="shared" si="0"/>
        <v>0.21389645776566757</v>
      </c>
    </row>
    <row r="44" spans="1:11" x14ac:dyDescent="0.25">
      <c r="A44" s="21" t="s">
        <v>5942</v>
      </c>
      <c r="B44" s="34">
        <v>448</v>
      </c>
      <c r="C44" s="7">
        <v>37</v>
      </c>
      <c r="D44" s="7">
        <v>1</v>
      </c>
      <c r="E44" s="7">
        <v>5</v>
      </c>
      <c r="F44" s="7">
        <v>47</v>
      </c>
      <c r="G44" s="22">
        <v>90</v>
      </c>
      <c r="H44" s="7">
        <v>1</v>
      </c>
      <c r="I44" s="7">
        <v>1</v>
      </c>
      <c r="J44" s="7">
        <v>0</v>
      </c>
      <c r="K44" s="37">
        <f t="shared" si="0"/>
        <v>0.203125</v>
      </c>
    </row>
    <row r="45" spans="1:11" x14ac:dyDescent="0.25">
      <c r="A45" s="21" t="s">
        <v>5943</v>
      </c>
      <c r="B45" s="34">
        <v>312</v>
      </c>
      <c r="C45" s="7">
        <v>16</v>
      </c>
      <c r="D45" s="7">
        <v>1</v>
      </c>
      <c r="E45" s="7">
        <v>4</v>
      </c>
      <c r="F45" s="7">
        <v>66</v>
      </c>
      <c r="G45" s="22">
        <v>87</v>
      </c>
      <c r="H45" s="7">
        <v>1</v>
      </c>
      <c r="I45" s="7">
        <v>0</v>
      </c>
      <c r="J45" s="7">
        <v>0</v>
      </c>
      <c r="K45" s="37">
        <f t="shared" si="0"/>
        <v>0.27884615384615385</v>
      </c>
    </row>
    <row r="46" spans="1:11" x14ac:dyDescent="0.25">
      <c r="A46" s="21" t="s">
        <v>5944</v>
      </c>
      <c r="B46" s="34">
        <v>427</v>
      </c>
      <c r="C46" s="7">
        <v>23</v>
      </c>
      <c r="D46" s="7">
        <v>1</v>
      </c>
      <c r="E46" s="7">
        <v>6</v>
      </c>
      <c r="F46" s="7">
        <v>72</v>
      </c>
      <c r="G46" s="22">
        <v>102</v>
      </c>
      <c r="H46" s="7">
        <v>0</v>
      </c>
      <c r="I46" s="7">
        <v>0</v>
      </c>
      <c r="J46" s="7">
        <v>1</v>
      </c>
      <c r="K46" s="37">
        <f t="shared" si="0"/>
        <v>0.24121779859484777</v>
      </c>
    </row>
    <row r="47" spans="1:11" x14ac:dyDescent="0.25">
      <c r="A47" s="21" t="s">
        <v>5945</v>
      </c>
      <c r="B47" s="34">
        <v>378</v>
      </c>
      <c r="C47" s="7">
        <v>33</v>
      </c>
      <c r="D47" s="7">
        <v>1</v>
      </c>
      <c r="E47" s="7">
        <v>5</v>
      </c>
      <c r="F47" s="7">
        <v>64</v>
      </c>
      <c r="G47" s="22">
        <v>103</v>
      </c>
      <c r="H47" s="7">
        <v>0</v>
      </c>
      <c r="I47" s="7">
        <v>0</v>
      </c>
      <c r="J47" s="7">
        <v>0</v>
      </c>
      <c r="K47" s="37">
        <f t="shared" si="0"/>
        <v>0.2724867724867725</v>
      </c>
    </row>
    <row r="48" spans="1:11" x14ac:dyDescent="0.25">
      <c r="A48" s="21" t="s">
        <v>5946</v>
      </c>
      <c r="B48" s="34">
        <v>508</v>
      </c>
      <c r="C48" s="7">
        <v>55</v>
      </c>
      <c r="D48" s="7">
        <v>3</v>
      </c>
      <c r="E48" s="7">
        <v>5</v>
      </c>
      <c r="F48" s="7">
        <v>119</v>
      </c>
      <c r="G48" s="22">
        <v>182</v>
      </c>
      <c r="H48" s="7">
        <v>2</v>
      </c>
      <c r="I48" s="7">
        <v>1</v>
      </c>
      <c r="J48" s="7">
        <v>0</v>
      </c>
      <c r="K48" s="37">
        <f t="shared" si="0"/>
        <v>0.36023622047244097</v>
      </c>
    </row>
    <row r="49" spans="1:11" x14ac:dyDescent="0.25">
      <c r="A49" s="21" t="s">
        <v>5947</v>
      </c>
      <c r="B49" s="34">
        <v>333</v>
      </c>
      <c r="C49" s="7">
        <v>26</v>
      </c>
      <c r="D49" s="7">
        <v>1</v>
      </c>
      <c r="E49" s="7">
        <v>5</v>
      </c>
      <c r="F49" s="7">
        <v>58</v>
      </c>
      <c r="G49" s="22">
        <v>90</v>
      </c>
      <c r="H49" s="7">
        <v>0</v>
      </c>
      <c r="I49" s="7">
        <v>0</v>
      </c>
      <c r="J49" s="7">
        <v>1</v>
      </c>
      <c r="K49" s="37">
        <f t="shared" si="0"/>
        <v>0.27327327327327328</v>
      </c>
    </row>
    <row r="50" spans="1:11" x14ac:dyDescent="0.25">
      <c r="A50" s="21" t="s">
        <v>5948</v>
      </c>
      <c r="B50" s="34">
        <v>393</v>
      </c>
      <c r="C50" s="7">
        <v>29</v>
      </c>
      <c r="D50" s="7">
        <v>4</v>
      </c>
      <c r="E50" s="7">
        <v>10</v>
      </c>
      <c r="F50" s="7">
        <v>54</v>
      </c>
      <c r="G50" s="22">
        <v>97</v>
      </c>
      <c r="H50" s="7">
        <v>1</v>
      </c>
      <c r="I50" s="7">
        <v>0</v>
      </c>
      <c r="J50" s="7">
        <v>0</v>
      </c>
      <c r="K50" s="37">
        <f t="shared" si="0"/>
        <v>0.24681933842239187</v>
      </c>
    </row>
    <row r="51" spans="1:11" x14ac:dyDescent="0.25">
      <c r="A51" s="21" t="s">
        <v>5949</v>
      </c>
      <c r="B51" s="34">
        <v>382</v>
      </c>
      <c r="C51" s="7">
        <v>28</v>
      </c>
      <c r="D51" s="7">
        <v>2</v>
      </c>
      <c r="E51" s="7">
        <v>6</v>
      </c>
      <c r="F51" s="7">
        <v>68</v>
      </c>
      <c r="G51" s="22">
        <v>104</v>
      </c>
      <c r="H51" s="7">
        <v>1</v>
      </c>
      <c r="I51" s="7">
        <v>0</v>
      </c>
      <c r="J51" s="7">
        <v>0</v>
      </c>
      <c r="K51" s="37">
        <f t="shared" si="0"/>
        <v>0.27225130890052357</v>
      </c>
    </row>
    <row r="52" spans="1:11" x14ac:dyDescent="0.25">
      <c r="A52" s="21" t="s">
        <v>5950</v>
      </c>
      <c r="B52" s="34">
        <v>562</v>
      </c>
      <c r="C52" s="7">
        <v>38</v>
      </c>
      <c r="D52" s="7">
        <v>3</v>
      </c>
      <c r="E52" s="7">
        <v>3</v>
      </c>
      <c r="F52" s="7">
        <v>89</v>
      </c>
      <c r="G52" s="22">
        <v>133</v>
      </c>
      <c r="H52" s="7">
        <v>0</v>
      </c>
      <c r="I52" s="7">
        <v>0</v>
      </c>
      <c r="J52" s="7">
        <v>1</v>
      </c>
      <c r="K52" s="37">
        <f t="shared" si="0"/>
        <v>0.23843416370106763</v>
      </c>
    </row>
    <row r="53" spans="1:11" x14ac:dyDescent="0.25">
      <c r="A53" s="21" t="s">
        <v>5951</v>
      </c>
      <c r="B53" s="34">
        <v>362</v>
      </c>
      <c r="C53" s="7">
        <v>19</v>
      </c>
      <c r="D53" s="7">
        <v>0</v>
      </c>
      <c r="E53" s="7">
        <v>3</v>
      </c>
      <c r="F53" s="7">
        <v>66</v>
      </c>
      <c r="G53" s="22">
        <v>88</v>
      </c>
      <c r="H53" s="7">
        <v>1</v>
      </c>
      <c r="I53" s="7">
        <v>0</v>
      </c>
      <c r="J53" s="7">
        <v>0</v>
      </c>
      <c r="K53" s="37">
        <f t="shared" si="0"/>
        <v>0.24309392265193369</v>
      </c>
    </row>
    <row r="54" spans="1:11" x14ac:dyDescent="0.25">
      <c r="A54" s="21" t="s">
        <v>5139</v>
      </c>
      <c r="B54" s="7">
        <v>0</v>
      </c>
      <c r="C54" s="7">
        <v>12</v>
      </c>
      <c r="D54" s="7">
        <v>1</v>
      </c>
      <c r="E54" s="7">
        <v>0</v>
      </c>
      <c r="F54" s="7">
        <v>50</v>
      </c>
      <c r="G54" s="22">
        <v>63</v>
      </c>
      <c r="H54" s="7">
        <v>0</v>
      </c>
      <c r="I54" s="7">
        <v>0</v>
      </c>
      <c r="J54" s="7">
        <v>0</v>
      </c>
      <c r="K54" s="37" t="s">
        <v>99</v>
      </c>
    </row>
    <row r="55" spans="1:11" x14ac:dyDescent="0.25">
      <c r="A55" s="21" t="s">
        <v>5952</v>
      </c>
      <c r="B55" s="7">
        <v>0</v>
      </c>
      <c r="C55" s="7">
        <v>22</v>
      </c>
      <c r="D55" s="7">
        <v>2</v>
      </c>
      <c r="E55" s="7">
        <v>7</v>
      </c>
      <c r="F55" s="7">
        <v>30</v>
      </c>
      <c r="G55" s="22">
        <v>61</v>
      </c>
      <c r="H55" s="7">
        <v>0</v>
      </c>
      <c r="I55" s="7">
        <v>0</v>
      </c>
      <c r="J55" s="7">
        <v>0</v>
      </c>
      <c r="K55" s="37" t="s">
        <v>99</v>
      </c>
    </row>
    <row r="56" spans="1:11" x14ac:dyDescent="0.25">
      <c r="A56" s="21" t="s">
        <v>5953</v>
      </c>
      <c r="B56" s="7">
        <v>0</v>
      </c>
      <c r="C56" s="7">
        <v>16</v>
      </c>
      <c r="D56" s="7">
        <v>3</v>
      </c>
      <c r="E56" s="7">
        <v>2</v>
      </c>
      <c r="F56" s="7">
        <v>30</v>
      </c>
      <c r="G56" s="22">
        <v>51</v>
      </c>
      <c r="H56" s="7">
        <v>0</v>
      </c>
      <c r="I56" s="7">
        <v>0</v>
      </c>
      <c r="J56" s="7">
        <v>0</v>
      </c>
      <c r="K56" s="37" t="s">
        <v>99</v>
      </c>
    </row>
    <row r="57" spans="1:11" x14ac:dyDescent="0.25">
      <c r="A57" s="21" t="s">
        <v>5954</v>
      </c>
      <c r="B57" s="7">
        <v>0</v>
      </c>
      <c r="C57" s="7">
        <v>366</v>
      </c>
      <c r="D57" s="7">
        <v>32</v>
      </c>
      <c r="E57" s="7">
        <v>40</v>
      </c>
      <c r="F57" s="7">
        <v>718</v>
      </c>
      <c r="G57" s="22">
        <v>1156</v>
      </c>
      <c r="H57" s="7">
        <v>0</v>
      </c>
      <c r="I57" s="7">
        <v>0</v>
      </c>
      <c r="J57" s="7">
        <v>0</v>
      </c>
      <c r="K57" s="37" t="s">
        <v>99</v>
      </c>
    </row>
    <row r="58" spans="1:11" x14ac:dyDescent="0.25">
      <c r="A58" s="21" t="s">
        <v>5955</v>
      </c>
      <c r="B58" s="7">
        <v>0</v>
      </c>
      <c r="C58" s="7">
        <v>578</v>
      </c>
      <c r="D58" s="7">
        <v>16</v>
      </c>
      <c r="E58" s="7">
        <v>47</v>
      </c>
      <c r="F58" s="7">
        <v>1614</v>
      </c>
      <c r="G58" s="22">
        <v>2255</v>
      </c>
      <c r="H58" s="7">
        <v>4</v>
      </c>
      <c r="I58" s="7">
        <v>0</v>
      </c>
      <c r="J58" s="7">
        <v>0</v>
      </c>
      <c r="K58" s="37" t="s">
        <v>99</v>
      </c>
    </row>
    <row r="59" spans="1:11" x14ac:dyDescent="0.25">
      <c r="A59" s="21" t="s">
        <v>5956</v>
      </c>
      <c r="B59" s="7">
        <v>0</v>
      </c>
      <c r="C59" s="7">
        <v>15</v>
      </c>
      <c r="D59" s="7">
        <v>1</v>
      </c>
      <c r="E59" s="7">
        <v>2</v>
      </c>
      <c r="F59" s="7">
        <v>96</v>
      </c>
      <c r="G59" s="22">
        <v>114</v>
      </c>
      <c r="H59" s="7">
        <v>0</v>
      </c>
      <c r="I59" s="7">
        <v>0</v>
      </c>
      <c r="J59" s="7">
        <v>0</v>
      </c>
      <c r="K59" s="37" t="s">
        <v>99</v>
      </c>
    </row>
    <row r="60" spans="1:11" x14ac:dyDescent="0.25">
      <c r="A60" s="21" t="s">
        <v>5957</v>
      </c>
      <c r="B60" s="7">
        <v>0</v>
      </c>
      <c r="C60" s="7">
        <v>257</v>
      </c>
      <c r="D60" s="7">
        <v>0</v>
      </c>
      <c r="E60" s="7">
        <v>15</v>
      </c>
      <c r="F60" s="7">
        <v>131</v>
      </c>
      <c r="G60" s="22">
        <v>403</v>
      </c>
      <c r="H60" s="7">
        <v>0</v>
      </c>
      <c r="I60" s="7">
        <v>0</v>
      </c>
      <c r="J60" s="7">
        <v>0</v>
      </c>
      <c r="K60" s="37" t="s">
        <v>99</v>
      </c>
    </row>
    <row r="61" spans="1:11" x14ac:dyDescent="0.25">
      <c r="A61" s="21" t="s">
        <v>102</v>
      </c>
      <c r="B61" s="7">
        <v>0</v>
      </c>
      <c r="C61" s="7">
        <v>52</v>
      </c>
      <c r="D61" s="7">
        <v>4</v>
      </c>
      <c r="E61" s="7">
        <v>14</v>
      </c>
      <c r="F61" s="7">
        <v>108</v>
      </c>
      <c r="G61" s="22">
        <v>178</v>
      </c>
      <c r="H61" s="7">
        <v>3</v>
      </c>
      <c r="I61" s="7">
        <v>0</v>
      </c>
      <c r="J61" s="7">
        <v>0</v>
      </c>
      <c r="K61" s="37" t="s">
        <v>99</v>
      </c>
    </row>
    <row r="62" spans="1:11" x14ac:dyDescent="0.25">
      <c r="A62" s="21" t="s">
        <v>103</v>
      </c>
      <c r="B62" s="7">
        <v>0</v>
      </c>
      <c r="C62" s="7">
        <v>10</v>
      </c>
      <c r="D62" s="7">
        <v>2</v>
      </c>
      <c r="E62" s="7">
        <v>4</v>
      </c>
      <c r="F62" s="7">
        <v>22</v>
      </c>
      <c r="G62" s="22">
        <v>38</v>
      </c>
      <c r="H62" s="7">
        <v>1</v>
      </c>
      <c r="I62" s="7">
        <v>0</v>
      </c>
      <c r="J62" s="7">
        <v>0</v>
      </c>
      <c r="K62" s="46" t="s">
        <v>99</v>
      </c>
    </row>
    <row r="63" spans="1:11" x14ac:dyDescent="0.25">
      <c r="A63" s="16" t="s">
        <v>104</v>
      </c>
      <c r="B63" s="7"/>
      <c r="C63" s="7">
        <f>SUM(C2:C56)</f>
        <v>2398</v>
      </c>
      <c r="D63" s="7">
        <f t="shared" ref="D63:J63" si="1">SUM(D2:D56)</f>
        <v>196</v>
      </c>
      <c r="E63" s="7">
        <f t="shared" si="1"/>
        <v>259</v>
      </c>
      <c r="F63" s="7">
        <f t="shared" si="1"/>
        <v>3184</v>
      </c>
      <c r="G63" s="7">
        <f t="shared" si="1"/>
        <v>6037</v>
      </c>
      <c r="H63" s="7">
        <f t="shared" si="1"/>
        <v>36</v>
      </c>
      <c r="I63" s="7">
        <f t="shared" si="1"/>
        <v>2</v>
      </c>
      <c r="J63" s="7">
        <f t="shared" si="1"/>
        <v>12</v>
      </c>
      <c r="K63" s="37"/>
    </row>
    <row r="64" spans="1:11" x14ac:dyDescent="0.25">
      <c r="A64" s="16" t="s">
        <v>105</v>
      </c>
      <c r="B64" s="7"/>
      <c r="C64" s="7">
        <f>SUM(C57:C62)</f>
        <v>1278</v>
      </c>
      <c r="D64" s="7">
        <f t="shared" ref="D64:J64" si="2">SUM(D57:D62)</f>
        <v>55</v>
      </c>
      <c r="E64" s="7">
        <f t="shared" si="2"/>
        <v>122</v>
      </c>
      <c r="F64" s="7">
        <f t="shared" si="2"/>
        <v>2689</v>
      </c>
      <c r="G64" s="7">
        <f t="shared" si="2"/>
        <v>4144</v>
      </c>
      <c r="H64" s="7">
        <f t="shared" si="2"/>
        <v>8</v>
      </c>
      <c r="I64" s="7">
        <f t="shared" si="2"/>
        <v>0</v>
      </c>
      <c r="J64" s="7">
        <f t="shared" si="2"/>
        <v>0</v>
      </c>
      <c r="K64" s="37"/>
    </row>
    <row r="65" spans="1:11" x14ac:dyDescent="0.25">
      <c r="A65" s="16" t="s">
        <v>106</v>
      </c>
      <c r="B65" s="7">
        <f>SUM(B2:B62)</f>
        <v>16154</v>
      </c>
      <c r="C65" s="7">
        <f>SUM(C63:C64)</f>
        <v>3676</v>
      </c>
      <c r="D65" s="7">
        <f t="shared" ref="D65:J65" si="3">SUM(D63:D64)</f>
        <v>251</v>
      </c>
      <c r="E65" s="7">
        <f t="shared" si="3"/>
        <v>381</v>
      </c>
      <c r="F65" s="7">
        <f t="shared" si="3"/>
        <v>5873</v>
      </c>
      <c r="G65" s="7">
        <f t="shared" si="3"/>
        <v>10181</v>
      </c>
      <c r="H65" s="7">
        <f t="shared" si="3"/>
        <v>44</v>
      </c>
      <c r="I65" s="7">
        <f t="shared" si="3"/>
        <v>2</v>
      </c>
      <c r="J65" s="7">
        <f t="shared" si="3"/>
        <v>12</v>
      </c>
      <c r="K65" s="37">
        <f>(J65+I65+G65)/B65</f>
        <v>0.63111303701869503</v>
      </c>
    </row>
    <row r="66" spans="1:11" x14ac:dyDescent="0.25">
      <c r="A66" s="16" t="s">
        <v>107</v>
      </c>
      <c r="B66" s="7"/>
      <c r="C66" s="37">
        <f>C65/$G$65</f>
        <v>0.36106472841567627</v>
      </c>
      <c r="D66" s="37">
        <f t="shared" ref="D66:F66" si="4">D65/$G$65</f>
        <v>2.4653766820548081E-2</v>
      </c>
      <c r="E66" s="37">
        <f t="shared" si="4"/>
        <v>3.7422650034377759E-2</v>
      </c>
      <c r="F66" s="37">
        <f t="shared" si="4"/>
        <v>0.57685885472939791</v>
      </c>
      <c r="G66" s="37"/>
      <c r="H66" s="37"/>
      <c r="I66" s="37"/>
      <c r="J66" s="37"/>
      <c r="K66" s="37"/>
    </row>
    <row r="67" spans="1:11" x14ac:dyDescent="0.25"/>
    <row r="68" spans="1:11" hidden="1" x14ac:dyDescent="0.25"/>
    <row r="69" spans="1:11" hidden="1" x14ac:dyDescent="0.25"/>
    <row r="70" spans="1:11" hidden="1" x14ac:dyDescent="0.25"/>
    <row r="71" spans="1:11" hidden="1" x14ac:dyDescent="0.25"/>
    <row r="72" spans="1:11" hidden="1" x14ac:dyDescent="0.25"/>
    <row r="73" spans="1:11" hidden="1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94" fitToHeight="0" orientation="landscape" r:id="rId1"/>
  <tableParts count="1">
    <tablePart r:id="rId2"/>
  </tablePart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22B0A9-4AA3-4939-9FD6-75D60091A7FB}">
  <sheetPr codeName="Sheet72">
    <pageSetUpPr fitToPage="1"/>
  </sheetPr>
  <dimension ref="A1:N99"/>
  <sheetViews>
    <sheetView workbookViewId="0">
      <pane xSplit="1" ySplit="1" topLeftCell="B70" activePane="bottomRight" state="frozen"/>
      <selection pane="topRight" activeCell="B1" sqref="B1"/>
      <selection pane="bottomLeft" activeCell="A2" sqref="A2"/>
      <selection pane="bottomRight" activeCell="B98" sqref="B98"/>
    </sheetView>
  </sheetViews>
  <sheetFormatPr defaultColWidth="0" defaultRowHeight="15" zeroHeight="1" x14ac:dyDescent="0.25"/>
  <cols>
    <col min="1" max="1" width="35.7109375" style="33" customWidth="1"/>
    <col min="2" max="2" width="8.7109375" style="40" customWidth="1"/>
    <col min="3" max="7" width="11.7109375" style="40" customWidth="1"/>
    <col min="8" max="8" width="8.7109375" style="40" customWidth="1"/>
    <col min="9" max="11" width="3.7109375" style="40" customWidth="1"/>
    <col min="12" max="12" width="8.7109375" style="47" customWidth="1"/>
    <col min="13" max="13" width="1.7109375" style="33" customWidth="1"/>
    <col min="14" max="14" width="0" style="33" hidden="1" customWidth="1"/>
    <col min="15" max="16384" width="9.140625" style="33" hidden="1"/>
  </cols>
  <sheetData>
    <row r="1" spans="1:12" ht="50.1" customHeight="1" thickBot="1" x14ac:dyDescent="0.3">
      <c r="A1" s="1" t="s">
        <v>0</v>
      </c>
      <c r="B1" s="2" t="s">
        <v>1</v>
      </c>
      <c r="C1" s="2" t="s">
        <v>5958</v>
      </c>
      <c r="D1" s="2" t="s">
        <v>5959</v>
      </c>
      <c r="E1" s="2" t="s">
        <v>5960</v>
      </c>
      <c r="F1" s="2" t="s">
        <v>5961</v>
      </c>
      <c r="G1" s="2" t="s">
        <v>5962</v>
      </c>
      <c r="H1" s="2" t="s">
        <v>8</v>
      </c>
      <c r="I1" s="2" t="s">
        <v>9</v>
      </c>
      <c r="J1" s="2" t="s">
        <v>10</v>
      </c>
      <c r="K1" s="2" t="s">
        <v>11</v>
      </c>
      <c r="L1" s="32" t="s">
        <v>12</v>
      </c>
    </row>
    <row r="2" spans="1:12" ht="15.75" thickTop="1" x14ac:dyDescent="0.25">
      <c r="A2" s="21" t="s">
        <v>5963</v>
      </c>
      <c r="B2" s="7">
        <v>554</v>
      </c>
      <c r="C2" s="7">
        <v>115</v>
      </c>
      <c r="D2" s="7">
        <v>8</v>
      </c>
      <c r="E2" s="7">
        <v>6</v>
      </c>
      <c r="F2" s="7">
        <v>154</v>
      </c>
      <c r="G2" s="7">
        <v>21</v>
      </c>
      <c r="H2" s="22">
        <v>304</v>
      </c>
      <c r="I2" s="7">
        <v>0</v>
      </c>
      <c r="J2" s="7">
        <v>0</v>
      </c>
      <c r="K2" s="7">
        <v>1</v>
      </c>
      <c r="L2" s="37">
        <f t="shared" ref="L2:L65" si="0">(K2+J2+H2)/B2</f>
        <v>0.55054151624548742</v>
      </c>
    </row>
    <row r="3" spans="1:12" x14ac:dyDescent="0.25">
      <c r="A3" s="21" t="s">
        <v>5964</v>
      </c>
      <c r="B3" s="34">
        <v>316</v>
      </c>
      <c r="C3" s="7">
        <v>41</v>
      </c>
      <c r="D3" s="7">
        <v>1</v>
      </c>
      <c r="E3" s="7">
        <v>3</v>
      </c>
      <c r="F3" s="7">
        <v>61</v>
      </c>
      <c r="G3" s="7">
        <v>14</v>
      </c>
      <c r="H3" s="22">
        <v>120</v>
      </c>
      <c r="I3" s="7">
        <v>1</v>
      </c>
      <c r="J3" s="7">
        <v>0</v>
      </c>
      <c r="K3" s="7">
        <v>0</v>
      </c>
      <c r="L3" s="37">
        <f t="shared" si="0"/>
        <v>0.379746835443038</v>
      </c>
    </row>
    <row r="4" spans="1:12" x14ac:dyDescent="0.25">
      <c r="A4" s="21" t="s">
        <v>5965</v>
      </c>
      <c r="B4" s="34">
        <v>553</v>
      </c>
      <c r="C4" s="7">
        <v>93</v>
      </c>
      <c r="D4" s="7">
        <v>4</v>
      </c>
      <c r="E4" s="7">
        <v>1</v>
      </c>
      <c r="F4" s="7">
        <v>133</v>
      </c>
      <c r="G4" s="7">
        <v>26</v>
      </c>
      <c r="H4" s="22">
        <v>257</v>
      </c>
      <c r="I4" s="7">
        <v>1</v>
      </c>
      <c r="J4" s="7">
        <v>0</v>
      </c>
      <c r="K4" s="7">
        <v>0</v>
      </c>
      <c r="L4" s="37">
        <f t="shared" si="0"/>
        <v>0.46473779385171793</v>
      </c>
    </row>
    <row r="5" spans="1:12" x14ac:dyDescent="0.25">
      <c r="A5" s="21" t="s">
        <v>5966</v>
      </c>
      <c r="B5" s="34">
        <v>495</v>
      </c>
      <c r="C5" s="7">
        <v>97</v>
      </c>
      <c r="D5" s="7">
        <v>1</v>
      </c>
      <c r="E5" s="7">
        <v>6</v>
      </c>
      <c r="F5" s="7">
        <v>125</v>
      </c>
      <c r="G5" s="7">
        <v>17</v>
      </c>
      <c r="H5" s="22">
        <v>246</v>
      </c>
      <c r="I5" s="7">
        <v>0</v>
      </c>
      <c r="J5" s="7">
        <v>0</v>
      </c>
      <c r="K5" s="7">
        <v>0</v>
      </c>
      <c r="L5" s="37">
        <f t="shared" si="0"/>
        <v>0.49696969696969695</v>
      </c>
    </row>
    <row r="6" spans="1:12" x14ac:dyDescent="0.25">
      <c r="A6" s="21" t="s">
        <v>5967</v>
      </c>
      <c r="B6" s="34">
        <v>388</v>
      </c>
      <c r="C6" s="7">
        <v>35</v>
      </c>
      <c r="D6" s="7">
        <v>5</v>
      </c>
      <c r="E6" s="7">
        <v>3</v>
      </c>
      <c r="F6" s="7">
        <v>63</v>
      </c>
      <c r="G6" s="7">
        <v>5</v>
      </c>
      <c r="H6" s="22">
        <v>111</v>
      </c>
      <c r="I6" s="7">
        <v>0</v>
      </c>
      <c r="J6" s="7">
        <v>0</v>
      </c>
      <c r="K6" s="7">
        <v>0</v>
      </c>
      <c r="L6" s="37">
        <f t="shared" si="0"/>
        <v>0.28608247422680411</v>
      </c>
    </row>
    <row r="7" spans="1:12" x14ac:dyDescent="0.25">
      <c r="A7" s="21" t="s">
        <v>5968</v>
      </c>
      <c r="B7" s="34">
        <v>528</v>
      </c>
      <c r="C7" s="7">
        <v>87</v>
      </c>
      <c r="D7" s="7">
        <v>1</v>
      </c>
      <c r="E7" s="7">
        <v>3</v>
      </c>
      <c r="F7" s="7">
        <v>121</v>
      </c>
      <c r="G7" s="7">
        <v>16</v>
      </c>
      <c r="H7" s="22">
        <v>228</v>
      </c>
      <c r="I7" s="7">
        <v>0</v>
      </c>
      <c r="J7" s="7">
        <v>0</v>
      </c>
      <c r="K7" s="7">
        <v>1</v>
      </c>
      <c r="L7" s="37">
        <f t="shared" si="0"/>
        <v>0.43371212121212122</v>
      </c>
    </row>
    <row r="8" spans="1:12" x14ac:dyDescent="0.25">
      <c r="A8" s="21" t="s">
        <v>5969</v>
      </c>
      <c r="B8" s="34">
        <v>534</v>
      </c>
      <c r="C8" s="7">
        <v>70</v>
      </c>
      <c r="D8" s="7">
        <v>3</v>
      </c>
      <c r="E8" s="7">
        <v>9</v>
      </c>
      <c r="F8" s="7">
        <v>112</v>
      </c>
      <c r="G8" s="7">
        <v>10</v>
      </c>
      <c r="H8" s="22">
        <v>204</v>
      </c>
      <c r="I8" s="7">
        <v>2</v>
      </c>
      <c r="J8" s="7">
        <v>0</v>
      </c>
      <c r="K8" s="7">
        <v>0</v>
      </c>
      <c r="L8" s="37">
        <f t="shared" si="0"/>
        <v>0.38202247191011235</v>
      </c>
    </row>
    <row r="9" spans="1:12" x14ac:dyDescent="0.25">
      <c r="A9" s="21" t="s">
        <v>5970</v>
      </c>
      <c r="B9" s="34">
        <v>490</v>
      </c>
      <c r="C9" s="7">
        <v>70</v>
      </c>
      <c r="D9" s="7">
        <v>1</v>
      </c>
      <c r="E9" s="7">
        <v>4</v>
      </c>
      <c r="F9" s="7">
        <v>108</v>
      </c>
      <c r="G9" s="7">
        <v>11</v>
      </c>
      <c r="H9" s="22">
        <v>194</v>
      </c>
      <c r="I9" s="7">
        <v>0</v>
      </c>
      <c r="J9" s="7">
        <v>0</v>
      </c>
      <c r="K9" s="7">
        <v>0</v>
      </c>
      <c r="L9" s="37">
        <f t="shared" si="0"/>
        <v>0.39591836734693875</v>
      </c>
    </row>
    <row r="10" spans="1:12" x14ac:dyDescent="0.25">
      <c r="A10" s="21" t="s">
        <v>5971</v>
      </c>
      <c r="B10" s="34">
        <v>512</v>
      </c>
      <c r="C10" s="7">
        <v>49</v>
      </c>
      <c r="D10" s="7">
        <v>3</v>
      </c>
      <c r="E10" s="7">
        <v>4</v>
      </c>
      <c r="F10" s="7">
        <v>123</v>
      </c>
      <c r="G10" s="7">
        <v>7</v>
      </c>
      <c r="H10" s="22">
        <v>186</v>
      </c>
      <c r="I10" s="7">
        <v>2</v>
      </c>
      <c r="J10" s="7">
        <v>1</v>
      </c>
      <c r="K10" s="7">
        <v>0</v>
      </c>
      <c r="L10" s="37">
        <f t="shared" si="0"/>
        <v>0.365234375</v>
      </c>
    </row>
    <row r="11" spans="1:12" x14ac:dyDescent="0.25">
      <c r="A11" s="21" t="s">
        <v>5972</v>
      </c>
      <c r="B11" s="34">
        <v>306</v>
      </c>
      <c r="C11" s="7">
        <v>36</v>
      </c>
      <c r="D11" s="7">
        <v>1</v>
      </c>
      <c r="E11" s="7">
        <v>4</v>
      </c>
      <c r="F11" s="7">
        <v>46</v>
      </c>
      <c r="G11" s="7">
        <v>4</v>
      </c>
      <c r="H11" s="22">
        <v>91</v>
      </c>
      <c r="I11" s="7">
        <v>0</v>
      </c>
      <c r="J11" s="7">
        <v>0</v>
      </c>
      <c r="K11" s="7">
        <v>0</v>
      </c>
      <c r="L11" s="37">
        <f t="shared" si="0"/>
        <v>0.29738562091503268</v>
      </c>
    </row>
    <row r="12" spans="1:12" x14ac:dyDescent="0.25">
      <c r="A12" s="21" t="s">
        <v>5973</v>
      </c>
      <c r="B12" s="34">
        <v>399</v>
      </c>
      <c r="C12" s="7">
        <v>68</v>
      </c>
      <c r="D12" s="7">
        <v>4</v>
      </c>
      <c r="E12" s="7">
        <v>1</v>
      </c>
      <c r="F12" s="7">
        <v>96</v>
      </c>
      <c r="G12" s="7">
        <v>15</v>
      </c>
      <c r="H12" s="22">
        <v>184</v>
      </c>
      <c r="I12" s="7">
        <v>0</v>
      </c>
      <c r="J12" s="7">
        <v>0</v>
      </c>
      <c r="K12" s="7">
        <v>0</v>
      </c>
      <c r="L12" s="37">
        <f t="shared" si="0"/>
        <v>0.46115288220551376</v>
      </c>
    </row>
    <row r="13" spans="1:12" x14ac:dyDescent="0.25">
      <c r="A13" s="21" t="s">
        <v>5974</v>
      </c>
      <c r="B13" s="34">
        <v>487</v>
      </c>
      <c r="C13" s="7">
        <v>73</v>
      </c>
      <c r="D13" s="7">
        <v>1</v>
      </c>
      <c r="E13" s="7">
        <v>7</v>
      </c>
      <c r="F13" s="7">
        <v>128</v>
      </c>
      <c r="G13" s="7">
        <v>15</v>
      </c>
      <c r="H13" s="22">
        <v>224</v>
      </c>
      <c r="I13" s="7">
        <v>0</v>
      </c>
      <c r="J13" s="7">
        <v>0</v>
      </c>
      <c r="K13" s="7">
        <v>0</v>
      </c>
      <c r="L13" s="37">
        <f t="shared" si="0"/>
        <v>0.45995893223819301</v>
      </c>
    </row>
    <row r="14" spans="1:12" x14ac:dyDescent="0.25">
      <c r="A14" s="21" t="s">
        <v>5975</v>
      </c>
      <c r="B14" s="34">
        <v>485</v>
      </c>
      <c r="C14" s="7">
        <v>57</v>
      </c>
      <c r="D14" s="7">
        <v>6</v>
      </c>
      <c r="E14" s="7">
        <v>12</v>
      </c>
      <c r="F14" s="7">
        <v>70</v>
      </c>
      <c r="G14" s="7">
        <v>14</v>
      </c>
      <c r="H14" s="22">
        <v>159</v>
      </c>
      <c r="I14" s="7">
        <v>0</v>
      </c>
      <c r="J14" s="7">
        <v>0</v>
      </c>
      <c r="K14" s="7">
        <v>0</v>
      </c>
      <c r="L14" s="37">
        <f t="shared" si="0"/>
        <v>0.32783505154639175</v>
      </c>
    </row>
    <row r="15" spans="1:12" x14ac:dyDescent="0.25">
      <c r="A15" s="21" t="s">
        <v>5976</v>
      </c>
      <c r="B15" s="34">
        <v>445</v>
      </c>
      <c r="C15" s="7">
        <v>62</v>
      </c>
      <c r="D15" s="7">
        <v>3</v>
      </c>
      <c r="E15" s="7">
        <v>4</v>
      </c>
      <c r="F15" s="7">
        <v>59</v>
      </c>
      <c r="G15" s="7">
        <v>4</v>
      </c>
      <c r="H15" s="22">
        <v>132</v>
      </c>
      <c r="I15" s="7">
        <v>0</v>
      </c>
      <c r="J15" s="7">
        <v>0</v>
      </c>
      <c r="K15" s="7">
        <v>0</v>
      </c>
      <c r="L15" s="37">
        <f t="shared" si="0"/>
        <v>0.29662921348314608</v>
      </c>
    </row>
    <row r="16" spans="1:12" x14ac:dyDescent="0.25">
      <c r="A16" s="21" t="s">
        <v>5977</v>
      </c>
      <c r="B16" s="34">
        <v>330</v>
      </c>
      <c r="C16" s="7">
        <v>53</v>
      </c>
      <c r="D16" s="7">
        <v>2</v>
      </c>
      <c r="E16" s="7">
        <v>4</v>
      </c>
      <c r="F16" s="7">
        <v>50</v>
      </c>
      <c r="G16" s="7">
        <v>8</v>
      </c>
      <c r="H16" s="22">
        <v>117</v>
      </c>
      <c r="I16" s="7">
        <v>2</v>
      </c>
      <c r="J16" s="7">
        <v>1</v>
      </c>
      <c r="K16" s="7">
        <v>0</v>
      </c>
      <c r="L16" s="37">
        <f t="shared" si="0"/>
        <v>0.3575757575757576</v>
      </c>
    </row>
    <row r="17" spans="1:12" x14ac:dyDescent="0.25">
      <c r="A17" s="21" t="s">
        <v>5978</v>
      </c>
      <c r="B17" s="34">
        <v>405</v>
      </c>
      <c r="C17" s="7">
        <v>52</v>
      </c>
      <c r="D17" s="7">
        <v>3</v>
      </c>
      <c r="E17" s="7">
        <v>7</v>
      </c>
      <c r="F17" s="7">
        <v>77</v>
      </c>
      <c r="G17" s="7">
        <v>11</v>
      </c>
      <c r="H17" s="22">
        <v>150</v>
      </c>
      <c r="I17" s="7">
        <v>1</v>
      </c>
      <c r="J17" s="7">
        <v>0</v>
      </c>
      <c r="K17" s="7">
        <v>0</v>
      </c>
      <c r="L17" s="37">
        <f t="shared" si="0"/>
        <v>0.37037037037037035</v>
      </c>
    </row>
    <row r="18" spans="1:12" x14ac:dyDescent="0.25">
      <c r="A18" s="21" t="s">
        <v>5979</v>
      </c>
      <c r="B18" s="34">
        <v>452</v>
      </c>
      <c r="C18" s="7">
        <v>86</v>
      </c>
      <c r="D18" s="7">
        <v>7</v>
      </c>
      <c r="E18" s="7">
        <v>8</v>
      </c>
      <c r="F18" s="7">
        <v>93</v>
      </c>
      <c r="G18" s="7">
        <v>12</v>
      </c>
      <c r="H18" s="22">
        <v>206</v>
      </c>
      <c r="I18" s="7">
        <v>0</v>
      </c>
      <c r="J18" s="7">
        <v>0</v>
      </c>
      <c r="K18" s="7">
        <v>1</v>
      </c>
      <c r="L18" s="37">
        <f t="shared" si="0"/>
        <v>0.45796460176991149</v>
      </c>
    </row>
    <row r="19" spans="1:12" x14ac:dyDescent="0.25">
      <c r="A19" s="21" t="s">
        <v>5980</v>
      </c>
      <c r="B19" s="34">
        <v>353</v>
      </c>
      <c r="C19" s="7">
        <v>58</v>
      </c>
      <c r="D19" s="7">
        <v>2</v>
      </c>
      <c r="E19" s="7">
        <v>5</v>
      </c>
      <c r="F19" s="7">
        <v>78</v>
      </c>
      <c r="G19" s="7">
        <v>6</v>
      </c>
      <c r="H19" s="22">
        <v>149</v>
      </c>
      <c r="I19" s="7">
        <v>0</v>
      </c>
      <c r="J19" s="7">
        <v>0</v>
      </c>
      <c r="K19" s="7">
        <v>0</v>
      </c>
      <c r="L19" s="37">
        <f t="shared" si="0"/>
        <v>0.42209631728045327</v>
      </c>
    </row>
    <row r="20" spans="1:12" x14ac:dyDescent="0.25">
      <c r="A20" s="21" t="s">
        <v>5981</v>
      </c>
      <c r="B20" s="34">
        <v>353</v>
      </c>
      <c r="C20" s="7">
        <v>66</v>
      </c>
      <c r="D20" s="7">
        <v>7</v>
      </c>
      <c r="E20" s="7">
        <v>7</v>
      </c>
      <c r="F20" s="7">
        <v>56</v>
      </c>
      <c r="G20" s="7">
        <v>16</v>
      </c>
      <c r="H20" s="22">
        <v>152</v>
      </c>
      <c r="I20" s="7">
        <v>0</v>
      </c>
      <c r="J20" s="7">
        <v>0</v>
      </c>
      <c r="K20" s="7">
        <v>0</v>
      </c>
      <c r="L20" s="37">
        <f t="shared" si="0"/>
        <v>0.43059490084985835</v>
      </c>
    </row>
    <row r="21" spans="1:12" x14ac:dyDescent="0.25">
      <c r="A21" s="21" t="s">
        <v>5982</v>
      </c>
      <c r="B21" s="34">
        <v>366</v>
      </c>
      <c r="C21" s="7">
        <v>53</v>
      </c>
      <c r="D21" s="7">
        <v>4</v>
      </c>
      <c r="E21" s="7">
        <v>4</v>
      </c>
      <c r="F21" s="7">
        <v>75</v>
      </c>
      <c r="G21" s="7">
        <v>19</v>
      </c>
      <c r="H21" s="22">
        <v>155</v>
      </c>
      <c r="I21" s="7">
        <v>0</v>
      </c>
      <c r="J21" s="7">
        <v>1</v>
      </c>
      <c r="K21" s="7">
        <v>0</v>
      </c>
      <c r="L21" s="37">
        <f t="shared" si="0"/>
        <v>0.42622950819672129</v>
      </c>
    </row>
    <row r="22" spans="1:12" x14ac:dyDescent="0.25">
      <c r="A22" s="21" t="s">
        <v>5983</v>
      </c>
      <c r="B22" s="7">
        <v>506</v>
      </c>
      <c r="C22" s="7">
        <v>62</v>
      </c>
      <c r="D22" s="7">
        <v>6</v>
      </c>
      <c r="E22" s="7">
        <v>7</v>
      </c>
      <c r="F22" s="7">
        <v>70</v>
      </c>
      <c r="G22" s="7">
        <v>9</v>
      </c>
      <c r="H22" s="22">
        <v>154</v>
      </c>
      <c r="I22" s="7">
        <v>0</v>
      </c>
      <c r="J22" s="7">
        <v>0</v>
      </c>
      <c r="K22" s="7">
        <v>2</v>
      </c>
      <c r="L22" s="37">
        <f t="shared" si="0"/>
        <v>0.30830039525691699</v>
      </c>
    </row>
    <row r="23" spans="1:12" x14ac:dyDescent="0.25">
      <c r="A23" s="21" t="s">
        <v>5984</v>
      </c>
      <c r="B23" s="34">
        <v>431</v>
      </c>
      <c r="C23" s="7">
        <v>51</v>
      </c>
      <c r="D23" s="7">
        <v>3</v>
      </c>
      <c r="E23" s="7">
        <v>4</v>
      </c>
      <c r="F23" s="7">
        <v>66</v>
      </c>
      <c r="G23" s="7">
        <v>2</v>
      </c>
      <c r="H23" s="22">
        <v>126</v>
      </c>
      <c r="I23" s="7">
        <v>0</v>
      </c>
      <c r="J23" s="7">
        <v>0</v>
      </c>
      <c r="K23" s="7">
        <v>1</v>
      </c>
      <c r="L23" s="37">
        <f t="shared" si="0"/>
        <v>0.29466357308584684</v>
      </c>
    </row>
    <row r="24" spans="1:12" x14ac:dyDescent="0.25">
      <c r="A24" s="21" t="s">
        <v>5985</v>
      </c>
      <c r="B24" s="34">
        <v>337</v>
      </c>
      <c r="C24" s="7">
        <v>57</v>
      </c>
      <c r="D24" s="7">
        <v>7</v>
      </c>
      <c r="E24" s="7">
        <v>9</v>
      </c>
      <c r="F24" s="7">
        <v>80</v>
      </c>
      <c r="G24" s="7">
        <v>10</v>
      </c>
      <c r="H24" s="22">
        <v>163</v>
      </c>
      <c r="I24" s="7">
        <v>0</v>
      </c>
      <c r="J24" s="7">
        <v>0</v>
      </c>
      <c r="K24" s="7">
        <v>0</v>
      </c>
      <c r="L24" s="37">
        <f t="shared" si="0"/>
        <v>0.48367952522255192</v>
      </c>
    </row>
    <row r="25" spans="1:12" x14ac:dyDescent="0.25">
      <c r="A25" s="21" t="s">
        <v>5986</v>
      </c>
      <c r="B25" s="34">
        <v>367</v>
      </c>
      <c r="C25" s="7">
        <v>54</v>
      </c>
      <c r="D25" s="7">
        <v>5</v>
      </c>
      <c r="E25" s="7">
        <v>8</v>
      </c>
      <c r="F25" s="7">
        <v>83</v>
      </c>
      <c r="G25" s="7">
        <v>8</v>
      </c>
      <c r="H25" s="22">
        <v>158</v>
      </c>
      <c r="I25" s="7">
        <v>1</v>
      </c>
      <c r="J25" s="7">
        <v>0</v>
      </c>
      <c r="K25" s="7">
        <v>0</v>
      </c>
      <c r="L25" s="37">
        <f t="shared" si="0"/>
        <v>0.4305177111716621</v>
      </c>
    </row>
    <row r="26" spans="1:12" x14ac:dyDescent="0.25">
      <c r="A26" s="21" t="s">
        <v>5987</v>
      </c>
      <c r="B26" s="34">
        <v>354</v>
      </c>
      <c r="C26" s="7">
        <v>51</v>
      </c>
      <c r="D26" s="7">
        <v>3</v>
      </c>
      <c r="E26" s="7">
        <v>3</v>
      </c>
      <c r="F26" s="7">
        <v>53</v>
      </c>
      <c r="G26" s="7">
        <v>6</v>
      </c>
      <c r="H26" s="22">
        <v>116</v>
      </c>
      <c r="I26" s="7">
        <v>1</v>
      </c>
      <c r="J26" s="7">
        <v>0</v>
      </c>
      <c r="K26" s="7">
        <v>0</v>
      </c>
      <c r="L26" s="37">
        <f t="shared" si="0"/>
        <v>0.32768361581920902</v>
      </c>
    </row>
    <row r="27" spans="1:12" x14ac:dyDescent="0.25">
      <c r="A27" s="21" t="s">
        <v>5988</v>
      </c>
      <c r="B27" s="34">
        <v>405</v>
      </c>
      <c r="C27" s="7">
        <v>66</v>
      </c>
      <c r="D27" s="7">
        <v>6</v>
      </c>
      <c r="E27" s="7">
        <v>5</v>
      </c>
      <c r="F27" s="7">
        <v>84</v>
      </c>
      <c r="G27" s="7">
        <v>10</v>
      </c>
      <c r="H27" s="22">
        <v>171</v>
      </c>
      <c r="I27" s="7">
        <v>0</v>
      </c>
      <c r="J27" s="7">
        <v>0</v>
      </c>
      <c r="K27" s="7">
        <v>0</v>
      </c>
      <c r="L27" s="37">
        <f t="shared" si="0"/>
        <v>0.42222222222222222</v>
      </c>
    </row>
    <row r="28" spans="1:12" x14ac:dyDescent="0.25">
      <c r="A28" s="21" t="s">
        <v>5989</v>
      </c>
      <c r="B28" s="34">
        <v>359</v>
      </c>
      <c r="C28" s="7">
        <v>56</v>
      </c>
      <c r="D28" s="7">
        <v>5</v>
      </c>
      <c r="E28" s="7">
        <v>2</v>
      </c>
      <c r="F28" s="7">
        <v>59</v>
      </c>
      <c r="G28" s="7">
        <v>13</v>
      </c>
      <c r="H28" s="22">
        <v>135</v>
      </c>
      <c r="I28" s="7">
        <v>0</v>
      </c>
      <c r="J28" s="7">
        <v>0</v>
      </c>
      <c r="K28" s="7">
        <v>2</v>
      </c>
      <c r="L28" s="37">
        <f t="shared" si="0"/>
        <v>0.38161559888579388</v>
      </c>
    </row>
    <row r="29" spans="1:12" x14ac:dyDescent="0.25">
      <c r="A29" s="21" t="s">
        <v>5990</v>
      </c>
      <c r="B29" s="34">
        <v>448</v>
      </c>
      <c r="C29" s="7">
        <v>50</v>
      </c>
      <c r="D29" s="7">
        <v>6</v>
      </c>
      <c r="E29" s="7">
        <v>4</v>
      </c>
      <c r="F29" s="7">
        <v>75</v>
      </c>
      <c r="G29" s="7">
        <v>8</v>
      </c>
      <c r="H29" s="22">
        <v>143</v>
      </c>
      <c r="I29" s="7">
        <v>0</v>
      </c>
      <c r="J29" s="7">
        <v>1</v>
      </c>
      <c r="K29" s="7">
        <v>0</v>
      </c>
      <c r="L29" s="37">
        <f t="shared" si="0"/>
        <v>0.32142857142857145</v>
      </c>
    </row>
    <row r="30" spans="1:12" x14ac:dyDescent="0.25">
      <c r="A30" s="21" t="s">
        <v>5991</v>
      </c>
      <c r="B30" s="34">
        <v>444</v>
      </c>
      <c r="C30" s="7">
        <v>66</v>
      </c>
      <c r="D30" s="7">
        <v>6</v>
      </c>
      <c r="E30" s="7">
        <v>4</v>
      </c>
      <c r="F30" s="7">
        <v>50</v>
      </c>
      <c r="G30" s="7">
        <v>14</v>
      </c>
      <c r="H30" s="22">
        <v>140</v>
      </c>
      <c r="I30" s="7">
        <v>1</v>
      </c>
      <c r="J30" s="7">
        <v>1</v>
      </c>
      <c r="K30" s="7">
        <v>0</v>
      </c>
      <c r="L30" s="37">
        <f t="shared" si="0"/>
        <v>0.31756756756756754</v>
      </c>
    </row>
    <row r="31" spans="1:12" x14ac:dyDescent="0.25">
      <c r="A31" s="21" t="s">
        <v>5992</v>
      </c>
      <c r="B31" s="34">
        <v>345</v>
      </c>
      <c r="C31" s="7">
        <v>66</v>
      </c>
      <c r="D31" s="7">
        <v>2</v>
      </c>
      <c r="E31" s="7">
        <v>4</v>
      </c>
      <c r="F31" s="7">
        <v>44</v>
      </c>
      <c r="G31" s="7">
        <v>3</v>
      </c>
      <c r="H31" s="22">
        <v>119</v>
      </c>
      <c r="I31" s="7">
        <v>0</v>
      </c>
      <c r="J31" s="7">
        <v>0</v>
      </c>
      <c r="K31" s="7">
        <v>0</v>
      </c>
      <c r="L31" s="37">
        <f t="shared" si="0"/>
        <v>0.34492753623188405</v>
      </c>
    </row>
    <row r="32" spans="1:12" x14ac:dyDescent="0.25">
      <c r="A32" s="21" t="s">
        <v>5993</v>
      </c>
      <c r="B32" s="34">
        <v>378</v>
      </c>
      <c r="C32" s="7">
        <v>50</v>
      </c>
      <c r="D32" s="7">
        <v>4</v>
      </c>
      <c r="E32" s="7">
        <v>2</v>
      </c>
      <c r="F32" s="7">
        <v>60</v>
      </c>
      <c r="G32" s="7">
        <v>10</v>
      </c>
      <c r="H32" s="22">
        <v>126</v>
      </c>
      <c r="I32" s="7">
        <v>0</v>
      </c>
      <c r="J32" s="7">
        <v>1</v>
      </c>
      <c r="K32" s="7">
        <v>0</v>
      </c>
      <c r="L32" s="37">
        <f t="shared" si="0"/>
        <v>0.33597883597883599</v>
      </c>
    </row>
    <row r="33" spans="1:12" x14ac:dyDescent="0.25">
      <c r="A33" s="21" t="s">
        <v>5994</v>
      </c>
      <c r="B33" s="34">
        <v>379</v>
      </c>
      <c r="C33" s="7">
        <v>80</v>
      </c>
      <c r="D33" s="7">
        <v>0</v>
      </c>
      <c r="E33" s="7">
        <v>7</v>
      </c>
      <c r="F33" s="7">
        <v>50</v>
      </c>
      <c r="G33" s="7">
        <v>5</v>
      </c>
      <c r="H33" s="22">
        <v>142</v>
      </c>
      <c r="I33" s="7">
        <v>2</v>
      </c>
      <c r="J33" s="7">
        <v>0</v>
      </c>
      <c r="K33" s="7">
        <v>0</v>
      </c>
      <c r="L33" s="37">
        <f t="shared" si="0"/>
        <v>0.37467018469656993</v>
      </c>
    </row>
    <row r="34" spans="1:12" x14ac:dyDescent="0.25">
      <c r="A34" s="21" t="s">
        <v>5995</v>
      </c>
      <c r="B34" s="34">
        <v>428</v>
      </c>
      <c r="C34" s="7">
        <v>53</v>
      </c>
      <c r="D34" s="7">
        <v>4</v>
      </c>
      <c r="E34" s="7">
        <v>6</v>
      </c>
      <c r="F34" s="7">
        <v>57</v>
      </c>
      <c r="G34" s="7">
        <v>5</v>
      </c>
      <c r="H34" s="22">
        <v>125</v>
      </c>
      <c r="I34" s="7">
        <v>1</v>
      </c>
      <c r="J34" s="7">
        <v>1</v>
      </c>
      <c r="K34" s="7">
        <v>2</v>
      </c>
      <c r="L34" s="37">
        <f t="shared" si="0"/>
        <v>0.29906542056074764</v>
      </c>
    </row>
    <row r="35" spans="1:12" x14ac:dyDescent="0.25">
      <c r="A35" s="21" t="s">
        <v>5996</v>
      </c>
      <c r="B35" s="34">
        <v>462</v>
      </c>
      <c r="C35" s="7">
        <v>54</v>
      </c>
      <c r="D35" s="7">
        <v>7</v>
      </c>
      <c r="E35" s="7">
        <v>5</v>
      </c>
      <c r="F35" s="7">
        <v>59</v>
      </c>
      <c r="G35" s="7">
        <v>12</v>
      </c>
      <c r="H35" s="22">
        <v>137</v>
      </c>
      <c r="I35" s="7">
        <v>1</v>
      </c>
      <c r="J35" s="7">
        <v>0</v>
      </c>
      <c r="K35" s="7">
        <v>0</v>
      </c>
      <c r="L35" s="37">
        <f t="shared" si="0"/>
        <v>0.29653679653679654</v>
      </c>
    </row>
    <row r="36" spans="1:12" x14ac:dyDescent="0.25">
      <c r="A36" s="21" t="s">
        <v>5997</v>
      </c>
      <c r="B36" s="34">
        <v>378</v>
      </c>
      <c r="C36" s="7">
        <v>60</v>
      </c>
      <c r="D36" s="7">
        <v>2</v>
      </c>
      <c r="E36" s="7">
        <v>5</v>
      </c>
      <c r="F36" s="7">
        <v>76</v>
      </c>
      <c r="G36" s="7">
        <v>11</v>
      </c>
      <c r="H36" s="22">
        <v>154</v>
      </c>
      <c r="I36" s="7">
        <v>2</v>
      </c>
      <c r="J36" s="7">
        <v>0</v>
      </c>
      <c r="K36" s="7">
        <v>1</v>
      </c>
      <c r="L36" s="37">
        <f t="shared" si="0"/>
        <v>0.41005291005291006</v>
      </c>
    </row>
    <row r="37" spans="1:12" x14ac:dyDescent="0.25">
      <c r="A37" s="21" t="s">
        <v>5998</v>
      </c>
      <c r="B37" s="34">
        <v>420</v>
      </c>
      <c r="C37" s="7">
        <v>45</v>
      </c>
      <c r="D37" s="7">
        <v>4</v>
      </c>
      <c r="E37" s="7">
        <v>6</v>
      </c>
      <c r="F37" s="7">
        <v>63</v>
      </c>
      <c r="G37" s="7">
        <v>15</v>
      </c>
      <c r="H37" s="22">
        <v>133</v>
      </c>
      <c r="I37" s="7">
        <v>0</v>
      </c>
      <c r="J37" s="7">
        <v>0</v>
      </c>
      <c r="K37" s="7">
        <v>0</v>
      </c>
      <c r="L37" s="37">
        <f t="shared" si="0"/>
        <v>0.31666666666666665</v>
      </c>
    </row>
    <row r="38" spans="1:12" x14ac:dyDescent="0.25">
      <c r="A38" s="21" t="s">
        <v>5999</v>
      </c>
      <c r="B38" s="34">
        <v>295</v>
      </c>
      <c r="C38" s="7">
        <v>26</v>
      </c>
      <c r="D38" s="7">
        <v>3</v>
      </c>
      <c r="E38" s="7">
        <v>3</v>
      </c>
      <c r="F38" s="7">
        <v>35</v>
      </c>
      <c r="G38" s="7">
        <v>5</v>
      </c>
      <c r="H38" s="22">
        <v>72</v>
      </c>
      <c r="I38" s="7">
        <v>1</v>
      </c>
      <c r="J38" s="7">
        <v>0</v>
      </c>
      <c r="K38" s="7">
        <v>0</v>
      </c>
      <c r="L38" s="37">
        <f t="shared" si="0"/>
        <v>0.2440677966101695</v>
      </c>
    </row>
    <row r="39" spans="1:12" x14ac:dyDescent="0.25">
      <c r="A39" s="21" t="s">
        <v>6000</v>
      </c>
      <c r="B39" s="34">
        <v>393</v>
      </c>
      <c r="C39" s="7">
        <v>80</v>
      </c>
      <c r="D39" s="7">
        <v>2</v>
      </c>
      <c r="E39" s="7">
        <v>3</v>
      </c>
      <c r="F39" s="7">
        <v>51</v>
      </c>
      <c r="G39" s="7">
        <v>8</v>
      </c>
      <c r="H39" s="22">
        <v>144</v>
      </c>
      <c r="I39" s="7">
        <v>0</v>
      </c>
      <c r="J39" s="7">
        <v>0</v>
      </c>
      <c r="K39" s="7">
        <v>0</v>
      </c>
      <c r="L39" s="37">
        <f t="shared" si="0"/>
        <v>0.36641221374045801</v>
      </c>
    </row>
    <row r="40" spans="1:12" x14ac:dyDescent="0.25">
      <c r="A40" s="21" t="s">
        <v>6001</v>
      </c>
      <c r="B40" s="34">
        <v>342</v>
      </c>
      <c r="C40" s="7">
        <v>38</v>
      </c>
      <c r="D40" s="7">
        <v>7</v>
      </c>
      <c r="E40" s="7">
        <v>4</v>
      </c>
      <c r="F40" s="7">
        <v>51</v>
      </c>
      <c r="G40" s="7">
        <v>12</v>
      </c>
      <c r="H40" s="22">
        <v>112</v>
      </c>
      <c r="I40" s="7">
        <v>0</v>
      </c>
      <c r="J40" s="7">
        <v>0</v>
      </c>
      <c r="K40" s="7">
        <v>0</v>
      </c>
      <c r="L40" s="37">
        <f t="shared" si="0"/>
        <v>0.32748538011695905</v>
      </c>
    </row>
    <row r="41" spans="1:12" x14ac:dyDescent="0.25">
      <c r="A41" s="21" t="s">
        <v>6002</v>
      </c>
      <c r="B41" s="34">
        <v>534</v>
      </c>
      <c r="C41" s="7">
        <v>81</v>
      </c>
      <c r="D41" s="7">
        <v>1</v>
      </c>
      <c r="E41" s="7">
        <v>5</v>
      </c>
      <c r="F41" s="7">
        <v>88</v>
      </c>
      <c r="G41" s="7">
        <v>10</v>
      </c>
      <c r="H41" s="22">
        <v>185</v>
      </c>
      <c r="I41" s="7">
        <v>0</v>
      </c>
      <c r="J41" s="7">
        <v>0</v>
      </c>
      <c r="K41" s="7">
        <v>0</v>
      </c>
      <c r="L41" s="37">
        <f t="shared" si="0"/>
        <v>0.34644194756554308</v>
      </c>
    </row>
    <row r="42" spans="1:12" x14ac:dyDescent="0.25">
      <c r="A42" s="21" t="s">
        <v>6003</v>
      </c>
      <c r="B42" s="34">
        <v>518</v>
      </c>
      <c r="C42" s="7">
        <v>75</v>
      </c>
      <c r="D42" s="7">
        <v>4</v>
      </c>
      <c r="E42" s="7">
        <v>4</v>
      </c>
      <c r="F42" s="7">
        <v>88</v>
      </c>
      <c r="G42" s="7">
        <v>11</v>
      </c>
      <c r="H42" s="22">
        <v>182</v>
      </c>
      <c r="I42" s="7">
        <v>0</v>
      </c>
      <c r="J42" s="7">
        <v>0</v>
      </c>
      <c r="K42" s="7">
        <v>0</v>
      </c>
      <c r="L42" s="37">
        <f t="shared" si="0"/>
        <v>0.35135135135135137</v>
      </c>
    </row>
    <row r="43" spans="1:12" x14ac:dyDescent="0.25">
      <c r="A43" s="21" t="s">
        <v>6004</v>
      </c>
      <c r="B43" s="34">
        <v>324</v>
      </c>
      <c r="C43" s="7">
        <v>46</v>
      </c>
      <c r="D43" s="7">
        <v>5</v>
      </c>
      <c r="E43" s="7">
        <v>3</v>
      </c>
      <c r="F43" s="7">
        <v>46</v>
      </c>
      <c r="G43" s="7">
        <v>6</v>
      </c>
      <c r="H43" s="22">
        <v>106</v>
      </c>
      <c r="I43" s="7">
        <v>0</v>
      </c>
      <c r="J43" s="7">
        <v>0</v>
      </c>
      <c r="K43" s="7">
        <v>0</v>
      </c>
      <c r="L43" s="37">
        <f t="shared" si="0"/>
        <v>0.3271604938271605</v>
      </c>
    </row>
    <row r="44" spans="1:12" x14ac:dyDescent="0.25">
      <c r="A44" s="21" t="s">
        <v>6005</v>
      </c>
      <c r="B44" s="34">
        <v>398</v>
      </c>
      <c r="C44" s="7">
        <v>73</v>
      </c>
      <c r="D44" s="7">
        <v>7</v>
      </c>
      <c r="E44" s="7">
        <v>5</v>
      </c>
      <c r="F44" s="7">
        <v>44</v>
      </c>
      <c r="G44" s="7">
        <v>6</v>
      </c>
      <c r="H44" s="22">
        <v>135</v>
      </c>
      <c r="I44" s="7">
        <v>0</v>
      </c>
      <c r="J44" s="7">
        <v>1</v>
      </c>
      <c r="K44" s="7">
        <v>0</v>
      </c>
      <c r="L44" s="37">
        <f t="shared" si="0"/>
        <v>0.34170854271356782</v>
      </c>
    </row>
    <row r="45" spans="1:12" x14ac:dyDescent="0.25">
      <c r="A45" s="21" t="s">
        <v>6006</v>
      </c>
      <c r="B45" s="34">
        <v>413</v>
      </c>
      <c r="C45" s="7">
        <v>77</v>
      </c>
      <c r="D45" s="7">
        <v>5</v>
      </c>
      <c r="E45" s="7">
        <v>3</v>
      </c>
      <c r="F45" s="7">
        <v>49</v>
      </c>
      <c r="G45" s="7">
        <v>6</v>
      </c>
      <c r="H45" s="22">
        <v>140</v>
      </c>
      <c r="I45" s="7">
        <v>0</v>
      </c>
      <c r="J45" s="7">
        <v>0</v>
      </c>
      <c r="K45" s="7">
        <v>0</v>
      </c>
      <c r="L45" s="37">
        <f t="shared" si="0"/>
        <v>0.33898305084745761</v>
      </c>
    </row>
    <row r="46" spans="1:12" x14ac:dyDescent="0.25">
      <c r="A46" s="21" t="s">
        <v>6007</v>
      </c>
      <c r="B46" s="34">
        <v>476</v>
      </c>
      <c r="C46" s="7">
        <v>98</v>
      </c>
      <c r="D46" s="7">
        <v>7</v>
      </c>
      <c r="E46" s="7">
        <v>3</v>
      </c>
      <c r="F46" s="7">
        <v>75</v>
      </c>
      <c r="G46" s="7">
        <v>12</v>
      </c>
      <c r="H46" s="22">
        <v>195</v>
      </c>
      <c r="I46" s="7">
        <v>0</v>
      </c>
      <c r="J46" s="7">
        <v>0</v>
      </c>
      <c r="K46" s="7">
        <v>2</v>
      </c>
      <c r="L46" s="37">
        <f t="shared" si="0"/>
        <v>0.41386554621848737</v>
      </c>
    </row>
    <row r="47" spans="1:12" x14ac:dyDescent="0.25">
      <c r="A47" s="21" t="s">
        <v>6008</v>
      </c>
      <c r="B47" s="34">
        <v>808</v>
      </c>
      <c r="C47" s="7">
        <v>86</v>
      </c>
      <c r="D47" s="7">
        <v>3</v>
      </c>
      <c r="E47" s="7">
        <v>2</v>
      </c>
      <c r="F47" s="7">
        <v>59</v>
      </c>
      <c r="G47" s="7">
        <v>9</v>
      </c>
      <c r="H47" s="22">
        <v>159</v>
      </c>
      <c r="I47" s="7">
        <v>2</v>
      </c>
      <c r="J47" s="7">
        <v>0</v>
      </c>
      <c r="K47" s="7">
        <v>0</v>
      </c>
      <c r="L47" s="37">
        <f t="shared" si="0"/>
        <v>0.19678217821782179</v>
      </c>
    </row>
    <row r="48" spans="1:12" x14ac:dyDescent="0.25">
      <c r="A48" s="21" t="s">
        <v>6009</v>
      </c>
      <c r="B48" s="34">
        <v>503</v>
      </c>
      <c r="C48" s="7">
        <v>86</v>
      </c>
      <c r="D48" s="7">
        <v>4</v>
      </c>
      <c r="E48" s="7">
        <v>5</v>
      </c>
      <c r="F48" s="7">
        <v>98</v>
      </c>
      <c r="G48" s="7">
        <v>14</v>
      </c>
      <c r="H48" s="22">
        <v>207</v>
      </c>
      <c r="I48" s="7">
        <v>0</v>
      </c>
      <c r="J48" s="7">
        <v>0</v>
      </c>
      <c r="K48" s="7">
        <v>0</v>
      </c>
      <c r="L48" s="37">
        <f t="shared" si="0"/>
        <v>0.41153081510934392</v>
      </c>
    </row>
    <row r="49" spans="1:12" x14ac:dyDescent="0.25">
      <c r="A49" s="21" t="s">
        <v>6010</v>
      </c>
      <c r="B49" s="34">
        <v>423</v>
      </c>
      <c r="C49" s="7">
        <v>63</v>
      </c>
      <c r="D49" s="7">
        <v>5</v>
      </c>
      <c r="E49" s="7">
        <v>3</v>
      </c>
      <c r="F49" s="7">
        <v>92</v>
      </c>
      <c r="G49" s="7">
        <v>10</v>
      </c>
      <c r="H49" s="22">
        <v>173</v>
      </c>
      <c r="I49" s="7">
        <v>0</v>
      </c>
      <c r="J49" s="7">
        <v>0</v>
      </c>
      <c r="K49" s="7">
        <v>1</v>
      </c>
      <c r="L49" s="37">
        <f t="shared" si="0"/>
        <v>0.41134751773049644</v>
      </c>
    </row>
    <row r="50" spans="1:12" x14ac:dyDescent="0.25">
      <c r="A50" s="21" t="s">
        <v>6011</v>
      </c>
      <c r="B50" s="34">
        <v>451</v>
      </c>
      <c r="C50" s="7">
        <v>74</v>
      </c>
      <c r="D50" s="7">
        <v>5</v>
      </c>
      <c r="E50" s="7">
        <v>5</v>
      </c>
      <c r="F50" s="7">
        <v>82</v>
      </c>
      <c r="G50" s="7">
        <v>6</v>
      </c>
      <c r="H50" s="22">
        <v>172</v>
      </c>
      <c r="I50" s="7">
        <v>0</v>
      </c>
      <c r="J50" s="7">
        <v>1</v>
      </c>
      <c r="K50" s="7">
        <v>0</v>
      </c>
      <c r="L50" s="37">
        <f t="shared" si="0"/>
        <v>0.38359201773835921</v>
      </c>
    </row>
    <row r="51" spans="1:12" x14ac:dyDescent="0.25">
      <c r="A51" s="21" t="s">
        <v>6012</v>
      </c>
      <c r="B51" s="34">
        <v>449</v>
      </c>
      <c r="C51" s="7">
        <v>68</v>
      </c>
      <c r="D51" s="7">
        <v>5</v>
      </c>
      <c r="E51" s="7">
        <v>1</v>
      </c>
      <c r="F51" s="7">
        <v>106</v>
      </c>
      <c r="G51" s="7">
        <v>15</v>
      </c>
      <c r="H51" s="22">
        <v>195</v>
      </c>
      <c r="I51" s="7">
        <v>0</v>
      </c>
      <c r="J51" s="7">
        <v>0</v>
      </c>
      <c r="K51" s="7">
        <v>0</v>
      </c>
      <c r="L51" s="37">
        <f t="shared" si="0"/>
        <v>0.43429844097995546</v>
      </c>
    </row>
    <row r="52" spans="1:12" x14ac:dyDescent="0.25">
      <c r="A52" s="21" t="s">
        <v>6013</v>
      </c>
      <c r="B52" s="34">
        <v>373</v>
      </c>
      <c r="C52" s="7">
        <v>88</v>
      </c>
      <c r="D52" s="7">
        <v>5</v>
      </c>
      <c r="E52" s="7">
        <v>2</v>
      </c>
      <c r="F52" s="7">
        <v>59</v>
      </c>
      <c r="G52" s="7">
        <v>8</v>
      </c>
      <c r="H52" s="22">
        <v>162</v>
      </c>
      <c r="I52" s="7">
        <v>0</v>
      </c>
      <c r="J52" s="7">
        <v>0</v>
      </c>
      <c r="K52" s="7">
        <v>0</v>
      </c>
      <c r="L52" s="37">
        <f t="shared" si="0"/>
        <v>0.43431635388739948</v>
      </c>
    </row>
    <row r="53" spans="1:12" x14ac:dyDescent="0.25">
      <c r="A53" s="21" t="s">
        <v>6014</v>
      </c>
      <c r="B53" s="34">
        <v>462</v>
      </c>
      <c r="C53" s="7">
        <v>65</v>
      </c>
      <c r="D53" s="7">
        <v>8</v>
      </c>
      <c r="E53" s="7">
        <v>2</v>
      </c>
      <c r="F53" s="7">
        <v>94</v>
      </c>
      <c r="G53" s="7">
        <v>6</v>
      </c>
      <c r="H53" s="22">
        <v>175</v>
      </c>
      <c r="I53" s="7">
        <v>0</v>
      </c>
      <c r="J53" s="7">
        <v>0</v>
      </c>
      <c r="K53" s="7">
        <v>0</v>
      </c>
      <c r="L53" s="37">
        <f t="shared" si="0"/>
        <v>0.37878787878787878</v>
      </c>
    </row>
    <row r="54" spans="1:12" x14ac:dyDescent="0.25">
      <c r="A54" s="21" t="s">
        <v>6015</v>
      </c>
      <c r="B54" s="34">
        <v>323</v>
      </c>
      <c r="C54" s="7">
        <v>53</v>
      </c>
      <c r="D54" s="7">
        <v>2</v>
      </c>
      <c r="E54" s="7">
        <v>2</v>
      </c>
      <c r="F54" s="7">
        <v>85</v>
      </c>
      <c r="G54" s="7">
        <v>5</v>
      </c>
      <c r="H54" s="22">
        <v>147</v>
      </c>
      <c r="I54" s="7">
        <v>0</v>
      </c>
      <c r="J54" s="7">
        <v>0</v>
      </c>
      <c r="K54" s="7">
        <v>0</v>
      </c>
      <c r="L54" s="37">
        <f t="shared" si="0"/>
        <v>0.45510835913312692</v>
      </c>
    </row>
    <row r="55" spans="1:12" x14ac:dyDescent="0.25">
      <c r="A55" s="21" t="s">
        <v>6016</v>
      </c>
      <c r="B55" s="34">
        <v>398</v>
      </c>
      <c r="C55" s="7">
        <v>54</v>
      </c>
      <c r="D55" s="7">
        <v>8</v>
      </c>
      <c r="E55" s="7">
        <v>1</v>
      </c>
      <c r="F55" s="7">
        <v>61</v>
      </c>
      <c r="G55" s="7">
        <v>10</v>
      </c>
      <c r="H55" s="22">
        <v>134</v>
      </c>
      <c r="I55" s="7">
        <v>0</v>
      </c>
      <c r="J55" s="7">
        <v>0</v>
      </c>
      <c r="K55" s="7">
        <v>0</v>
      </c>
      <c r="L55" s="37">
        <f t="shared" si="0"/>
        <v>0.33668341708542715</v>
      </c>
    </row>
    <row r="56" spans="1:12" x14ac:dyDescent="0.25">
      <c r="A56" s="21" t="s">
        <v>6017</v>
      </c>
      <c r="B56" s="34">
        <v>406</v>
      </c>
      <c r="C56" s="7">
        <v>69</v>
      </c>
      <c r="D56" s="7">
        <v>3</v>
      </c>
      <c r="E56" s="7">
        <v>4</v>
      </c>
      <c r="F56" s="7">
        <v>94</v>
      </c>
      <c r="G56" s="7">
        <v>4</v>
      </c>
      <c r="H56" s="22">
        <v>174</v>
      </c>
      <c r="I56" s="7">
        <v>1</v>
      </c>
      <c r="J56" s="7">
        <v>0</v>
      </c>
      <c r="K56" s="7">
        <v>0</v>
      </c>
      <c r="L56" s="37">
        <f t="shared" si="0"/>
        <v>0.42857142857142855</v>
      </c>
    </row>
    <row r="57" spans="1:12" x14ac:dyDescent="0.25">
      <c r="A57" s="21" t="s">
        <v>6018</v>
      </c>
      <c r="B57" s="34">
        <v>378</v>
      </c>
      <c r="C57" s="7">
        <v>59</v>
      </c>
      <c r="D57" s="7">
        <v>6</v>
      </c>
      <c r="E57" s="7">
        <v>0</v>
      </c>
      <c r="F57" s="7">
        <v>56</v>
      </c>
      <c r="G57" s="7">
        <v>18</v>
      </c>
      <c r="H57" s="22">
        <v>139</v>
      </c>
      <c r="I57" s="7">
        <v>0</v>
      </c>
      <c r="J57" s="7">
        <v>0</v>
      </c>
      <c r="K57" s="7">
        <v>0</v>
      </c>
      <c r="L57" s="37">
        <f t="shared" si="0"/>
        <v>0.36772486772486773</v>
      </c>
    </row>
    <row r="58" spans="1:12" x14ac:dyDescent="0.25">
      <c r="A58" s="21" t="s">
        <v>6019</v>
      </c>
      <c r="B58" s="34">
        <v>453</v>
      </c>
      <c r="C58" s="7">
        <v>68</v>
      </c>
      <c r="D58" s="7">
        <v>4</v>
      </c>
      <c r="E58" s="7">
        <v>4</v>
      </c>
      <c r="F58" s="7">
        <v>76</v>
      </c>
      <c r="G58" s="7">
        <v>5</v>
      </c>
      <c r="H58" s="22">
        <v>157</v>
      </c>
      <c r="I58" s="7">
        <v>0</v>
      </c>
      <c r="J58" s="7">
        <v>0</v>
      </c>
      <c r="K58" s="7">
        <v>0</v>
      </c>
      <c r="L58" s="37">
        <f t="shared" si="0"/>
        <v>0.34657836644591611</v>
      </c>
    </row>
    <row r="59" spans="1:12" x14ac:dyDescent="0.25">
      <c r="A59" s="21" t="s">
        <v>6020</v>
      </c>
      <c r="B59" s="34">
        <v>365</v>
      </c>
      <c r="C59" s="7">
        <v>56</v>
      </c>
      <c r="D59" s="7">
        <v>4</v>
      </c>
      <c r="E59" s="7">
        <v>5</v>
      </c>
      <c r="F59" s="7">
        <v>68</v>
      </c>
      <c r="G59" s="7">
        <v>8</v>
      </c>
      <c r="H59" s="22">
        <v>141</v>
      </c>
      <c r="I59" s="7">
        <v>0</v>
      </c>
      <c r="J59" s="7">
        <v>0</v>
      </c>
      <c r="K59" s="7">
        <v>1</v>
      </c>
      <c r="L59" s="37">
        <f t="shared" si="0"/>
        <v>0.38904109589041097</v>
      </c>
    </row>
    <row r="60" spans="1:12" x14ac:dyDescent="0.25">
      <c r="A60" s="21" t="s">
        <v>6021</v>
      </c>
      <c r="B60" s="34">
        <v>342</v>
      </c>
      <c r="C60" s="7">
        <v>59</v>
      </c>
      <c r="D60" s="7">
        <v>2</v>
      </c>
      <c r="E60" s="7">
        <v>0</v>
      </c>
      <c r="F60" s="7">
        <v>73</v>
      </c>
      <c r="G60" s="7">
        <v>5</v>
      </c>
      <c r="H60" s="22">
        <v>139</v>
      </c>
      <c r="I60" s="7">
        <v>0</v>
      </c>
      <c r="J60" s="7">
        <v>0</v>
      </c>
      <c r="K60" s="7">
        <v>0</v>
      </c>
      <c r="L60" s="37">
        <f t="shared" si="0"/>
        <v>0.4064327485380117</v>
      </c>
    </row>
    <row r="61" spans="1:12" x14ac:dyDescent="0.25">
      <c r="A61" s="21" t="s">
        <v>6022</v>
      </c>
      <c r="B61" s="34">
        <v>464</v>
      </c>
      <c r="C61" s="7">
        <v>78</v>
      </c>
      <c r="D61" s="7">
        <v>3</v>
      </c>
      <c r="E61" s="7">
        <v>3</v>
      </c>
      <c r="F61" s="7">
        <v>84</v>
      </c>
      <c r="G61" s="7">
        <v>9</v>
      </c>
      <c r="H61" s="22">
        <v>177</v>
      </c>
      <c r="I61" s="7">
        <v>0</v>
      </c>
      <c r="J61" s="7">
        <v>0</v>
      </c>
      <c r="K61" s="7">
        <v>0</v>
      </c>
      <c r="L61" s="37">
        <f t="shared" si="0"/>
        <v>0.38146551724137934</v>
      </c>
    </row>
    <row r="62" spans="1:12" x14ac:dyDescent="0.25">
      <c r="A62" s="21" t="s">
        <v>6023</v>
      </c>
      <c r="B62" s="34">
        <v>299</v>
      </c>
      <c r="C62" s="7">
        <v>48</v>
      </c>
      <c r="D62" s="7">
        <v>1</v>
      </c>
      <c r="E62" s="7">
        <v>0</v>
      </c>
      <c r="F62" s="7">
        <v>58</v>
      </c>
      <c r="G62" s="7">
        <v>6</v>
      </c>
      <c r="H62" s="22">
        <v>113</v>
      </c>
      <c r="I62" s="7">
        <v>0</v>
      </c>
      <c r="J62" s="7">
        <v>0</v>
      </c>
      <c r="K62" s="7">
        <v>0</v>
      </c>
      <c r="L62" s="37">
        <f t="shared" si="0"/>
        <v>0.3779264214046823</v>
      </c>
    </row>
    <row r="63" spans="1:12" x14ac:dyDescent="0.25">
      <c r="A63" s="21" t="s">
        <v>6024</v>
      </c>
      <c r="B63" s="34">
        <v>358</v>
      </c>
      <c r="C63" s="7">
        <v>61</v>
      </c>
      <c r="D63" s="7">
        <v>2</v>
      </c>
      <c r="E63" s="7">
        <v>2</v>
      </c>
      <c r="F63" s="7">
        <v>88</v>
      </c>
      <c r="G63" s="7">
        <v>11</v>
      </c>
      <c r="H63" s="22">
        <v>164</v>
      </c>
      <c r="I63" s="7">
        <v>0</v>
      </c>
      <c r="J63" s="7">
        <v>0</v>
      </c>
      <c r="K63" s="7">
        <v>0</v>
      </c>
      <c r="L63" s="37">
        <f t="shared" si="0"/>
        <v>0.45810055865921789</v>
      </c>
    </row>
    <row r="64" spans="1:12" x14ac:dyDescent="0.25">
      <c r="A64" s="21" t="s">
        <v>6025</v>
      </c>
      <c r="B64" s="34">
        <v>440</v>
      </c>
      <c r="C64" s="7">
        <v>78</v>
      </c>
      <c r="D64" s="7">
        <v>9</v>
      </c>
      <c r="E64" s="7">
        <v>1</v>
      </c>
      <c r="F64" s="7">
        <v>123</v>
      </c>
      <c r="G64" s="7">
        <v>11</v>
      </c>
      <c r="H64" s="22">
        <v>222</v>
      </c>
      <c r="I64" s="7">
        <v>0</v>
      </c>
      <c r="J64" s="7">
        <v>0</v>
      </c>
      <c r="K64" s="7">
        <v>1</v>
      </c>
      <c r="L64" s="37">
        <f t="shared" si="0"/>
        <v>0.50681818181818183</v>
      </c>
    </row>
    <row r="65" spans="1:12" x14ac:dyDescent="0.25">
      <c r="A65" s="21" t="s">
        <v>6026</v>
      </c>
      <c r="B65" s="34">
        <v>300</v>
      </c>
      <c r="C65" s="7">
        <v>33</v>
      </c>
      <c r="D65" s="7">
        <v>1</v>
      </c>
      <c r="E65" s="7">
        <v>3</v>
      </c>
      <c r="F65" s="7">
        <v>53</v>
      </c>
      <c r="G65" s="7">
        <v>4</v>
      </c>
      <c r="H65" s="22">
        <v>94</v>
      </c>
      <c r="I65" s="7">
        <v>0</v>
      </c>
      <c r="J65" s="7">
        <v>0</v>
      </c>
      <c r="K65" s="7">
        <v>0</v>
      </c>
      <c r="L65" s="37">
        <f t="shared" si="0"/>
        <v>0.31333333333333335</v>
      </c>
    </row>
    <row r="66" spans="1:12" x14ac:dyDescent="0.25">
      <c r="A66" s="21" t="s">
        <v>6027</v>
      </c>
      <c r="B66" s="34">
        <v>303</v>
      </c>
      <c r="C66" s="7">
        <v>47</v>
      </c>
      <c r="D66" s="7">
        <v>5</v>
      </c>
      <c r="E66" s="7">
        <v>3</v>
      </c>
      <c r="F66" s="7">
        <v>49</v>
      </c>
      <c r="G66" s="7">
        <v>12</v>
      </c>
      <c r="H66" s="22">
        <v>116</v>
      </c>
      <c r="I66" s="7">
        <v>3</v>
      </c>
      <c r="J66" s="7">
        <v>0</v>
      </c>
      <c r="K66" s="7">
        <v>0</v>
      </c>
      <c r="L66" s="37">
        <f t="shared" ref="L66:L83" si="1">(K66+J66+H66)/B66</f>
        <v>0.38283828382838286</v>
      </c>
    </row>
    <row r="67" spans="1:12" x14ac:dyDescent="0.25">
      <c r="A67" s="21" t="s">
        <v>6028</v>
      </c>
      <c r="B67" s="34">
        <v>224</v>
      </c>
      <c r="C67" s="7">
        <v>18</v>
      </c>
      <c r="D67" s="7">
        <v>1</v>
      </c>
      <c r="E67" s="7">
        <v>2</v>
      </c>
      <c r="F67" s="7">
        <v>15</v>
      </c>
      <c r="G67" s="7">
        <v>0</v>
      </c>
      <c r="H67" s="22">
        <v>36</v>
      </c>
      <c r="I67" s="7">
        <v>0</v>
      </c>
      <c r="J67" s="7">
        <v>0</v>
      </c>
      <c r="K67" s="7">
        <v>0</v>
      </c>
      <c r="L67" s="37">
        <f t="shared" si="1"/>
        <v>0.16071428571428573</v>
      </c>
    </row>
    <row r="68" spans="1:12" x14ac:dyDescent="0.25">
      <c r="A68" s="21" t="s">
        <v>6029</v>
      </c>
      <c r="B68" s="34">
        <v>326</v>
      </c>
      <c r="C68" s="7">
        <v>41</v>
      </c>
      <c r="D68" s="7">
        <v>0</v>
      </c>
      <c r="E68" s="7">
        <v>1</v>
      </c>
      <c r="F68" s="7">
        <v>59</v>
      </c>
      <c r="G68" s="7">
        <v>1</v>
      </c>
      <c r="H68" s="22">
        <v>102</v>
      </c>
      <c r="I68" s="7">
        <v>0</v>
      </c>
      <c r="J68" s="7">
        <v>0</v>
      </c>
      <c r="K68" s="7">
        <v>0</v>
      </c>
      <c r="L68" s="37">
        <f t="shared" si="1"/>
        <v>0.31288343558282211</v>
      </c>
    </row>
    <row r="69" spans="1:12" x14ac:dyDescent="0.25">
      <c r="A69" s="21" t="s">
        <v>6030</v>
      </c>
      <c r="B69" s="34">
        <v>308</v>
      </c>
      <c r="C69" s="7">
        <v>56</v>
      </c>
      <c r="D69" s="7">
        <v>5</v>
      </c>
      <c r="E69" s="7">
        <v>3</v>
      </c>
      <c r="F69" s="7">
        <v>51</v>
      </c>
      <c r="G69" s="7">
        <v>6</v>
      </c>
      <c r="H69" s="22">
        <v>121</v>
      </c>
      <c r="I69" s="7">
        <v>0</v>
      </c>
      <c r="J69" s="7">
        <v>0</v>
      </c>
      <c r="K69" s="7">
        <v>1</v>
      </c>
      <c r="L69" s="37">
        <f t="shared" si="1"/>
        <v>0.39610389610389612</v>
      </c>
    </row>
    <row r="70" spans="1:12" x14ac:dyDescent="0.25">
      <c r="A70" s="21" t="s">
        <v>6031</v>
      </c>
      <c r="B70" s="34">
        <v>436</v>
      </c>
      <c r="C70" s="7">
        <v>68</v>
      </c>
      <c r="D70" s="7">
        <v>7</v>
      </c>
      <c r="E70" s="7">
        <v>2</v>
      </c>
      <c r="F70" s="7">
        <v>78</v>
      </c>
      <c r="G70" s="7">
        <v>4</v>
      </c>
      <c r="H70" s="22">
        <v>159</v>
      </c>
      <c r="I70" s="7">
        <v>0</v>
      </c>
      <c r="J70" s="7">
        <v>0</v>
      </c>
      <c r="K70" s="7">
        <v>0</v>
      </c>
      <c r="L70" s="37">
        <f t="shared" si="1"/>
        <v>0.36467889908256879</v>
      </c>
    </row>
    <row r="71" spans="1:12" x14ac:dyDescent="0.25">
      <c r="A71" s="21" t="s">
        <v>6032</v>
      </c>
      <c r="B71" s="34">
        <v>391</v>
      </c>
      <c r="C71" s="7">
        <v>73</v>
      </c>
      <c r="D71" s="7">
        <v>3</v>
      </c>
      <c r="E71" s="7">
        <v>1</v>
      </c>
      <c r="F71" s="7">
        <v>81</v>
      </c>
      <c r="G71" s="7">
        <v>6</v>
      </c>
      <c r="H71" s="22">
        <v>164</v>
      </c>
      <c r="I71" s="7">
        <v>0</v>
      </c>
      <c r="J71" s="7">
        <v>0</v>
      </c>
      <c r="K71" s="7">
        <v>1</v>
      </c>
      <c r="L71" s="37">
        <f t="shared" si="1"/>
        <v>0.42199488491048592</v>
      </c>
    </row>
    <row r="72" spans="1:12" x14ac:dyDescent="0.25">
      <c r="A72" s="21" t="s">
        <v>6033</v>
      </c>
      <c r="B72" s="34">
        <v>420</v>
      </c>
      <c r="C72" s="7">
        <v>63</v>
      </c>
      <c r="D72" s="7">
        <v>2</v>
      </c>
      <c r="E72" s="7">
        <v>0</v>
      </c>
      <c r="F72" s="7">
        <v>105</v>
      </c>
      <c r="G72" s="7">
        <v>9</v>
      </c>
      <c r="H72" s="22">
        <v>179</v>
      </c>
      <c r="I72" s="7">
        <v>2</v>
      </c>
      <c r="J72" s="7">
        <v>0</v>
      </c>
      <c r="K72" s="7">
        <v>0</v>
      </c>
      <c r="L72" s="37">
        <f t="shared" si="1"/>
        <v>0.42619047619047618</v>
      </c>
    </row>
    <row r="73" spans="1:12" x14ac:dyDescent="0.25">
      <c r="A73" s="21" t="s">
        <v>6034</v>
      </c>
      <c r="B73" s="34">
        <v>438</v>
      </c>
      <c r="C73" s="7">
        <v>68</v>
      </c>
      <c r="D73" s="7">
        <v>6</v>
      </c>
      <c r="E73" s="7">
        <v>7</v>
      </c>
      <c r="F73" s="7">
        <v>109</v>
      </c>
      <c r="G73" s="7">
        <v>17</v>
      </c>
      <c r="H73" s="22">
        <v>207</v>
      </c>
      <c r="I73" s="7">
        <v>0</v>
      </c>
      <c r="J73" s="7">
        <v>0</v>
      </c>
      <c r="K73" s="7">
        <v>0</v>
      </c>
      <c r="L73" s="37">
        <f t="shared" si="1"/>
        <v>0.4726027397260274</v>
      </c>
    </row>
    <row r="74" spans="1:12" x14ac:dyDescent="0.25">
      <c r="A74" s="21" t="s">
        <v>6035</v>
      </c>
      <c r="B74" s="34">
        <v>456</v>
      </c>
      <c r="C74" s="7">
        <v>52</v>
      </c>
      <c r="D74" s="7">
        <v>5</v>
      </c>
      <c r="E74" s="7">
        <v>4</v>
      </c>
      <c r="F74" s="7">
        <v>125</v>
      </c>
      <c r="G74" s="7">
        <v>10</v>
      </c>
      <c r="H74" s="22">
        <v>196</v>
      </c>
      <c r="I74" s="7">
        <v>0</v>
      </c>
      <c r="J74" s="7">
        <v>0</v>
      </c>
      <c r="K74" s="7">
        <v>0</v>
      </c>
      <c r="L74" s="37">
        <f t="shared" si="1"/>
        <v>0.42982456140350878</v>
      </c>
    </row>
    <row r="75" spans="1:12" x14ac:dyDescent="0.25">
      <c r="A75" s="21" t="s">
        <v>6036</v>
      </c>
      <c r="B75" s="34">
        <v>576</v>
      </c>
      <c r="C75" s="7">
        <v>69</v>
      </c>
      <c r="D75" s="7">
        <v>5</v>
      </c>
      <c r="E75" s="7">
        <v>3</v>
      </c>
      <c r="F75" s="7">
        <v>164</v>
      </c>
      <c r="G75" s="7">
        <v>11</v>
      </c>
      <c r="H75" s="22">
        <v>252</v>
      </c>
      <c r="I75" s="7">
        <v>0</v>
      </c>
      <c r="J75" s="7">
        <v>0</v>
      </c>
      <c r="K75" s="7">
        <v>0</v>
      </c>
      <c r="L75" s="37">
        <f t="shared" si="1"/>
        <v>0.4375</v>
      </c>
    </row>
    <row r="76" spans="1:12" x14ac:dyDescent="0.25">
      <c r="A76" s="21" t="s">
        <v>6037</v>
      </c>
      <c r="B76" s="34">
        <v>514</v>
      </c>
      <c r="C76" s="7">
        <v>79</v>
      </c>
      <c r="D76" s="7">
        <v>2</v>
      </c>
      <c r="E76" s="7">
        <v>1</v>
      </c>
      <c r="F76" s="7">
        <v>169</v>
      </c>
      <c r="G76" s="7">
        <v>6</v>
      </c>
      <c r="H76" s="22">
        <v>257</v>
      </c>
      <c r="I76" s="7">
        <v>0</v>
      </c>
      <c r="J76" s="7">
        <v>0</v>
      </c>
      <c r="K76" s="7">
        <v>2</v>
      </c>
      <c r="L76" s="37">
        <f t="shared" si="1"/>
        <v>0.50389105058365757</v>
      </c>
    </row>
    <row r="77" spans="1:12" x14ac:dyDescent="0.25">
      <c r="A77" s="21" t="s">
        <v>6038</v>
      </c>
      <c r="B77" s="34">
        <v>426</v>
      </c>
      <c r="C77" s="7">
        <v>62</v>
      </c>
      <c r="D77" s="7">
        <v>1</v>
      </c>
      <c r="E77" s="7">
        <v>0</v>
      </c>
      <c r="F77" s="7">
        <v>127</v>
      </c>
      <c r="G77" s="7">
        <v>6</v>
      </c>
      <c r="H77" s="22">
        <v>196</v>
      </c>
      <c r="I77" s="7">
        <v>0</v>
      </c>
      <c r="J77" s="7">
        <v>0</v>
      </c>
      <c r="K77" s="7">
        <v>0</v>
      </c>
      <c r="L77" s="37">
        <f t="shared" si="1"/>
        <v>0.460093896713615</v>
      </c>
    </row>
    <row r="78" spans="1:12" x14ac:dyDescent="0.25">
      <c r="A78" s="21" t="s">
        <v>6039</v>
      </c>
      <c r="B78" s="34">
        <v>570</v>
      </c>
      <c r="C78" s="7">
        <v>52</v>
      </c>
      <c r="D78" s="7">
        <v>2</v>
      </c>
      <c r="E78" s="7">
        <v>1</v>
      </c>
      <c r="F78" s="7">
        <v>78</v>
      </c>
      <c r="G78" s="7">
        <v>6</v>
      </c>
      <c r="H78" s="22">
        <v>139</v>
      </c>
      <c r="I78" s="7">
        <v>0</v>
      </c>
      <c r="J78" s="7">
        <v>0</v>
      </c>
      <c r="K78" s="7">
        <v>0</v>
      </c>
      <c r="L78" s="37">
        <f t="shared" si="1"/>
        <v>0.24385964912280703</v>
      </c>
    </row>
    <row r="79" spans="1:12" x14ac:dyDescent="0.25">
      <c r="A79" s="21" t="s">
        <v>6040</v>
      </c>
      <c r="B79" s="34">
        <v>322</v>
      </c>
      <c r="C79" s="7">
        <v>34</v>
      </c>
      <c r="D79" s="7">
        <v>1</v>
      </c>
      <c r="E79" s="7">
        <v>1</v>
      </c>
      <c r="F79" s="7">
        <v>67</v>
      </c>
      <c r="G79" s="7">
        <v>4</v>
      </c>
      <c r="H79" s="22">
        <v>107</v>
      </c>
      <c r="I79" s="7">
        <v>1</v>
      </c>
      <c r="J79" s="7">
        <v>0</v>
      </c>
      <c r="K79" s="7">
        <v>0</v>
      </c>
      <c r="L79" s="37">
        <f t="shared" si="1"/>
        <v>0.33229813664596275</v>
      </c>
    </row>
    <row r="80" spans="1:12" x14ac:dyDescent="0.25">
      <c r="A80" s="21" t="s">
        <v>6041</v>
      </c>
      <c r="B80" s="34">
        <v>261</v>
      </c>
      <c r="C80" s="7">
        <v>26</v>
      </c>
      <c r="D80" s="7">
        <v>1</v>
      </c>
      <c r="E80" s="7">
        <v>0</v>
      </c>
      <c r="F80" s="7">
        <v>54</v>
      </c>
      <c r="G80" s="7">
        <v>5</v>
      </c>
      <c r="H80" s="22">
        <v>86</v>
      </c>
      <c r="I80" s="7">
        <v>1</v>
      </c>
      <c r="J80" s="7">
        <v>0</v>
      </c>
      <c r="K80" s="7">
        <v>0</v>
      </c>
      <c r="L80" s="37">
        <f t="shared" si="1"/>
        <v>0.32950191570881227</v>
      </c>
    </row>
    <row r="81" spans="1:12" x14ac:dyDescent="0.25">
      <c r="A81" s="21" t="s">
        <v>6042</v>
      </c>
      <c r="B81" s="34">
        <v>422</v>
      </c>
      <c r="C81" s="7">
        <v>52</v>
      </c>
      <c r="D81" s="7">
        <v>0</v>
      </c>
      <c r="E81" s="7">
        <v>1</v>
      </c>
      <c r="F81" s="7">
        <v>95</v>
      </c>
      <c r="G81" s="7">
        <v>5</v>
      </c>
      <c r="H81" s="22">
        <v>153</v>
      </c>
      <c r="I81" s="7">
        <v>0</v>
      </c>
      <c r="J81" s="7">
        <v>0</v>
      </c>
      <c r="K81" s="7">
        <v>0</v>
      </c>
      <c r="L81" s="37">
        <f t="shared" si="1"/>
        <v>0.36255924170616116</v>
      </c>
    </row>
    <row r="82" spans="1:12" x14ac:dyDescent="0.25">
      <c r="A82" s="21" t="s">
        <v>6043</v>
      </c>
      <c r="B82" s="34">
        <v>541</v>
      </c>
      <c r="C82" s="7">
        <v>110</v>
      </c>
      <c r="D82" s="7">
        <v>3</v>
      </c>
      <c r="E82" s="7">
        <v>5</v>
      </c>
      <c r="F82" s="7">
        <v>205</v>
      </c>
      <c r="G82" s="7">
        <v>3</v>
      </c>
      <c r="H82" s="22">
        <v>326</v>
      </c>
      <c r="I82" s="7">
        <v>1</v>
      </c>
      <c r="J82" s="7">
        <v>0</v>
      </c>
      <c r="K82" s="7">
        <v>0</v>
      </c>
      <c r="L82" s="37">
        <f t="shared" si="1"/>
        <v>0.60258780036968573</v>
      </c>
    </row>
    <row r="83" spans="1:12" x14ac:dyDescent="0.25">
      <c r="A83" s="21" t="s">
        <v>6044</v>
      </c>
      <c r="B83" s="34">
        <v>353</v>
      </c>
      <c r="C83" s="7">
        <v>30</v>
      </c>
      <c r="D83" s="7">
        <v>3</v>
      </c>
      <c r="E83" s="7">
        <v>0</v>
      </c>
      <c r="F83" s="7">
        <v>109</v>
      </c>
      <c r="G83" s="7">
        <v>5</v>
      </c>
      <c r="H83" s="22">
        <v>147</v>
      </c>
      <c r="I83" s="7">
        <v>1</v>
      </c>
      <c r="J83" s="7">
        <v>0</v>
      </c>
      <c r="K83" s="7">
        <v>0</v>
      </c>
      <c r="L83" s="37">
        <f t="shared" si="1"/>
        <v>0.41643059490084988</v>
      </c>
    </row>
    <row r="84" spans="1:12" x14ac:dyDescent="0.25">
      <c r="A84" s="21" t="s">
        <v>468</v>
      </c>
      <c r="B84" s="7">
        <v>0</v>
      </c>
      <c r="C84" s="7">
        <v>57</v>
      </c>
      <c r="D84" s="7">
        <v>2</v>
      </c>
      <c r="E84" s="7">
        <v>5</v>
      </c>
      <c r="F84" s="7">
        <v>95</v>
      </c>
      <c r="G84" s="7">
        <v>4</v>
      </c>
      <c r="H84" s="22">
        <v>163</v>
      </c>
      <c r="I84" s="7">
        <v>3</v>
      </c>
      <c r="J84" s="7">
        <v>0</v>
      </c>
      <c r="K84" s="7">
        <v>78</v>
      </c>
      <c r="L84" s="37" t="s">
        <v>99</v>
      </c>
    </row>
    <row r="85" spans="1:12" ht="30" x14ac:dyDescent="0.25">
      <c r="A85" s="6" t="s">
        <v>6045</v>
      </c>
      <c r="B85" s="7">
        <v>0</v>
      </c>
      <c r="C85" s="7">
        <v>18</v>
      </c>
      <c r="D85" s="7">
        <v>3</v>
      </c>
      <c r="E85" s="7">
        <v>3</v>
      </c>
      <c r="F85" s="7">
        <v>53</v>
      </c>
      <c r="G85" s="7">
        <v>2</v>
      </c>
      <c r="H85" s="22">
        <v>79</v>
      </c>
      <c r="I85" s="7">
        <v>1</v>
      </c>
      <c r="J85" s="7">
        <v>0</v>
      </c>
      <c r="K85" s="7">
        <v>0</v>
      </c>
      <c r="L85" s="37" t="s">
        <v>99</v>
      </c>
    </row>
    <row r="86" spans="1:12" ht="30" x14ac:dyDescent="0.25">
      <c r="A86" s="6" t="s">
        <v>6046</v>
      </c>
      <c r="B86" s="7">
        <v>0</v>
      </c>
      <c r="C86" s="7">
        <v>19</v>
      </c>
      <c r="D86" s="7">
        <v>2</v>
      </c>
      <c r="E86" s="7">
        <v>3</v>
      </c>
      <c r="F86" s="7">
        <v>19</v>
      </c>
      <c r="G86" s="7">
        <v>0</v>
      </c>
      <c r="H86" s="22">
        <v>43</v>
      </c>
      <c r="I86" s="7">
        <v>1</v>
      </c>
      <c r="J86" s="7">
        <v>0</v>
      </c>
      <c r="K86" s="7">
        <v>1</v>
      </c>
      <c r="L86" s="37" t="s">
        <v>99</v>
      </c>
    </row>
    <row r="87" spans="1:12" ht="30" x14ac:dyDescent="0.25">
      <c r="A87" s="6" t="s">
        <v>6047</v>
      </c>
      <c r="B87" s="7">
        <v>0</v>
      </c>
      <c r="C87" s="7">
        <v>33</v>
      </c>
      <c r="D87" s="7">
        <v>6</v>
      </c>
      <c r="E87" s="7">
        <v>2</v>
      </c>
      <c r="F87" s="7">
        <v>26</v>
      </c>
      <c r="G87" s="7">
        <v>2</v>
      </c>
      <c r="H87" s="22">
        <v>69</v>
      </c>
      <c r="I87" s="7">
        <v>0</v>
      </c>
      <c r="J87" s="7">
        <v>2</v>
      </c>
      <c r="K87" s="7">
        <v>5</v>
      </c>
      <c r="L87" s="37" t="s">
        <v>99</v>
      </c>
    </row>
    <row r="88" spans="1:12" ht="30" x14ac:dyDescent="0.25">
      <c r="A88" s="6" t="s">
        <v>6048</v>
      </c>
      <c r="B88" s="7">
        <v>0</v>
      </c>
      <c r="C88" s="7">
        <v>55</v>
      </c>
      <c r="D88" s="7">
        <v>6</v>
      </c>
      <c r="E88" s="7">
        <v>6</v>
      </c>
      <c r="F88" s="7">
        <v>61</v>
      </c>
      <c r="G88" s="7">
        <v>5</v>
      </c>
      <c r="H88" s="22">
        <v>133</v>
      </c>
      <c r="I88" s="7">
        <v>0</v>
      </c>
      <c r="J88" s="7">
        <v>1</v>
      </c>
      <c r="K88" s="7">
        <v>1</v>
      </c>
      <c r="L88" s="37" t="s">
        <v>99</v>
      </c>
    </row>
    <row r="89" spans="1:12" ht="30" x14ac:dyDescent="0.25">
      <c r="A89" s="6" t="s">
        <v>6049</v>
      </c>
      <c r="B89" s="7">
        <v>0</v>
      </c>
      <c r="C89" s="7">
        <v>31</v>
      </c>
      <c r="D89" s="7">
        <v>9</v>
      </c>
      <c r="E89" s="7">
        <v>5</v>
      </c>
      <c r="F89" s="7">
        <v>36</v>
      </c>
      <c r="G89" s="7">
        <v>6</v>
      </c>
      <c r="H89" s="22">
        <v>87</v>
      </c>
      <c r="I89" s="7">
        <v>0</v>
      </c>
      <c r="J89" s="7">
        <v>0</v>
      </c>
      <c r="K89" s="7">
        <v>0</v>
      </c>
      <c r="L89" s="37" t="s">
        <v>99</v>
      </c>
    </row>
    <row r="90" spans="1:12" x14ac:dyDescent="0.25">
      <c r="A90" s="21" t="s">
        <v>6050</v>
      </c>
      <c r="B90" s="7">
        <v>0</v>
      </c>
      <c r="C90" s="7">
        <v>37</v>
      </c>
      <c r="D90" s="7">
        <v>8</v>
      </c>
      <c r="E90" s="7">
        <v>4</v>
      </c>
      <c r="F90" s="7">
        <v>68</v>
      </c>
      <c r="G90" s="7">
        <v>8</v>
      </c>
      <c r="H90" s="22">
        <v>125</v>
      </c>
      <c r="I90" s="7">
        <v>1</v>
      </c>
      <c r="J90" s="7">
        <v>0</v>
      </c>
      <c r="K90" s="7">
        <v>0</v>
      </c>
      <c r="L90" s="37" t="s">
        <v>99</v>
      </c>
    </row>
    <row r="91" spans="1:12" ht="30" x14ac:dyDescent="0.25">
      <c r="A91" s="6" t="s">
        <v>6051</v>
      </c>
      <c r="B91" s="7">
        <v>0</v>
      </c>
      <c r="C91" s="7">
        <v>1079</v>
      </c>
      <c r="D91" s="7">
        <v>52</v>
      </c>
      <c r="E91" s="7">
        <v>52</v>
      </c>
      <c r="F91" s="7">
        <v>1651</v>
      </c>
      <c r="G91" s="7">
        <v>89</v>
      </c>
      <c r="H91" s="22">
        <v>2923</v>
      </c>
      <c r="I91" s="7">
        <v>2</v>
      </c>
      <c r="J91" s="7">
        <v>0</v>
      </c>
      <c r="K91" s="7">
        <v>4</v>
      </c>
      <c r="L91" s="37" t="s">
        <v>99</v>
      </c>
    </row>
    <row r="92" spans="1:12" x14ac:dyDescent="0.25">
      <c r="A92" s="21" t="s">
        <v>6052</v>
      </c>
      <c r="B92" s="7">
        <v>0</v>
      </c>
      <c r="C92" s="7">
        <v>1385</v>
      </c>
      <c r="D92" s="7">
        <v>59</v>
      </c>
      <c r="E92" s="7">
        <v>43</v>
      </c>
      <c r="F92" s="7">
        <v>2372</v>
      </c>
      <c r="G92" s="7">
        <v>90</v>
      </c>
      <c r="H92" s="22">
        <v>3949</v>
      </c>
      <c r="I92" s="7">
        <v>6</v>
      </c>
      <c r="J92" s="7">
        <v>0</v>
      </c>
      <c r="K92" s="7">
        <v>9</v>
      </c>
      <c r="L92" s="37" t="s">
        <v>99</v>
      </c>
    </row>
    <row r="93" spans="1:12" x14ac:dyDescent="0.25">
      <c r="A93" s="21" t="s">
        <v>102</v>
      </c>
      <c r="B93" s="7">
        <v>0</v>
      </c>
      <c r="C93" s="7">
        <v>328</v>
      </c>
      <c r="D93" s="7">
        <v>14</v>
      </c>
      <c r="E93" s="7">
        <v>9</v>
      </c>
      <c r="F93" s="7">
        <v>280</v>
      </c>
      <c r="G93" s="7">
        <v>33</v>
      </c>
      <c r="H93" s="22">
        <v>664</v>
      </c>
      <c r="I93" s="7">
        <v>1</v>
      </c>
      <c r="J93" s="7">
        <v>1</v>
      </c>
      <c r="K93" s="7">
        <v>0</v>
      </c>
      <c r="L93" s="37" t="s">
        <v>99</v>
      </c>
    </row>
    <row r="94" spans="1:12" x14ac:dyDescent="0.25">
      <c r="A94" s="21" t="s">
        <v>103</v>
      </c>
      <c r="B94" s="7">
        <v>0</v>
      </c>
      <c r="C94" s="7">
        <v>651</v>
      </c>
      <c r="D94" s="7">
        <v>41</v>
      </c>
      <c r="E94" s="7">
        <v>25</v>
      </c>
      <c r="F94" s="7">
        <v>589</v>
      </c>
      <c r="G94" s="7">
        <v>67</v>
      </c>
      <c r="H94" s="22">
        <v>1373</v>
      </c>
      <c r="I94" s="7">
        <v>4</v>
      </c>
      <c r="J94" s="7">
        <v>0</v>
      </c>
      <c r="K94" s="7">
        <v>2</v>
      </c>
      <c r="L94" s="46" t="s">
        <v>99</v>
      </c>
    </row>
    <row r="95" spans="1:12" x14ac:dyDescent="0.25">
      <c r="A95" s="16" t="s">
        <v>104</v>
      </c>
      <c r="B95" s="7"/>
      <c r="C95" s="7">
        <f t="shared" ref="C95:K95" si="2">SUM(C2:C90)</f>
        <v>5332</v>
      </c>
      <c r="D95" s="7">
        <f t="shared" si="2"/>
        <v>346</v>
      </c>
      <c r="E95" s="7">
        <f t="shared" si="2"/>
        <v>324</v>
      </c>
      <c r="F95" s="7">
        <f t="shared" si="2"/>
        <v>6991</v>
      </c>
      <c r="G95" s="7">
        <f t="shared" si="2"/>
        <v>775</v>
      </c>
      <c r="H95" s="7">
        <f t="shared" si="2"/>
        <v>13768</v>
      </c>
      <c r="I95" s="7">
        <f t="shared" si="2"/>
        <v>37</v>
      </c>
      <c r="J95" s="7">
        <f t="shared" si="2"/>
        <v>12</v>
      </c>
      <c r="K95" s="7">
        <f t="shared" si="2"/>
        <v>105</v>
      </c>
      <c r="L95" s="37"/>
    </row>
    <row r="96" spans="1:12" x14ac:dyDescent="0.25">
      <c r="A96" s="16" t="s">
        <v>105</v>
      </c>
      <c r="B96" s="7"/>
      <c r="C96" s="7">
        <f t="shared" ref="C96:K96" si="3">SUM(C91:C94)</f>
        <v>3443</v>
      </c>
      <c r="D96" s="7">
        <f t="shared" si="3"/>
        <v>166</v>
      </c>
      <c r="E96" s="7">
        <f t="shared" si="3"/>
        <v>129</v>
      </c>
      <c r="F96" s="7">
        <f t="shared" si="3"/>
        <v>4892</v>
      </c>
      <c r="G96" s="7">
        <f t="shared" si="3"/>
        <v>279</v>
      </c>
      <c r="H96" s="7">
        <f t="shared" si="3"/>
        <v>8909</v>
      </c>
      <c r="I96" s="7">
        <f t="shared" si="3"/>
        <v>13</v>
      </c>
      <c r="J96" s="7">
        <f t="shared" si="3"/>
        <v>1</v>
      </c>
      <c r="K96" s="7">
        <f t="shared" si="3"/>
        <v>15</v>
      </c>
      <c r="L96" s="37"/>
    </row>
    <row r="97" spans="1:12" x14ac:dyDescent="0.25">
      <c r="A97" s="16" t="s">
        <v>106</v>
      </c>
      <c r="B97" s="7">
        <f>SUM(B2:B94)</f>
        <v>34167</v>
      </c>
      <c r="C97" s="7">
        <f>SUM(C95:C96)</f>
        <v>8775</v>
      </c>
      <c r="D97" s="7">
        <f t="shared" ref="D97:K97" si="4">SUM(D95:D96)</f>
        <v>512</v>
      </c>
      <c r="E97" s="7">
        <f t="shared" si="4"/>
        <v>453</v>
      </c>
      <c r="F97" s="7">
        <f t="shared" si="4"/>
        <v>11883</v>
      </c>
      <c r="G97" s="7">
        <f t="shared" si="4"/>
        <v>1054</v>
      </c>
      <c r="H97" s="7">
        <f t="shared" si="4"/>
        <v>22677</v>
      </c>
      <c r="I97" s="7">
        <f t="shared" si="4"/>
        <v>50</v>
      </c>
      <c r="J97" s="7">
        <f t="shared" si="4"/>
        <v>13</v>
      </c>
      <c r="K97" s="7">
        <f t="shared" si="4"/>
        <v>120</v>
      </c>
      <c r="L97" s="37">
        <f>(K97+J97+H97)/B97</f>
        <v>0.66760324289519124</v>
      </c>
    </row>
    <row r="98" spans="1:12" x14ac:dyDescent="0.25">
      <c r="A98" s="16" t="s">
        <v>107</v>
      </c>
      <c r="B98" s="7"/>
      <c r="C98" s="37">
        <f>C97/$H$97</f>
        <v>0.38695594655377696</v>
      </c>
      <c r="D98" s="37">
        <f t="shared" ref="D98:G98" si="5">D97/$H$97</f>
        <v>2.2577942408607842E-2</v>
      </c>
      <c r="E98" s="37">
        <f t="shared" si="5"/>
        <v>1.997618732636592E-2</v>
      </c>
      <c r="F98" s="37">
        <f t="shared" si="5"/>
        <v>0.52401111258102928</v>
      </c>
      <c r="G98" s="37">
        <f t="shared" si="5"/>
        <v>4.6478811130220045E-2</v>
      </c>
      <c r="H98" s="37"/>
      <c r="I98" s="37"/>
      <c r="J98" s="37"/>
      <c r="K98" s="37"/>
      <c r="L98" s="37"/>
    </row>
    <row r="99" spans="1:12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98" fitToHeight="0" orientation="landscape" r:id="rId1"/>
  <tableParts count="1">
    <tablePart r:id="rId2"/>
  </tablePart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A9893-15A6-4C33-8971-846F649613FD}">
  <sheetPr codeName="Sheet73">
    <pageSetUpPr fitToPage="1"/>
  </sheetPr>
  <dimension ref="A1:N105"/>
  <sheetViews>
    <sheetView workbookViewId="0">
      <pane xSplit="1" ySplit="1" topLeftCell="B69" activePane="bottomRight" state="frozen"/>
      <selection pane="topRight" activeCell="B1" sqref="B1"/>
      <selection pane="bottomLeft" activeCell="A2" sqref="A2"/>
      <selection pane="bottomRight" activeCell="B102" sqref="B102"/>
    </sheetView>
  </sheetViews>
  <sheetFormatPr defaultColWidth="0" defaultRowHeight="15" zeroHeight="1" x14ac:dyDescent="0.25"/>
  <cols>
    <col min="1" max="1" width="35.7109375" style="33" customWidth="1"/>
    <col min="2" max="2" width="8.7109375" style="40" customWidth="1"/>
    <col min="3" max="7" width="11.7109375" style="40" customWidth="1"/>
    <col min="8" max="8" width="8.7109375" style="40" customWidth="1"/>
    <col min="9" max="11" width="3.7109375" style="40" customWidth="1"/>
    <col min="12" max="12" width="8.7109375" style="47" customWidth="1"/>
    <col min="13" max="13" width="1.7109375" style="33" customWidth="1"/>
    <col min="14" max="14" width="0" style="33" hidden="1" customWidth="1"/>
    <col min="15" max="16384" width="9.140625" style="33" hidden="1"/>
  </cols>
  <sheetData>
    <row r="1" spans="1:12" ht="50.1" customHeight="1" thickBot="1" x14ac:dyDescent="0.3">
      <c r="A1" s="1" t="s">
        <v>0</v>
      </c>
      <c r="B1" s="3" t="s">
        <v>1</v>
      </c>
      <c r="C1" s="3" t="s">
        <v>6053</v>
      </c>
      <c r="D1" s="3" t="s">
        <v>6054</v>
      </c>
      <c r="E1" s="3" t="s">
        <v>6055</v>
      </c>
      <c r="F1" s="3" t="s">
        <v>6056</v>
      </c>
      <c r="G1" s="3" t="s">
        <v>6057</v>
      </c>
      <c r="H1" s="3" t="s">
        <v>8</v>
      </c>
      <c r="I1" s="3" t="s">
        <v>9</v>
      </c>
      <c r="J1" s="3" t="s">
        <v>10</v>
      </c>
      <c r="K1" s="3" t="s">
        <v>11</v>
      </c>
      <c r="L1" s="3" t="s">
        <v>12</v>
      </c>
    </row>
    <row r="2" spans="1:12" ht="15.75" thickTop="1" x14ac:dyDescent="0.25">
      <c r="A2" s="21" t="s">
        <v>6058</v>
      </c>
      <c r="B2" s="34">
        <v>245</v>
      </c>
      <c r="C2" s="7">
        <v>0</v>
      </c>
      <c r="D2" s="7">
        <v>66</v>
      </c>
      <c r="E2" s="7">
        <v>0</v>
      </c>
      <c r="F2" s="7">
        <v>33</v>
      </c>
      <c r="G2" s="7">
        <v>6</v>
      </c>
      <c r="H2" s="22">
        <v>105</v>
      </c>
      <c r="I2" s="7">
        <v>0</v>
      </c>
      <c r="J2" s="7">
        <v>0</v>
      </c>
      <c r="K2" s="7">
        <v>0</v>
      </c>
      <c r="L2" s="37">
        <f t="shared" ref="L2:L65" si="0">(K2+J2+H2)/B2</f>
        <v>0.42857142857142855</v>
      </c>
    </row>
    <row r="3" spans="1:12" x14ac:dyDescent="0.25">
      <c r="A3" s="21" t="s">
        <v>6059</v>
      </c>
      <c r="B3" s="34">
        <v>444</v>
      </c>
      <c r="C3" s="7">
        <v>4</v>
      </c>
      <c r="D3" s="7">
        <v>90</v>
      </c>
      <c r="E3" s="7">
        <v>4</v>
      </c>
      <c r="F3" s="7">
        <v>67</v>
      </c>
      <c r="G3" s="7">
        <v>19</v>
      </c>
      <c r="H3" s="22">
        <v>184</v>
      </c>
      <c r="I3" s="7">
        <v>0</v>
      </c>
      <c r="J3" s="7">
        <v>0</v>
      </c>
      <c r="K3" s="7">
        <v>1</v>
      </c>
      <c r="L3" s="37">
        <f t="shared" si="0"/>
        <v>0.41666666666666669</v>
      </c>
    </row>
    <row r="4" spans="1:12" x14ac:dyDescent="0.25">
      <c r="A4" s="21" t="s">
        <v>6060</v>
      </c>
      <c r="B4" s="34">
        <v>487</v>
      </c>
      <c r="C4" s="7">
        <v>3</v>
      </c>
      <c r="D4" s="7">
        <v>92</v>
      </c>
      <c r="E4" s="7">
        <v>12</v>
      </c>
      <c r="F4" s="7">
        <v>95</v>
      </c>
      <c r="G4" s="7">
        <v>11</v>
      </c>
      <c r="H4" s="22">
        <v>213</v>
      </c>
      <c r="I4" s="7">
        <v>0</v>
      </c>
      <c r="J4" s="7">
        <v>0</v>
      </c>
      <c r="K4" s="7">
        <v>0</v>
      </c>
      <c r="L4" s="37">
        <f t="shared" si="0"/>
        <v>0.43737166324435317</v>
      </c>
    </row>
    <row r="5" spans="1:12" x14ac:dyDescent="0.25">
      <c r="A5" s="21" t="s">
        <v>6061</v>
      </c>
      <c r="B5" s="34">
        <v>418</v>
      </c>
      <c r="C5" s="7">
        <v>10</v>
      </c>
      <c r="D5" s="7">
        <v>83</v>
      </c>
      <c r="E5" s="7">
        <v>3</v>
      </c>
      <c r="F5" s="7">
        <v>62</v>
      </c>
      <c r="G5" s="7">
        <v>17</v>
      </c>
      <c r="H5" s="22">
        <v>175</v>
      </c>
      <c r="I5" s="7">
        <v>0</v>
      </c>
      <c r="J5" s="7">
        <v>0</v>
      </c>
      <c r="K5" s="7">
        <v>0</v>
      </c>
      <c r="L5" s="37">
        <f t="shared" si="0"/>
        <v>0.41866028708133973</v>
      </c>
    </row>
    <row r="6" spans="1:12" x14ac:dyDescent="0.25">
      <c r="A6" s="21" t="s">
        <v>6062</v>
      </c>
      <c r="B6" s="34">
        <v>372</v>
      </c>
      <c r="C6" s="7">
        <v>4</v>
      </c>
      <c r="D6" s="7">
        <v>74</v>
      </c>
      <c r="E6" s="7">
        <v>4</v>
      </c>
      <c r="F6" s="7">
        <v>54</v>
      </c>
      <c r="G6" s="7">
        <v>12</v>
      </c>
      <c r="H6" s="22">
        <v>148</v>
      </c>
      <c r="I6" s="7">
        <v>0</v>
      </c>
      <c r="J6" s="7">
        <v>0</v>
      </c>
      <c r="K6" s="7">
        <v>1</v>
      </c>
      <c r="L6" s="37">
        <f t="shared" si="0"/>
        <v>0.40053763440860213</v>
      </c>
    </row>
    <row r="7" spans="1:12" x14ac:dyDescent="0.25">
      <c r="A7" s="21" t="s">
        <v>6063</v>
      </c>
      <c r="B7" s="34">
        <v>320</v>
      </c>
      <c r="C7" s="7">
        <v>5</v>
      </c>
      <c r="D7" s="7">
        <v>52</v>
      </c>
      <c r="E7" s="7">
        <v>2</v>
      </c>
      <c r="F7" s="7">
        <v>58</v>
      </c>
      <c r="G7" s="7">
        <v>5</v>
      </c>
      <c r="H7" s="22">
        <v>122</v>
      </c>
      <c r="I7" s="7">
        <v>0</v>
      </c>
      <c r="J7" s="7">
        <v>0</v>
      </c>
      <c r="K7" s="7">
        <v>0</v>
      </c>
      <c r="L7" s="37">
        <f t="shared" si="0"/>
        <v>0.38124999999999998</v>
      </c>
    </row>
    <row r="8" spans="1:12" x14ac:dyDescent="0.25">
      <c r="A8" s="21" t="s">
        <v>6064</v>
      </c>
      <c r="B8" s="34">
        <v>369</v>
      </c>
      <c r="C8" s="7">
        <v>4</v>
      </c>
      <c r="D8" s="7">
        <v>77</v>
      </c>
      <c r="E8" s="7">
        <v>8</v>
      </c>
      <c r="F8" s="7">
        <v>64</v>
      </c>
      <c r="G8" s="7">
        <v>5</v>
      </c>
      <c r="H8" s="22">
        <v>158</v>
      </c>
      <c r="I8" s="7">
        <v>0</v>
      </c>
      <c r="J8" s="7">
        <v>1</v>
      </c>
      <c r="K8" s="7">
        <v>0</v>
      </c>
      <c r="L8" s="37">
        <f t="shared" si="0"/>
        <v>0.43089430894308944</v>
      </c>
    </row>
    <row r="9" spans="1:12" x14ac:dyDescent="0.25">
      <c r="A9" s="21" t="s">
        <v>6065</v>
      </c>
      <c r="B9" s="34">
        <v>386</v>
      </c>
      <c r="C9" s="7">
        <v>2</v>
      </c>
      <c r="D9" s="7">
        <v>69</v>
      </c>
      <c r="E9" s="7">
        <v>3</v>
      </c>
      <c r="F9" s="7">
        <v>63</v>
      </c>
      <c r="G9" s="7">
        <v>10</v>
      </c>
      <c r="H9" s="22">
        <v>147</v>
      </c>
      <c r="I9" s="7">
        <v>1</v>
      </c>
      <c r="J9" s="7">
        <v>0</v>
      </c>
      <c r="K9" s="7">
        <v>1</v>
      </c>
      <c r="L9" s="37">
        <f t="shared" si="0"/>
        <v>0.38341968911917096</v>
      </c>
    </row>
    <row r="10" spans="1:12" x14ac:dyDescent="0.25">
      <c r="A10" s="21" t="s">
        <v>6066</v>
      </c>
      <c r="B10" s="34">
        <v>351</v>
      </c>
      <c r="C10" s="7">
        <v>5</v>
      </c>
      <c r="D10" s="7">
        <v>64</v>
      </c>
      <c r="E10" s="7">
        <v>5</v>
      </c>
      <c r="F10" s="7">
        <v>63</v>
      </c>
      <c r="G10" s="7">
        <v>5</v>
      </c>
      <c r="H10" s="22">
        <v>142</v>
      </c>
      <c r="I10" s="7">
        <v>0</v>
      </c>
      <c r="J10" s="7">
        <v>0</v>
      </c>
      <c r="K10" s="7">
        <v>0</v>
      </c>
      <c r="L10" s="37">
        <f t="shared" si="0"/>
        <v>0.40455840455840458</v>
      </c>
    </row>
    <row r="11" spans="1:12" x14ac:dyDescent="0.25">
      <c r="A11" s="21" t="s">
        <v>6067</v>
      </c>
      <c r="B11" s="34">
        <v>442</v>
      </c>
      <c r="C11" s="7">
        <v>0</v>
      </c>
      <c r="D11" s="7">
        <v>53</v>
      </c>
      <c r="E11" s="7">
        <v>8</v>
      </c>
      <c r="F11" s="7">
        <v>41</v>
      </c>
      <c r="G11" s="7">
        <v>4</v>
      </c>
      <c r="H11" s="22">
        <v>106</v>
      </c>
      <c r="I11" s="7">
        <v>0</v>
      </c>
      <c r="J11" s="7">
        <v>0</v>
      </c>
      <c r="K11" s="7">
        <v>1</v>
      </c>
      <c r="L11" s="37">
        <f t="shared" si="0"/>
        <v>0.24208144796380091</v>
      </c>
    </row>
    <row r="12" spans="1:12" x14ac:dyDescent="0.25">
      <c r="A12" s="21" t="s">
        <v>6068</v>
      </c>
      <c r="B12" s="34">
        <v>717</v>
      </c>
      <c r="C12" s="7">
        <v>6</v>
      </c>
      <c r="D12" s="7">
        <v>101</v>
      </c>
      <c r="E12" s="7">
        <v>10</v>
      </c>
      <c r="F12" s="7">
        <v>107</v>
      </c>
      <c r="G12" s="7">
        <v>23</v>
      </c>
      <c r="H12" s="7">
        <v>247</v>
      </c>
      <c r="I12" s="7">
        <v>1</v>
      </c>
      <c r="J12" s="7">
        <v>0</v>
      </c>
      <c r="K12" s="7">
        <v>1</v>
      </c>
      <c r="L12" s="37">
        <f t="shared" si="0"/>
        <v>0.34588563458856347</v>
      </c>
    </row>
    <row r="13" spans="1:12" x14ac:dyDescent="0.25">
      <c r="A13" s="21" t="s">
        <v>6069</v>
      </c>
      <c r="B13" s="34">
        <v>501</v>
      </c>
      <c r="C13" s="7">
        <v>4</v>
      </c>
      <c r="D13" s="7">
        <v>106</v>
      </c>
      <c r="E13" s="7">
        <v>2</v>
      </c>
      <c r="F13" s="7">
        <v>74</v>
      </c>
      <c r="G13" s="7">
        <v>13</v>
      </c>
      <c r="H13" s="22">
        <v>199</v>
      </c>
      <c r="I13" s="7">
        <v>0</v>
      </c>
      <c r="J13" s="7">
        <v>0</v>
      </c>
      <c r="K13" s="7">
        <v>0</v>
      </c>
      <c r="L13" s="37">
        <f t="shared" si="0"/>
        <v>0.39720558882235529</v>
      </c>
    </row>
    <row r="14" spans="1:12" x14ac:dyDescent="0.25">
      <c r="A14" s="21" t="s">
        <v>6070</v>
      </c>
      <c r="B14" s="34">
        <v>407</v>
      </c>
      <c r="C14" s="7">
        <v>3</v>
      </c>
      <c r="D14" s="7">
        <v>79</v>
      </c>
      <c r="E14" s="7">
        <v>2</v>
      </c>
      <c r="F14" s="7">
        <v>57</v>
      </c>
      <c r="G14" s="7">
        <v>21</v>
      </c>
      <c r="H14" s="22">
        <v>162</v>
      </c>
      <c r="I14" s="7">
        <v>0</v>
      </c>
      <c r="J14" s="7">
        <v>0</v>
      </c>
      <c r="K14" s="7">
        <v>1</v>
      </c>
      <c r="L14" s="37">
        <f t="shared" si="0"/>
        <v>0.40049140049140047</v>
      </c>
    </row>
    <row r="15" spans="1:12" x14ac:dyDescent="0.25">
      <c r="A15" s="21" t="s">
        <v>6071</v>
      </c>
      <c r="B15" s="34">
        <v>722</v>
      </c>
      <c r="C15" s="7">
        <v>4</v>
      </c>
      <c r="D15" s="7">
        <v>90</v>
      </c>
      <c r="E15" s="7">
        <v>1</v>
      </c>
      <c r="F15" s="7">
        <v>79</v>
      </c>
      <c r="G15" s="7">
        <v>16</v>
      </c>
      <c r="H15" s="22">
        <v>190</v>
      </c>
      <c r="I15" s="7">
        <v>0</v>
      </c>
      <c r="J15" s="7">
        <v>0</v>
      </c>
      <c r="K15" s="7">
        <v>0</v>
      </c>
      <c r="L15" s="37">
        <f t="shared" si="0"/>
        <v>0.26315789473684209</v>
      </c>
    </row>
    <row r="16" spans="1:12" x14ac:dyDescent="0.25">
      <c r="A16" s="21" t="s">
        <v>6072</v>
      </c>
      <c r="B16" s="34">
        <v>504</v>
      </c>
      <c r="C16" s="7">
        <v>2</v>
      </c>
      <c r="D16" s="7">
        <v>87</v>
      </c>
      <c r="E16" s="7">
        <v>5</v>
      </c>
      <c r="F16" s="7">
        <v>91</v>
      </c>
      <c r="G16" s="7">
        <v>20</v>
      </c>
      <c r="H16" s="22">
        <v>205</v>
      </c>
      <c r="I16" s="7">
        <v>0</v>
      </c>
      <c r="J16" s="7">
        <v>0</v>
      </c>
      <c r="K16" s="7">
        <v>0</v>
      </c>
      <c r="L16" s="37">
        <f t="shared" si="0"/>
        <v>0.40674603174603174</v>
      </c>
    </row>
    <row r="17" spans="1:12" x14ac:dyDescent="0.25">
      <c r="A17" s="21" t="s">
        <v>6073</v>
      </c>
      <c r="B17" s="34">
        <v>455</v>
      </c>
      <c r="C17" s="7">
        <v>6</v>
      </c>
      <c r="D17" s="7">
        <v>94</v>
      </c>
      <c r="E17" s="7">
        <v>1</v>
      </c>
      <c r="F17" s="7">
        <v>69</v>
      </c>
      <c r="G17" s="7">
        <v>11</v>
      </c>
      <c r="H17" s="22">
        <v>181</v>
      </c>
      <c r="I17" s="7">
        <v>0</v>
      </c>
      <c r="J17" s="7">
        <v>0</v>
      </c>
      <c r="K17" s="7">
        <v>0</v>
      </c>
      <c r="L17" s="37">
        <f t="shared" si="0"/>
        <v>0.39780219780219778</v>
      </c>
    </row>
    <row r="18" spans="1:12" x14ac:dyDescent="0.25">
      <c r="A18" s="21" t="s">
        <v>6074</v>
      </c>
      <c r="B18" s="34">
        <v>399</v>
      </c>
      <c r="C18" s="7">
        <v>2</v>
      </c>
      <c r="D18" s="7">
        <v>86</v>
      </c>
      <c r="E18" s="7">
        <v>3</v>
      </c>
      <c r="F18" s="7">
        <v>77</v>
      </c>
      <c r="G18" s="7">
        <v>9</v>
      </c>
      <c r="H18" s="22">
        <v>177</v>
      </c>
      <c r="I18" s="7">
        <v>2</v>
      </c>
      <c r="J18" s="7">
        <v>0</v>
      </c>
      <c r="K18" s="7">
        <v>0</v>
      </c>
      <c r="L18" s="37">
        <f t="shared" si="0"/>
        <v>0.44360902255639095</v>
      </c>
    </row>
    <row r="19" spans="1:12" x14ac:dyDescent="0.25">
      <c r="A19" s="21" t="s">
        <v>6075</v>
      </c>
      <c r="B19" s="34">
        <v>339</v>
      </c>
      <c r="C19" s="7">
        <v>2</v>
      </c>
      <c r="D19" s="7">
        <v>63</v>
      </c>
      <c r="E19" s="7">
        <v>3</v>
      </c>
      <c r="F19" s="7">
        <v>59</v>
      </c>
      <c r="G19" s="7">
        <v>10</v>
      </c>
      <c r="H19" s="22">
        <v>137</v>
      </c>
      <c r="I19" s="7">
        <v>1</v>
      </c>
      <c r="J19" s="7">
        <v>0</v>
      </c>
      <c r="K19" s="7">
        <v>0</v>
      </c>
      <c r="L19" s="37">
        <f t="shared" si="0"/>
        <v>0.40412979351032446</v>
      </c>
    </row>
    <row r="20" spans="1:12" x14ac:dyDescent="0.25">
      <c r="A20" s="21" t="s">
        <v>6076</v>
      </c>
      <c r="B20" s="34">
        <v>480</v>
      </c>
      <c r="C20" s="7">
        <v>6</v>
      </c>
      <c r="D20" s="7">
        <v>84</v>
      </c>
      <c r="E20" s="7">
        <v>3</v>
      </c>
      <c r="F20" s="7">
        <v>98</v>
      </c>
      <c r="G20" s="7">
        <v>23</v>
      </c>
      <c r="H20" s="22">
        <v>214</v>
      </c>
      <c r="I20" s="7">
        <v>0</v>
      </c>
      <c r="J20" s="7">
        <v>0</v>
      </c>
      <c r="K20" s="7">
        <v>0</v>
      </c>
      <c r="L20" s="37">
        <f t="shared" si="0"/>
        <v>0.44583333333333336</v>
      </c>
    </row>
    <row r="21" spans="1:12" x14ac:dyDescent="0.25">
      <c r="A21" s="21" t="s">
        <v>6077</v>
      </c>
      <c r="B21" s="34">
        <v>299</v>
      </c>
      <c r="C21" s="7">
        <v>3</v>
      </c>
      <c r="D21" s="7">
        <v>54</v>
      </c>
      <c r="E21" s="7">
        <v>2</v>
      </c>
      <c r="F21" s="7">
        <v>55</v>
      </c>
      <c r="G21" s="7">
        <v>9</v>
      </c>
      <c r="H21" s="22">
        <v>123</v>
      </c>
      <c r="I21" s="7">
        <v>0</v>
      </c>
      <c r="J21" s="7">
        <v>0</v>
      </c>
      <c r="K21" s="7">
        <v>0</v>
      </c>
      <c r="L21" s="37">
        <f t="shared" si="0"/>
        <v>0.41137123745819398</v>
      </c>
    </row>
    <row r="22" spans="1:12" x14ac:dyDescent="0.25">
      <c r="A22" s="21" t="s">
        <v>6078</v>
      </c>
      <c r="B22" s="34">
        <v>490</v>
      </c>
      <c r="C22" s="7">
        <v>2</v>
      </c>
      <c r="D22" s="7">
        <v>87</v>
      </c>
      <c r="E22" s="7">
        <v>3</v>
      </c>
      <c r="F22" s="7">
        <v>82</v>
      </c>
      <c r="G22" s="7">
        <v>14</v>
      </c>
      <c r="H22" s="22">
        <v>188</v>
      </c>
      <c r="I22" s="7">
        <v>0</v>
      </c>
      <c r="J22" s="7">
        <v>0</v>
      </c>
      <c r="K22" s="7">
        <v>0</v>
      </c>
      <c r="L22" s="37">
        <f t="shared" si="0"/>
        <v>0.3836734693877551</v>
      </c>
    </row>
    <row r="23" spans="1:12" x14ac:dyDescent="0.25">
      <c r="A23" s="21" t="s">
        <v>6079</v>
      </c>
      <c r="B23" s="34">
        <v>531</v>
      </c>
      <c r="C23" s="7">
        <v>5</v>
      </c>
      <c r="D23" s="7">
        <v>96</v>
      </c>
      <c r="E23" s="7">
        <v>1</v>
      </c>
      <c r="F23" s="7">
        <v>75</v>
      </c>
      <c r="G23" s="7">
        <v>15</v>
      </c>
      <c r="H23" s="22">
        <v>192</v>
      </c>
      <c r="I23" s="7">
        <v>0</v>
      </c>
      <c r="J23" s="7">
        <v>0</v>
      </c>
      <c r="K23" s="7">
        <v>0</v>
      </c>
      <c r="L23" s="37">
        <f t="shared" si="0"/>
        <v>0.3615819209039548</v>
      </c>
    </row>
    <row r="24" spans="1:12" x14ac:dyDescent="0.25">
      <c r="A24" s="21" t="s">
        <v>6080</v>
      </c>
      <c r="B24" s="34">
        <v>228</v>
      </c>
      <c r="C24" s="7">
        <v>1</v>
      </c>
      <c r="D24" s="7">
        <v>30</v>
      </c>
      <c r="E24" s="7">
        <v>0</v>
      </c>
      <c r="F24" s="7">
        <v>38</v>
      </c>
      <c r="G24" s="7">
        <v>13</v>
      </c>
      <c r="H24" s="22">
        <v>82</v>
      </c>
      <c r="I24" s="7">
        <v>0</v>
      </c>
      <c r="J24" s="7">
        <v>0</v>
      </c>
      <c r="K24" s="7">
        <v>0</v>
      </c>
      <c r="L24" s="37">
        <f t="shared" si="0"/>
        <v>0.35964912280701755</v>
      </c>
    </row>
    <row r="25" spans="1:12" x14ac:dyDescent="0.25">
      <c r="A25" s="21" t="s">
        <v>6081</v>
      </c>
      <c r="B25" s="34">
        <v>390</v>
      </c>
      <c r="C25" s="7">
        <v>2</v>
      </c>
      <c r="D25" s="7">
        <v>64</v>
      </c>
      <c r="E25" s="7">
        <v>1</v>
      </c>
      <c r="F25" s="7">
        <v>45</v>
      </c>
      <c r="G25" s="7">
        <v>15</v>
      </c>
      <c r="H25" s="22">
        <v>127</v>
      </c>
      <c r="I25" s="7">
        <v>0</v>
      </c>
      <c r="J25" s="7">
        <v>0</v>
      </c>
      <c r="K25" s="7">
        <v>0</v>
      </c>
      <c r="L25" s="37">
        <f t="shared" si="0"/>
        <v>0.32564102564102565</v>
      </c>
    </row>
    <row r="26" spans="1:12" x14ac:dyDescent="0.25">
      <c r="A26" s="21" t="s">
        <v>6082</v>
      </c>
      <c r="B26" s="34">
        <v>408</v>
      </c>
      <c r="C26" s="7">
        <v>1</v>
      </c>
      <c r="D26" s="7">
        <v>52</v>
      </c>
      <c r="E26" s="7">
        <v>4</v>
      </c>
      <c r="F26" s="7">
        <v>76</v>
      </c>
      <c r="G26" s="7">
        <v>18</v>
      </c>
      <c r="H26" s="22">
        <v>151</v>
      </c>
      <c r="I26" s="7">
        <v>0</v>
      </c>
      <c r="J26" s="7">
        <v>0</v>
      </c>
      <c r="K26" s="7">
        <v>2</v>
      </c>
      <c r="L26" s="37">
        <f t="shared" si="0"/>
        <v>0.375</v>
      </c>
    </row>
    <row r="27" spans="1:12" x14ac:dyDescent="0.25">
      <c r="A27" s="21" t="s">
        <v>6083</v>
      </c>
      <c r="B27" s="34">
        <v>376</v>
      </c>
      <c r="C27" s="7">
        <v>3</v>
      </c>
      <c r="D27" s="7">
        <v>50</v>
      </c>
      <c r="E27" s="7">
        <v>4</v>
      </c>
      <c r="F27" s="7">
        <v>57</v>
      </c>
      <c r="G27" s="7">
        <v>8</v>
      </c>
      <c r="H27" s="22">
        <v>122</v>
      </c>
      <c r="I27" s="7">
        <v>0</v>
      </c>
      <c r="J27" s="7">
        <v>0</v>
      </c>
      <c r="K27" s="7">
        <v>1</v>
      </c>
      <c r="L27" s="37">
        <f t="shared" si="0"/>
        <v>0.3271276595744681</v>
      </c>
    </row>
    <row r="28" spans="1:12" x14ac:dyDescent="0.25">
      <c r="A28" s="21" t="s">
        <v>6084</v>
      </c>
      <c r="B28" s="34">
        <v>356</v>
      </c>
      <c r="C28" s="7">
        <v>2</v>
      </c>
      <c r="D28" s="7">
        <v>55</v>
      </c>
      <c r="E28" s="7">
        <v>2</v>
      </c>
      <c r="F28" s="7">
        <v>54</v>
      </c>
      <c r="G28" s="7">
        <v>6</v>
      </c>
      <c r="H28" s="22">
        <v>119</v>
      </c>
      <c r="I28" s="7">
        <v>1</v>
      </c>
      <c r="J28" s="7">
        <v>0</v>
      </c>
      <c r="K28" s="7">
        <v>0</v>
      </c>
      <c r="L28" s="37">
        <f t="shared" si="0"/>
        <v>0.3342696629213483</v>
      </c>
    </row>
    <row r="29" spans="1:12" x14ac:dyDescent="0.25">
      <c r="A29" s="21" t="s">
        <v>6085</v>
      </c>
      <c r="B29" s="34">
        <v>352</v>
      </c>
      <c r="C29" s="7">
        <v>2</v>
      </c>
      <c r="D29" s="7">
        <v>69</v>
      </c>
      <c r="E29" s="7">
        <v>1</v>
      </c>
      <c r="F29" s="7">
        <v>54</v>
      </c>
      <c r="G29" s="7">
        <v>8</v>
      </c>
      <c r="H29" s="22">
        <v>134</v>
      </c>
      <c r="I29" s="7">
        <v>0</v>
      </c>
      <c r="J29" s="7">
        <v>0</v>
      </c>
      <c r="K29" s="7">
        <v>0</v>
      </c>
      <c r="L29" s="37">
        <f t="shared" si="0"/>
        <v>0.38068181818181818</v>
      </c>
    </row>
    <row r="30" spans="1:12" x14ac:dyDescent="0.25">
      <c r="A30" s="21" t="s">
        <v>6086</v>
      </c>
      <c r="B30" s="34">
        <v>373</v>
      </c>
      <c r="C30" s="7">
        <v>2</v>
      </c>
      <c r="D30" s="7">
        <v>65</v>
      </c>
      <c r="E30" s="7">
        <v>1</v>
      </c>
      <c r="F30" s="7">
        <v>63</v>
      </c>
      <c r="G30" s="7">
        <v>6</v>
      </c>
      <c r="H30" s="22">
        <v>137</v>
      </c>
      <c r="I30" s="7">
        <v>0</v>
      </c>
      <c r="J30" s="7">
        <v>0</v>
      </c>
      <c r="K30" s="7">
        <v>0</v>
      </c>
      <c r="L30" s="37">
        <f t="shared" si="0"/>
        <v>0.36729222520107241</v>
      </c>
    </row>
    <row r="31" spans="1:12" x14ac:dyDescent="0.25">
      <c r="A31" s="21" t="s">
        <v>6087</v>
      </c>
      <c r="B31" s="34">
        <v>467</v>
      </c>
      <c r="C31" s="7">
        <v>3</v>
      </c>
      <c r="D31" s="7">
        <v>83</v>
      </c>
      <c r="E31" s="7">
        <v>1</v>
      </c>
      <c r="F31" s="7">
        <v>86</v>
      </c>
      <c r="G31" s="7">
        <v>18</v>
      </c>
      <c r="H31" s="22">
        <v>191</v>
      </c>
      <c r="I31" s="7">
        <v>0</v>
      </c>
      <c r="J31" s="7">
        <v>0</v>
      </c>
      <c r="K31" s="7">
        <v>0</v>
      </c>
      <c r="L31" s="37">
        <f t="shared" si="0"/>
        <v>0.4089935760171306</v>
      </c>
    </row>
    <row r="32" spans="1:12" x14ac:dyDescent="0.25">
      <c r="A32" s="21" t="s">
        <v>6088</v>
      </c>
      <c r="B32" s="34">
        <v>304</v>
      </c>
      <c r="C32" s="7">
        <v>2</v>
      </c>
      <c r="D32" s="7">
        <v>64</v>
      </c>
      <c r="E32" s="7">
        <v>1</v>
      </c>
      <c r="F32" s="7">
        <v>61</v>
      </c>
      <c r="G32" s="7">
        <v>10</v>
      </c>
      <c r="H32" s="22">
        <v>138</v>
      </c>
      <c r="I32" s="7">
        <v>1</v>
      </c>
      <c r="J32" s="7">
        <v>0</v>
      </c>
      <c r="K32" s="7">
        <v>0</v>
      </c>
      <c r="L32" s="37">
        <f t="shared" si="0"/>
        <v>0.45394736842105265</v>
      </c>
    </row>
    <row r="33" spans="1:12" x14ac:dyDescent="0.25">
      <c r="A33" s="21" t="s">
        <v>6089</v>
      </c>
      <c r="B33" s="34">
        <v>453</v>
      </c>
      <c r="C33" s="7">
        <v>2</v>
      </c>
      <c r="D33" s="7">
        <v>91</v>
      </c>
      <c r="E33" s="7">
        <v>4</v>
      </c>
      <c r="F33" s="7">
        <v>69</v>
      </c>
      <c r="G33" s="7">
        <v>13</v>
      </c>
      <c r="H33" s="22">
        <v>179</v>
      </c>
      <c r="I33" s="7">
        <v>0</v>
      </c>
      <c r="J33" s="7">
        <v>0</v>
      </c>
      <c r="K33" s="7">
        <v>0</v>
      </c>
      <c r="L33" s="37">
        <f t="shared" si="0"/>
        <v>0.39514348785871967</v>
      </c>
    </row>
    <row r="34" spans="1:12" x14ac:dyDescent="0.25">
      <c r="A34" s="21" t="s">
        <v>6090</v>
      </c>
      <c r="B34" s="34">
        <v>408</v>
      </c>
      <c r="C34" s="7">
        <v>3</v>
      </c>
      <c r="D34" s="7">
        <v>43</v>
      </c>
      <c r="E34" s="7">
        <v>5</v>
      </c>
      <c r="F34" s="7">
        <v>61</v>
      </c>
      <c r="G34" s="7">
        <v>16</v>
      </c>
      <c r="H34" s="22">
        <v>128</v>
      </c>
      <c r="I34" s="7">
        <v>1</v>
      </c>
      <c r="J34" s="7">
        <v>0</v>
      </c>
      <c r="K34" s="7">
        <v>1</v>
      </c>
      <c r="L34" s="37">
        <f t="shared" si="0"/>
        <v>0.31617647058823528</v>
      </c>
    </row>
    <row r="35" spans="1:12" x14ac:dyDescent="0.25">
      <c r="A35" s="21" t="s">
        <v>6091</v>
      </c>
      <c r="B35" s="34">
        <v>553</v>
      </c>
      <c r="C35" s="7">
        <v>5</v>
      </c>
      <c r="D35" s="7">
        <v>91</v>
      </c>
      <c r="E35" s="7">
        <v>1</v>
      </c>
      <c r="F35" s="7">
        <v>83</v>
      </c>
      <c r="G35" s="7">
        <v>18</v>
      </c>
      <c r="H35" s="22">
        <v>198</v>
      </c>
      <c r="I35" s="7">
        <v>0</v>
      </c>
      <c r="J35" s="7">
        <v>0</v>
      </c>
      <c r="K35" s="7">
        <v>0</v>
      </c>
      <c r="L35" s="37">
        <f t="shared" si="0"/>
        <v>0.35804701627486435</v>
      </c>
    </row>
    <row r="36" spans="1:12" x14ac:dyDescent="0.25">
      <c r="A36" s="21" t="s">
        <v>6092</v>
      </c>
      <c r="B36" s="34">
        <v>422</v>
      </c>
      <c r="C36" s="7">
        <v>3</v>
      </c>
      <c r="D36" s="7">
        <v>61</v>
      </c>
      <c r="E36" s="7">
        <v>2</v>
      </c>
      <c r="F36" s="7">
        <v>72</v>
      </c>
      <c r="G36" s="7">
        <v>13</v>
      </c>
      <c r="H36" s="22">
        <v>151</v>
      </c>
      <c r="I36" s="7">
        <v>1</v>
      </c>
      <c r="J36" s="7">
        <v>0</v>
      </c>
      <c r="K36" s="7">
        <v>0</v>
      </c>
      <c r="L36" s="37">
        <f t="shared" si="0"/>
        <v>0.35781990521327012</v>
      </c>
    </row>
    <row r="37" spans="1:12" x14ac:dyDescent="0.25">
      <c r="A37" s="21" t="s">
        <v>6093</v>
      </c>
      <c r="B37" s="34">
        <v>603</v>
      </c>
      <c r="C37" s="7">
        <v>2</v>
      </c>
      <c r="D37" s="7">
        <v>47</v>
      </c>
      <c r="E37" s="7">
        <v>3</v>
      </c>
      <c r="F37" s="7">
        <v>26</v>
      </c>
      <c r="G37" s="7">
        <v>4</v>
      </c>
      <c r="H37" s="22">
        <v>82</v>
      </c>
      <c r="I37" s="7">
        <v>0</v>
      </c>
      <c r="J37" s="7">
        <v>0</v>
      </c>
      <c r="K37" s="7">
        <v>0</v>
      </c>
      <c r="L37" s="37">
        <f t="shared" si="0"/>
        <v>0.13598673300165837</v>
      </c>
    </row>
    <row r="38" spans="1:12" x14ac:dyDescent="0.25">
      <c r="A38" s="21" t="s">
        <v>6094</v>
      </c>
      <c r="B38" s="34">
        <v>523</v>
      </c>
      <c r="C38" s="7">
        <v>4</v>
      </c>
      <c r="D38" s="7">
        <v>35</v>
      </c>
      <c r="E38" s="7">
        <v>7</v>
      </c>
      <c r="F38" s="7">
        <v>37</v>
      </c>
      <c r="G38" s="7">
        <v>8</v>
      </c>
      <c r="H38" s="22">
        <v>91</v>
      </c>
      <c r="I38" s="7">
        <v>0</v>
      </c>
      <c r="J38" s="7">
        <v>1</v>
      </c>
      <c r="K38" s="7">
        <v>0</v>
      </c>
      <c r="L38" s="37">
        <f t="shared" si="0"/>
        <v>0.17590822179732313</v>
      </c>
    </row>
    <row r="39" spans="1:12" x14ac:dyDescent="0.25">
      <c r="A39" s="21" t="s">
        <v>6095</v>
      </c>
      <c r="B39" s="34">
        <v>568</v>
      </c>
      <c r="C39" s="7">
        <v>6</v>
      </c>
      <c r="D39" s="7">
        <v>68</v>
      </c>
      <c r="E39" s="7">
        <v>2</v>
      </c>
      <c r="F39" s="7">
        <v>78</v>
      </c>
      <c r="G39" s="7">
        <v>13</v>
      </c>
      <c r="H39" s="22">
        <v>167</v>
      </c>
      <c r="I39" s="7">
        <v>1</v>
      </c>
      <c r="J39" s="7">
        <v>0</v>
      </c>
      <c r="K39" s="7">
        <v>0</v>
      </c>
      <c r="L39" s="37">
        <f t="shared" si="0"/>
        <v>0.29401408450704225</v>
      </c>
    </row>
    <row r="40" spans="1:12" x14ac:dyDescent="0.25">
      <c r="A40" s="21" t="s">
        <v>6096</v>
      </c>
      <c r="B40" s="34">
        <v>557</v>
      </c>
      <c r="C40" s="7">
        <v>4</v>
      </c>
      <c r="D40" s="7">
        <v>34</v>
      </c>
      <c r="E40" s="7">
        <v>4</v>
      </c>
      <c r="F40" s="7">
        <v>95</v>
      </c>
      <c r="G40" s="7">
        <v>9</v>
      </c>
      <c r="H40" s="22">
        <v>146</v>
      </c>
      <c r="I40" s="7">
        <v>0</v>
      </c>
      <c r="J40" s="7">
        <v>0</v>
      </c>
      <c r="K40" s="7">
        <v>0</v>
      </c>
      <c r="L40" s="37">
        <f t="shared" si="0"/>
        <v>0.26211849192100539</v>
      </c>
    </row>
    <row r="41" spans="1:12" x14ac:dyDescent="0.25">
      <c r="A41" s="21" t="s">
        <v>6097</v>
      </c>
      <c r="B41" s="34">
        <v>369</v>
      </c>
      <c r="C41" s="7">
        <v>2</v>
      </c>
      <c r="D41" s="7">
        <v>39</v>
      </c>
      <c r="E41" s="7">
        <v>1</v>
      </c>
      <c r="F41" s="7">
        <v>60</v>
      </c>
      <c r="G41" s="7">
        <v>7</v>
      </c>
      <c r="H41" s="22">
        <v>109</v>
      </c>
      <c r="I41" s="7">
        <v>2</v>
      </c>
      <c r="J41" s="7">
        <v>0</v>
      </c>
      <c r="K41" s="7">
        <v>2</v>
      </c>
      <c r="L41" s="37">
        <f t="shared" si="0"/>
        <v>0.30081300813008133</v>
      </c>
    </row>
    <row r="42" spans="1:12" x14ac:dyDescent="0.25">
      <c r="A42" s="21" t="s">
        <v>6098</v>
      </c>
      <c r="B42" s="34">
        <v>402</v>
      </c>
      <c r="C42" s="7">
        <v>3</v>
      </c>
      <c r="D42" s="7">
        <v>38</v>
      </c>
      <c r="E42" s="7">
        <v>4</v>
      </c>
      <c r="F42" s="7">
        <v>86</v>
      </c>
      <c r="G42" s="7">
        <v>9</v>
      </c>
      <c r="H42" s="22">
        <v>140</v>
      </c>
      <c r="I42" s="7">
        <v>0</v>
      </c>
      <c r="J42" s="7">
        <v>0</v>
      </c>
      <c r="K42" s="7">
        <v>0</v>
      </c>
      <c r="L42" s="37">
        <f t="shared" si="0"/>
        <v>0.34825870646766172</v>
      </c>
    </row>
    <row r="43" spans="1:12" x14ac:dyDescent="0.25">
      <c r="A43" s="21" t="s">
        <v>6099</v>
      </c>
      <c r="B43" s="34">
        <v>583</v>
      </c>
      <c r="C43" s="7">
        <v>6</v>
      </c>
      <c r="D43" s="7">
        <v>52</v>
      </c>
      <c r="E43" s="7">
        <v>2</v>
      </c>
      <c r="F43" s="7">
        <v>78</v>
      </c>
      <c r="G43" s="7">
        <v>10</v>
      </c>
      <c r="H43" s="22">
        <v>148</v>
      </c>
      <c r="I43" s="7">
        <v>0</v>
      </c>
      <c r="J43" s="7">
        <v>0</v>
      </c>
      <c r="K43" s="7">
        <v>0</v>
      </c>
      <c r="L43" s="37">
        <f t="shared" si="0"/>
        <v>0.25385934819897082</v>
      </c>
    </row>
    <row r="44" spans="1:12" x14ac:dyDescent="0.25">
      <c r="A44" s="21" t="s">
        <v>6100</v>
      </c>
      <c r="B44" s="34">
        <v>386</v>
      </c>
      <c r="C44" s="7">
        <v>2</v>
      </c>
      <c r="D44" s="7">
        <v>44</v>
      </c>
      <c r="E44" s="7">
        <v>1</v>
      </c>
      <c r="F44" s="7">
        <v>56</v>
      </c>
      <c r="G44" s="7">
        <v>15</v>
      </c>
      <c r="H44" s="22">
        <v>118</v>
      </c>
      <c r="I44" s="7">
        <v>0</v>
      </c>
      <c r="J44" s="7">
        <v>0</v>
      </c>
      <c r="K44" s="7">
        <v>0</v>
      </c>
      <c r="L44" s="37">
        <f t="shared" si="0"/>
        <v>0.30569948186528495</v>
      </c>
    </row>
    <row r="45" spans="1:12" x14ac:dyDescent="0.25">
      <c r="A45" s="21" t="s">
        <v>6101</v>
      </c>
      <c r="B45" s="34">
        <v>255</v>
      </c>
      <c r="C45" s="7">
        <v>1</v>
      </c>
      <c r="D45" s="7">
        <v>22</v>
      </c>
      <c r="E45" s="7">
        <v>0</v>
      </c>
      <c r="F45" s="7">
        <v>30</v>
      </c>
      <c r="G45" s="7">
        <v>7</v>
      </c>
      <c r="H45" s="22">
        <v>60</v>
      </c>
      <c r="I45" s="7">
        <v>0</v>
      </c>
      <c r="J45" s="7">
        <v>0</v>
      </c>
      <c r="K45" s="7">
        <v>0</v>
      </c>
      <c r="L45" s="37">
        <f t="shared" si="0"/>
        <v>0.23529411764705882</v>
      </c>
    </row>
    <row r="46" spans="1:12" x14ac:dyDescent="0.25">
      <c r="A46" s="21" t="s">
        <v>6102</v>
      </c>
      <c r="B46" s="34">
        <v>442</v>
      </c>
      <c r="C46" s="7">
        <v>3</v>
      </c>
      <c r="D46" s="7">
        <v>49</v>
      </c>
      <c r="E46" s="7">
        <v>4</v>
      </c>
      <c r="F46" s="7">
        <v>90</v>
      </c>
      <c r="G46" s="7">
        <v>16</v>
      </c>
      <c r="H46" s="22">
        <v>162</v>
      </c>
      <c r="I46" s="7">
        <v>0</v>
      </c>
      <c r="J46" s="7">
        <v>0</v>
      </c>
      <c r="K46" s="7">
        <v>0</v>
      </c>
      <c r="L46" s="37">
        <f t="shared" si="0"/>
        <v>0.36651583710407237</v>
      </c>
    </row>
    <row r="47" spans="1:12" x14ac:dyDescent="0.25">
      <c r="A47" s="21" t="s">
        <v>6103</v>
      </c>
      <c r="B47" s="34">
        <v>429</v>
      </c>
      <c r="C47" s="7">
        <v>4</v>
      </c>
      <c r="D47" s="7">
        <v>68</v>
      </c>
      <c r="E47" s="7">
        <v>2</v>
      </c>
      <c r="F47" s="7">
        <v>76</v>
      </c>
      <c r="G47" s="7">
        <v>14</v>
      </c>
      <c r="H47" s="22">
        <v>164</v>
      </c>
      <c r="I47" s="7">
        <v>0</v>
      </c>
      <c r="J47" s="7">
        <v>0</v>
      </c>
      <c r="K47" s="7">
        <v>0</v>
      </c>
      <c r="L47" s="37">
        <f t="shared" si="0"/>
        <v>0.38228438228438227</v>
      </c>
    </row>
    <row r="48" spans="1:12" x14ac:dyDescent="0.25">
      <c r="A48" s="21" t="s">
        <v>6104</v>
      </c>
      <c r="B48" s="34">
        <v>370</v>
      </c>
      <c r="C48" s="7">
        <v>6</v>
      </c>
      <c r="D48" s="7">
        <v>61</v>
      </c>
      <c r="E48" s="7">
        <v>3</v>
      </c>
      <c r="F48" s="7">
        <v>58</v>
      </c>
      <c r="G48" s="7">
        <v>9</v>
      </c>
      <c r="H48" s="22">
        <v>137</v>
      </c>
      <c r="I48" s="7">
        <v>0</v>
      </c>
      <c r="J48" s="7">
        <v>0</v>
      </c>
      <c r="K48" s="7">
        <v>0</v>
      </c>
      <c r="L48" s="37">
        <f t="shared" si="0"/>
        <v>0.37027027027027026</v>
      </c>
    </row>
    <row r="49" spans="1:12" x14ac:dyDescent="0.25">
      <c r="A49" s="21" t="s">
        <v>6105</v>
      </c>
      <c r="B49" s="34">
        <v>358</v>
      </c>
      <c r="C49" s="7">
        <v>3</v>
      </c>
      <c r="D49" s="7">
        <v>98</v>
      </c>
      <c r="E49" s="7">
        <v>1</v>
      </c>
      <c r="F49" s="7">
        <v>47</v>
      </c>
      <c r="G49" s="7">
        <v>9</v>
      </c>
      <c r="H49" s="22">
        <v>158</v>
      </c>
      <c r="I49" s="7">
        <v>0</v>
      </c>
      <c r="J49" s="7">
        <v>0</v>
      </c>
      <c r="K49" s="7">
        <v>0</v>
      </c>
      <c r="L49" s="37">
        <f t="shared" si="0"/>
        <v>0.44134078212290501</v>
      </c>
    </row>
    <row r="50" spans="1:12" x14ac:dyDescent="0.25">
      <c r="A50" s="21" t="s">
        <v>6106</v>
      </c>
      <c r="B50" s="34">
        <v>523</v>
      </c>
      <c r="C50" s="7">
        <v>8</v>
      </c>
      <c r="D50" s="7">
        <v>112</v>
      </c>
      <c r="E50" s="7">
        <v>3</v>
      </c>
      <c r="F50" s="7">
        <v>70</v>
      </c>
      <c r="G50" s="7">
        <v>17</v>
      </c>
      <c r="H50" s="22">
        <v>210</v>
      </c>
      <c r="I50" s="7">
        <v>0</v>
      </c>
      <c r="J50" s="7">
        <v>0</v>
      </c>
      <c r="K50" s="7">
        <v>0</v>
      </c>
      <c r="L50" s="37">
        <f t="shared" si="0"/>
        <v>0.40152963671128106</v>
      </c>
    </row>
    <row r="51" spans="1:12" x14ac:dyDescent="0.25">
      <c r="A51" s="21" t="s">
        <v>6107</v>
      </c>
      <c r="B51" s="34">
        <v>294</v>
      </c>
      <c r="C51" s="7">
        <v>1</v>
      </c>
      <c r="D51" s="7">
        <v>73</v>
      </c>
      <c r="E51" s="7">
        <v>1</v>
      </c>
      <c r="F51" s="7">
        <v>62</v>
      </c>
      <c r="G51" s="7">
        <v>3</v>
      </c>
      <c r="H51" s="22">
        <v>140</v>
      </c>
      <c r="I51" s="7">
        <v>0</v>
      </c>
      <c r="J51" s="7">
        <v>0</v>
      </c>
      <c r="K51" s="7">
        <v>0</v>
      </c>
      <c r="L51" s="37">
        <f t="shared" si="0"/>
        <v>0.47619047619047616</v>
      </c>
    </row>
    <row r="52" spans="1:12" x14ac:dyDescent="0.25">
      <c r="A52" s="21" t="s">
        <v>6108</v>
      </c>
      <c r="B52" s="34">
        <v>483</v>
      </c>
      <c r="C52" s="7">
        <v>0</v>
      </c>
      <c r="D52" s="7">
        <v>113</v>
      </c>
      <c r="E52" s="7">
        <v>1</v>
      </c>
      <c r="F52" s="7">
        <v>90</v>
      </c>
      <c r="G52" s="7">
        <v>16</v>
      </c>
      <c r="H52" s="22">
        <v>220</v>
      </c>
      <c r="I52" s="7">
        <v>0</v>
      </c>
      <c r="J52" s="7">
        <v>0</v>
      </c>
      <c r="K52" s="7">
        <v>0</v>
      </c>
      <c r="L52" s="37">
        <f t="shared" si="0"/>
        <v>0.45548654244306419</v>
      </c>
    </row>
    <row r="53" spans="1:12" x14ac:dyDescent="0.25">
      <c r="A53" s="21" t="s">
        <v>6109</v>
      </c>
      <c r="B53" s="34">
        <v>425</v>
      </c>
      <c r="C53" s="7">
        <v>2</v>
      </c>
      <c r="D53" s="7">
        <v>68</v>
      </c>
      <c r="E53" s="7">
        <v>2</v>
      </c>
      <c r="F53" s="7">
        <v>66</v>
      </c>
      <c r="G53" s="7">
        <v>12</v>
      </c>
      <c r="H53" s="22">
        <v>150</v>
      </c>
      <c r="I53" s="7">
        <v>0</v>
      </c>
      <c r="J53" s="7">
        <v>0</v>
      </c>
      <c r="K53" s="7">
        <v>1</v>
      </c>
      <c r="L53" s="37">
        <f t="shared" si="0"/>
        <v>0.35529411764705882</v>
      </c>
    </row>
    <row r="54" spans="1:12" x14ac:dyDescent="0.25">
      <c r="A54" s="21" t="s">
        <v>6110</v>
      </c>
      <c r="B54" s="34">
        <v>494</v>
      </c>
      <c r="C54" s="7">
        <v>2</v>
      </c>
      <c r="D54" s="7">
        <v>77</v>
      </c>
      <c r="E54" s="7">
        <v>2</v>
      </c>
      <c r="F54" s="7">
        <v>69</v>
      </c>
      <c r="G54" s="7">
        <v>17</v>
      </c>
      <c r="H54" s="22">
        <v>167</v>
      </c>
      <c r="I54" s="7">
        <v>0</v>
      </c>
      <c r="J54" s="7">
        <v>0</v>
      </c>
      <c r="K54" s="7">
        <v>0</v>
      </c>
      <c r="L54" s="37">
        <f t="shared" si="0"/>
        <v>0.33805668016194335</v>
      </c>
    </row>
    <row r="55" spans="1:12" x14ac:dyDescent="0.25">
      <c r="A55" s="21" t="s">
        <v>6111</v>
      </c>
      <c r="B55" s="34">
        <v>204</v>
      </c>
      <c r="C55" s="7">
        <v>1</v>
      </c>
      <c r="D55" s="7">
        <v>62</v>
      </c>
      <c r="E55" s="7">
        <v>0</v>
      </c>
      <c r="F55" s="7">
        <v>32</v>
      </c>
      <c r="G55" s="7">
        <v>3</v>
      </c>
      <c r="H55" s="22">
        <v>98</v>
      </c>
      <c r="I55" s="7">
        <v>0</v>
      </c>
      <c r="J55" s="7">
        <v>0</v>
      </c>
      <c r="K55" s="7">
        <v>0</v>
      </c>
      <c r="L55" s="37">
        <f t="shared" si="0"/>
        <v>0.48039215686274511</v>
      </c>
    </row>
    <row r="56" spans="1:12" x14ac:dyDescent="0.25">
      <c r="A56" s="21" t="s">
        <v>6112</v>
      </c>
      <c r="B56" s="34">
        <v>464</v>
      </c>
      <c r="C56" s="7">
        <v>1</v>
      </c>
      <c r="D56" s="7">
        <v>95</v>
      </c>
      <c r="E56" s="7">
        <v>1</v>
      </c>
      <c r="F56" s="7">
        <v>89</v>
      </c>
      <c r="G56" s="7">
        <v>14</v>
      </c>
      <c r="H56" s="22">
        <v>200</v>
      </c>
      <c r="I56" s="7">
        <v>0</v>
      </c>
      <c r="J56" s="7">
        <v>0</v>
      </c>
      <c r="K56" s="7">
        <v>0</v>
      </c>
      <c r="L56" s="37">
        <f t="shared" si="0"/>
        <v>0.43103448275862066</v>
      </c>
    </row>
    <row r="57" spans="1:12" x14ac:dyDescent="0.25">
      <c r="A57" s="21" t="s">
        <v>6113</v>
      </c>
      <c r="B57" s="34">
        <v>472</v>
      </c>
      <c r="C57" s="7">
        <v>1</v>
      </c>
      <c r="D57" s="7">
        <v>84</v>
      </c>
      <c r="E57" s="7">
        <v>2</v>
      </c>
      <c r="F57" s="7">
        <v>100</v>
      </c>
      <c r="G57" s="7">
        <v>11</v>
      </c>
      <c r="H57" s="22">
        <v>198</v>
      </c>
      <c r="I57" s="7">
        <v>2</v>
      </c>
      <c r="J57" s="7">
        <v>0</v>
      </c>
      <c r="K57" s="7">
        <v>0</v>
      </c>
      <c r="L57" s="37">
        <f t="shared" si="0"/>
        <v>0.41949152542372881</v>
      </c>
    </row>
    <row r="58" spans="1:12" x14ac:dyDescent="0.25">
      <c r="A58" s="21" t="s">
        <v>6114</v>
      </c>
      <c r="B58" s="34">
        <v>347</v>
      </c>
      <c r="C58" s="7">
        <v>4</v>
      </c>
      <c r="D58" s="7">
        <v>67</v>
      </c>
      <c r="E58" s="7">
        <v>1</v>
      </c>
      <c r="F58" s="7">
        <v>71</v>
      </c>
      <c r="G58" s="7">
        <v>3</v>
      </c>
      <c r="H58" s="22">
        <v>146</v>
      </c>
      <c r="I58" s="7">
        <v>0</v>
      </c>
      <c r="J58" s="7">
        <v>0</v>
      </c>
      <c r="K58" s="7">
        <v>0</v>
      </c>
      <c r="L58" s="37">
        <f t="shared" si="0"/>
        <v>0.4207492795389049</v>
      </c>
    </row>
    <row r="59" spans="1:12" x14ac:dyDescent="0.25">
      <c r="A59" s="21" t="s">
        <v>6115</v>
      </c>
      <c r="B59" s="34">
        <v>334</v>
      </c>
      <c r="C59" s="7">
        <v>0</v>
      </c>
      <c r="D59" s="7">
        <v>52</v>
      </c>
      <c r="E59" s="7">
        <v>2</v>
      </c>
      <c r="F59" s="7">
        <v>56</v>
      </c>
      <c r="G59" s="7">
        <v>8</v>
      </c>
      <c r="H59" s="22">
        <v>118</v>
      </c>
      <c r="I59" s="7">
        <v>0</v>
      </c>
      <c r="J59" s="7">
        <v>0</v>
      </c>
      <c r="K59" s="7">
        <v>1</v>
      </c>
      <c r="L59" s="37">
        <f t="shared" si="0"/>
        <v>0.35628742514970058</v>
      </c>
    </row>
    <row r="60" spans="1:12" x14ac:dyDescent="0.25">
      <c r="A60" s="21" t="s">
        <v>6116</v>
      </c>
      <c r="B60" s="34">
        <v>421</v>
      </c>
      <c r="C60" s="7">
        <v>4</v>
      </c>
      <c r="D60" s="7">
        <v>89</v>
      </c>
      <c r="E60" s="7">
        <v>2</v>
      </c>
      <c r="F60" s="7">
        <v>90</v>
      </c>
      <c r="G60" s="7">
        <v>20</v>
      </c>
      <c r="H60" s="22">
        <v>205</v>
      </c>
      <c r="I60" s="7">
        <v>2</v>
      </c>
      <c r="J60" s="7">
        <v>0</v>
      </c>
      <c r="K60" s="7">
        <v>0</v>
      </c>
      <c r="L60" s="37">
        <f t="shared" si="0"/>
        <v>0.48693586698337293</v>
      </c>
    </row>
    <row r="61" spans="1:12" x14ac:dyDescent="0.25">
      <c r="A61" s="21" t="s">
        <v>6117</v>
      </c>
      <c r="B61" s="34">
        <v>436</v>
      </c>
      <c r="C61" s="7">
        <v>4</v>
      </c>
      <c r="D61" s="7">
        <v>65</v>
      </c>
      <c r="E61" s="7">
        <v>5</v>
      </c>
      <c r="F61" s="7">
        <v>77</v>
      </c>
      <c r="G61" s="7">
        <v>12</v>
      </c>
      <c r="H61" s="22">
        <v>163</v>
      </c>
      <c r="I61" s="7">
        <v>1</v>
      </c>
      <c r="J61" s="7">
        <v>0</v>
      </c>
      <c r="K61" s="7">
        <v>0</v>
      </c>
      <c r="L61" s="37">
        <f t="shared" si="0"/>
        <v>0.37385321100917429</v>
      </c>
    </row>
    <row r="62" spans="1:12" x14ac:dyDescent="0.25">
      <c r="A62" s="21" t="s">
        <v>6118</v>
      </c>
      <c r="B62" s="34">
        <v>306</v>
      </c>
      <c r="C62" s="7">
        <v>3</v>
      </c>
      <c r="D62" s="7">
        <v>47</v>
      </c>
      <c r="E62" s="7">
        <v>1</v>
      </c>
      <c r="F62" s="7">
        <v>36</v>
      </c>
      <c r="G62" s="7">
        <v>14</v>
      </c>
      <c r="H62" s="22">
        <v>101</v>
      </c>
      <c r="I62" s="7">
        <v>1</v>
      </c>
      <c r="J62" s="7">
        <v>0</v>
      </c>
      <c r="K62" s="7">
        <v>0</v>
      </c>
      <c r="L62" s="37">
        <f t="shared" si="0"/>
        <v>0.33006535947712418</v>
      </c>
    </row>
    <row r="63" spans="1:12" x14ac:dyDescent="0.25">
      <c r="A63" s="21" t="s">
        <v>6119</v>
      </c>
      <c r="B63" s="34">
        <v>451</v>
      </c>
      <c r="C63" s="7">
        <v>5</v>
      </c>
      <c r="D63" s="7">
        <v>55</v>
      </c>
      <c r="E63" s="7">
        <v>1</v>
      </c>
      <c r="F63" s="7">
        <v>71</v>
      </c>
      <c r="G63" s="7">
        <v>9</v>
      </c>
      <c r="H63" s="22">
        <v>141</v>
      </c>
      <c r="I63" s="7">
        <v>1</v>
      </c>
      <c r="J63" s="7">
        <v>0</v>
      </c>
      <c r="K63" s="7">
        <v>2</v>
      </c>
      <c r="L63" s="37">
        <f t="shared" si="0"/>
        <v>0.31707317073170732</v>
      </c>
    </row>
    <row r="64" spans="1:12" x14ac:dyDescent="0.25">
      <c r="A64" s="21" t="s">
        <v>6120</v>
      </c>
      <c r="B64" s="34">
        <v>376</v>
      </c>
      <c r="C64" s="7">
        <v>1</v>
      </c>
      <c r="D64" s="7">
        <v>43</v>
      </c>
      <c r="E64" s="7">
        <v>0</v>
      </c>
      <c r="F64" s="7">
        <v>59</v>
      </c>
      <c r="G64" s="7">
        <v>14</v>
      </c>
      <c r="H64" s="22">
        <v>117</v>
      </c>
      <c r="I64" s="7">
        <v>0</v>
      </c>
      <c r="J64" s="7">
        <v>0</v>
      </c>
      <c r="K64" s="7">
        <v>0</v>
      </c>
      <c r="L64" s="37">
        <f t="shared" si="0"/>
        <v>0.31117021276595747</v>
      </c>
    </row>
    <row r="65" spans="1:12" x14ac:dyDescent="0.25">
      <c r="A65" s="21" t="s">
        <v>6121</v>
      </c>
      <c r="B65" s="34">
        <v>392</v>
      </c>
      <c r="C65" s="7">
        <v>0</v>
      </c>
      <c r="D65" s="7">
        <v>57</v>
      </c>
      <c r="E65" s="7">
        <v>2</v>
      </c>
      <c r="F65" s="7">
        <v>45</v>
      </c>
      <c r="G65" s="7">
        <v>7</v>
      </c>
      <c r="H65" s="22">
        <v>111</v>
      </c>
      <c r="I65" s="7">
        <v>0</v>
      </c>
      <c r="J65" s="7">
        <v>0</v>
      </c>
      <c r="K65" s="7">
        <v>0</v>
      </c>
      <c r="L65" s="37">
        <f t="shared" si="0"/>
        <v>0.28316326530612246</v>
      </c>
    </row>
    <row r="66" spans="1:12" x14ac:dyDescent="0.25">
      <c r="A66" s="21" t="s">
        <v>6122</v>
      </c>
      <c r="B66" s="34">
        <v>407</v>
      </c>
      <c r="C66" s="7">
        <v>3</v>
      </c>
      <c r="D66" s="7">
        <v>48</v>
      </c>
      <c r="E66" s="7">
        <v>0</v>
      </c>
      <c r="F66" s="7">
        <v>64</v>
      </c>
      <c r="G66" s="7">
        <v>14</v>
      </c>
      <c r="H66" s="22">
        <v>129</v>
      </c>
      <c r="I66" s="7">
        <v>0</v>
      </c>
      <c r="J66" s="7">
        <v>0</v>
      </c>
      <c r="K66" s="7">
        <v>1</v>
      </c>
      <c r="L66" s="37">
        <f t="shared" ref="L66:L87" si="1">(K66+J66+H66)/B66</f>
        <v>0.31941031941031939</v>
      </c>
    </row>
    <row r="67" spans="1:12" x14ac:dyDescent="0.25">
      <c r="A67" s="21" t="s">
        <v>6123</v>
      </c>
      <c r="B67" s="34">
        <v>353</v>
      </c>
      <c r="C67" s="7">
        <v>6</v>
      </c>
      <c r="D67" s="7">
        <v>43</v>
      </c>
      <c r="E67" s="7">
        <v>5</v>
      </c>
      <c r="F67" s="7">
        <v>69</v>
      </c>
      <c r="G67" s="7">
        <v>10</v>
      </c>
      <c r="H67" s="22">
        <v>133</v>
      </c>
      <c r="I67" s="7">
        <v>0</v>
      </c>
      <c r="J67" s="7">
        <v>0</v>
      </c>
      <c r="K67" s="7">
        <v>0</v>
      </c>
      <c r="L67" s="37">
        <f t="shared" si="1"/>
        <v>0.37677053824362605</v>
      </c>
    </row>
    <row r="68" spans="1:12" x14ac:dyDescent="0.25">
      <c r="A68" s="21" t="s">
        <v>6124</v>
      </c>
      <c r="B68" s="7">
        <v>445</v>
      </c>
      <c r="C68" s="7">
        <v>2</v>
      </c>
      <c r="D68" s="7">
        <v>38</v>
      </c>
      <c r="E68" s="7">
        <v>2</v>
      </c>
      <c r="F68" s="7">
        <v>66</v>
      </c>
      <c r="G68" s="7">
        <v>12</v>
      </c>
      <c r="H68" s="22">
        <v>120</v>
      </c>
      <c r="I68" s="7">
        <v>0</v>
      </c>
      <c r="J68" s="7">
        <v>0</v>
      </c>
      <c r="K68" s="7">
        <v>0</v>
      </c>
      <c r="L68" s="37">
        <f t="shared" si="1"/>
        <v>0.2696629213483146</v>
      </c>
    </row>
    <row r="69" spans="1:12" x14ac:dyDescent="0.25">
      <c r="A69" s="21" t="s">
        <v>6125</v>
      </c>
      <c r="B69" s="34">
        <v>392</v>
      </c>
      <c r="C69" s="7">
        <v>3</v>
      </c>
      <c r="D69" s="7">
        <v>59</v>
      </c>
      <c r="E69" s="7">
        <v>2</v>
      </c>
      <c r="F69" s="7">
        <v>75</v>
      </c>
      <c r="G69" s="7">
        <v>16</v>
      </c>
      <c r="H69" s="22">
        <v>155</v>
      </c>
      <c r="I69" s="7">
        <v>0</v>
      </c>
      <c r="J69" s="7">
        <v>0</v>
      </c>
      <c r="K69" s="7">
        <v>0</v>
      </c>
      <c r="L69" s="37">
        <f t="shared" si="1"/>
        <v>0.39540816326530615</v>
      </c>
    </row>
    <row r="70" spans="1:12" x14ac:dyDescent="0.25">
      <c r="A70" s="21" t="s">
        <v>6126</v>
      </c>
      <c r="B70" s="34">
        <v>422</v>
      </c>
      <c r="C70" s="7">
        <v>4</v>
      </c>
      <c r="D70" s="7">
        <v>48</v>
      </c>
      <c r="E70" s="7">
        <v>1</v>
      </c>
      <c r="F70" s="7">
        <v>85</v>
      </c>
      <c r="G70" s="7">
        <v>16</v>
      </c>
      <c r="H70" s="22">
        <v>154</v>
      </c>
      <c r="I70" s="7">
        <v>1</v>
      </c>
      <c r="J70" s="7">
        <v>0</v>
      </c>
      <c r="K70" s="7">
        <v>1</v>
      </c>
      <c r="L70" s="37">
        <f t="shared" si="1"/>
        <v>0.36729857819905215</v>
      </c>
    </row>
    <row r="71" spans="1:12" x14ac:dyDescent="0.25">
      <c r="A71" s="21" t="s">
        <v>6127</v>
      </c>
      <c r="B71" s="34">
        <v>417</v>
      </c>
      <c r="C71" s="7">
        <v>4</v>
      </c>
      <c r="D71" s="7">
        <v>70</v>
      </c>
      <c r="E71" s="7">
        <v>3</v>
      </c>
      <c r="F71" s="7">
        <v>92</v>
      </c>
      <c r="G71" s="7">
        <v>18</v>
      </c>
      <c r="H71" s="22">
        <v>187</v>
      </c>
      <c r="I71" s="7">
        <v>0</v>
      </c>
      <c r="J71" s="7">
        <v>0</v>
      </c>
      <c r="K71" s="7">
        <v>0</v>
      </c>
      <c r="L71" s="37">
        <f t="shared" si="1"/>
        <v>0.44844124700239807</v>
      </c>
    </row>
    <row r="72" spans="1:12" x14ac:dyDescent="0.25">
      <c r="A72" s="21" t="s">
        <v>6128</v>
      </c>
      <c r="B72" s="34">
        <v>399</v>
      </c>
      <c r="C72" s="7">
        <v>2</v>
      </c>
      <c r="D72" s="7">
        <v>44</v>
      </c>
      <c r="E72" s="7">
        <v>5</v>
      </c>
      <c r="F72" s="7">
        <v>70</v>
      </c>
      <c r="G72" s="7">
        <v>10</v>
      </c>
      <c r="H72" s="22">
        <v>131</v>
      </c>
      <c r="I72" s="7">
        <v>0</v>
      </c>
      <c r="J72" s="7">
        <v>0</v>
      </c>
      <c r="K72" s="7">
        <v>0</v>
      </c>
      <c r="L72" s="37">
        <f t="shared" si="1"/>
        <v>0.32832080200501251</v>
      </c>
    </row>
    <row r="73" spans="1:12" x14ac:dyDescent="0.25">
      <c r="A73" s="21" t="s">
        <v>6129</v>
      </c>
      <c r="B73" s="34">
        <v>409</v>
      </c>
      <c r="C73" s="7">
        <v>4</v>
      </c>
      <c r="D73" s="7">
        <v>44</v>
      </c>
      <c r="E73" s="7">
        <v>0</v>
      </c>
      <c r="F73" s="7">
        <v>66</v>
      </c>
      <c r="G73" s="7">
        <v>13</v>
      </c>
      <c r="H73" s="22">
        <v>127</v>
      </c>
      <c r="I73" s="7">
        <v>0</v>
      </c>
      <c r="J73" s="7">
        <v>0</v>
      </c>
      <c r="K73" s="7">
        <v>0</v>
      </c>
      <c r="L73" s="37">
        <f t="shared" si="1"/>
        <v>0.31051344743276282</v>
      </c>
    </row>
    <row r="74" spans="1:12" x14ac:dyDescent="0.25">
      <c r="A74" s="21" t="s">
        <v>6130</v>
      </c>
      <c r="B74" s="34">
        <v>394</v>
      </c>
      <c r="C74" s="7">
        <v>5</v>
      </c>
      <c r="D74" s="7">
        <v>47</v>
      </c>
      <c r="E74" s="7">
        <v>6</v>
      </c>
      <c r="F74" s="7">
        <v>65</v>
      </c>
      <c r="G74" s="7">
        <v>23</v>
      </c>
      <c r="H74" s="22">
        <v>146</v>
      </c>
      <c r="I74" s="7">
        <v>0</v>
      </c>
      <c r="J74" s="7">
        <v>0</v>
      </c>
      <c r="K74" s="7">
        <v>0</v>
      </c>
      <c r="L74" s="37">
        <f t="shared" si="1"/>
        <v>0.37055837563451777</v>
      </c>
    </row>
    <row r="75" spans="1:12" x14ac:dyDescent="0.25">
      <c r="A75" s="21" t="s">
        <v>6131</v>
      </c>
      <c r="B75" s="34">
        <v>392</v>
      </c>
      <c r="C75" s="7">
        <v>0</v>
      </c>
      <c r="D75" s="7">
        <v>53</v>
      </c>
      <c r="E75" s="7">
        <v>2</v>
      </c>
      <c r="F75" s="7">
        <v>66</v>
      </c>
      <c r="G75" s="7">
        <v>11</v>
      </c>
      <c r="H75" s="22">
        <v>132</v>
      </c>
      <c r="I75" s="7">
        <v>0</v>
      </c>
      <c r="J75" s="7">
        <v>0</v>
      </c>
      <c r="K75" s="7">
        <v>0</v>
      </c>
      <c r="L75" s="37">
        <f t="shared" si="1"/>
        <v>0.33673469387755101</v>
      </c>
    </row>
    <row r="76" spans="1:12" x14ac:dyDescent="0.25">
      <c r="A76" s="21" t="s">
        <v>6132</v>
      </c>
      <c r="B76" s="34">
        <v>447</v>
      </c>
      <c r="C76" s="7">
        <v>5</v>
      </c>
      <c r="D76" s="7">
        <v>47</v>
      </c>
      <c r="E76" s="7">
        <v>2</v>
      </c>
      <c r="F76" s="7">
        <v>56</v>
      </c>
      <c r="G76" s="7">
        <v>10</v>
      </c>
      <c r="H76" s="22">
        <v>120</v>
      </c>
      <c r="I76" s="7">
        <v>0</v>
      </c>
      <c r="J76" s="7">
        <v>0</v>
      </c>
      <c r="K76" s="7">
        <v>0</v>
      </c>
      <c r="L76" s="37">
        <f t="shared" si="1"/>
        <v>0.26845637583892618</v>
      </c>
    </row>
    <row r="77" spans="1:12" x14ac:dyDescent="0.25">
      <c r="A77" s="21" t="s">
        <v>6133</v>
      </c>
      <c r="B77" s="34">
        <v>498</v>
      </c>
      <c r="C77" s="7">
        <v>2</v>
      </c>
      <c r="D77" s="7">
        <v>46</v>
      </c>
      <c r="E77" s="7">
        <v>3</v>
      </c>
      <c r="F77" s="7">
        <v>53</v>
      </c>
      <c r="G77" s="7">
        <v>10</v>
      </c>
      <c r="H77" s="22">
        <v>114</v>
      </c>
      <c r="I77" s="7">
        <v>0</v>
      </c>
      <c r="J77" s="7">
        <v>0</v>
      </c>
      <c r="K77" s="7">
        <v>0</v>
      </c>
      <c r="L77" s="37">
        <f t="shared" si="1"/>
        <v>0.2289156626506024</v>
      </c>
    </row>
    <row r="78" spans="1:12" x14ac:dyDescent="0.25">
      <c r="A78" s="21" t="s">
        <v>6134</v>
      </c>
      <c r="B78" s="34">
        <v>329</v>
      </c>
      <c r="C78" s="7">
        <v>2</v>
      </c>
      <c r="D78" s="7">
        <v>68</v>
      </c>
      <c r="E78" s="7">
        <v>1</v>
      </c>
      <c r="F78" s="7">
        <v>67</v>
      </c>
      <c r="G78" s="7">
        <v>21</v>
      </c>
      <c r="H78" s="22">
        <v>159</v>
      </c>
      <c r="I78" s="7">
        <v>0</v>
      </c>
      <c r="J78" s="7">
        <v>0</v>
      </c>
      <c r="K78" s="7">
        <v>1</v>
      </c>
      <c r="L78" s="37">
        <f t="shared" si="1"/>
        <v>0.48632218844984804</v>
      </c>
    </row>
    <row r="79" spans="1:12" x14ac:dyDescent="0.25">
      <c r="A79" s="21" t="s">
        <v>6135</v>
      </c>
      <c r="B79" s="7">
        <v>476</v>
      </c>
      <c r="C79" s="7">
        <v>3</v>
      </c>
      <c r="D79" s="7">
        <v>85</v>
      </c>
      <c r="E79" s="7">
        <v>2</v>
      </c>
      <c r="F79" s="7">
        <v>91</v>
      </c>
      <c r="G79" s="7">
        <v>24</v>
      </c>
      <c r="H79" s="22">
        <v>205</v>
      </c>
      <c r="I79" s="7">
        <v>0</v>
      </c>
      <c r="J79" s="7">
        <v>0</v>
      </c>
      <c r="K79" s="7">
        <v>0</v>
      </c>
      <c r="L79" s="37">
        <f t="shared" si="1"/>
        <v>0.43067226890756305</v>
      </c>
    </row>
    <row r="80" spans="1:12" x14ac:dyDescent="0.25">
      <c r="A80" s="21" t="s">
        <v>6136</v>
      </c>
      <c r="B80" s="34">
        <v>446</v>
      </c>
      <c r="C80" s="7">
        <v>0</v>
      </c>
      <c r="D80" s="7">
        <v>99</v>
      </c>
      <c r="E80" s="7">
        <v>0</v>
      </c>
      <c r="F80" s="7">
        <v>60</v>
      </c>
      <c r="G80" s="7">
        <v>23</v>
      </c>
      <c r="H80" s="22">
        <v>182</v>
      </c>
      <c r="I80" s="7">
        <v>1</v>
      </c>
      <c r="J80" s="7">
        <v>0</v>
      </c>
      <c r="K80" s="7">
        <v>0</v>
      </c>
      <c r="L80" s="37">
        <f t="shared" si="1"/>
        <v>0.40807174887892378</v>
      </c>
    </row>
    <row r="81" spans="1:12" x14ac:dyDescent="0.25">
      <c r="A81" s="21" t="s">
        <v>6137</v>
      </c>
      <c r="B81" s="34">
        <v>389</v>
      </c>
      <c r="C81" s="7">
        <v>3</v>
      </c>
      <c r="D81" s="7">
        <v>73</v>
      </c>
      <c r="E81" s="7">
        <v>2</v>
      </c>
      <c r="F81" s="7">
        <v>68</v>
      </c>
      <c r="G81" s="7">
        <v>20</v>
      </c>
      <c r="H81" s="22">
        <v>166</v>
      </c>
      <c r="I81" s="7">
        <v>0</v>
      </c>
      <c r="J81" s="7">
        <v>0</v>
      </c>
      <c r="K81" s="7">
        <v>0</v>
      </c>
      <c r="L81" s="37">
        <f t="shared" si="1"/>
        <v>0.42673521850899743</v>
      </c>
    </row>
    <row r="82" spans="1:12" x14ac:dyDescent="0.25">
      <c r="A82" s="21" t="s">
        <v>6138</v>
      </c>
      <c r="B82" s="34">
        <v>362</v>
      </c>
      <c r="C82" s="7">
        <v>5</v>
      </c>
      <c r="D82" s="7">
        <v>69</v>
      </c>
      <c r="E82" s="7">
        <v>3</v>
      </c>
      <c r="F82" s="7">
        <v>64</v>
      </c>
      <c r="G82" s="7">
        <v>10</v>
      </c>
      <c r="H82" s="22">
        <v>151</v>
      </c>
      <c r="I82" s="7">
        <v>1</v>
      </c>
      <c r="J82" s="7">
        <v>0</v>
      </c>
      <c r="K82" s="7">
        <v>1</v>
      </c>
      <c r="L82" s="37">
        <f t="shared" si="1"/>
        <v>0.41988950276243092</v>
      </c>
    </row>
    <row r="83" spans="1:12" x14ac:dyDescent="0.25">
      <c r="A83" s="21" t="s">
        <v>6139</v>
      </c>
      <c r="B83" s="34">
        <v>313</v>
      </c>
      <c r="C83" s="7">
        <v>2</v>
      </c>
      <c r="D83" s="7">
        <v>64</v>
      </c>
      <c r="E83" s="7">
        <v>1</v>
      </c>
      <c r="F83" s="7">
        <v>63</v>
      </c>
      <c r="G83" s="7">
        <v>4</v>
      </c>
      <c r="H83" s="22">
        <v>134</v>
      </c>
      <c r="I83" s="7">
        <v>0</v>
      </c>
      <c r="J83" s="7">
        <v>0</v>
      </c>
      <c r="K83" s="7">
        <v>0</v>
      </c>
      <c r="L83" s="37">
        <f t="shared" si="1"/>
        <v>0.4281150159744409</v>
      </c>
    </row>
    <row r="84" spans="1:12" x14ac:dyDescent="0.25">
      <c r="A84" s="21" t="s">
        <v>6140</v>
      </c>
      <c r="B84" s="34">
        <v>408</v>
      </c>
      <c r="C84" s="7">
        <v>3</v>
      </c>
      <c r="D84" s="7">
        <v>80</v>
      </c>
      <c r="E84" s="7">
        <v>1</v>
      </c>
      <c r="F84" s="7">
        <v>88</v>
      </c>
      <c r="G84" s="7">
        <v>20</v>
      </c>
      <c r="H84" s="22">
        <v>192</v>
      </c>
      <c r="I84" s="7">
        <v>0</v>
      </c>
      <c r="J84" s="7">
        <v>0</v>
      </c>
      <c r="K84" s="7">
        <v>0</v>
      </c>
      <c r="L84" s="37">
        <f t="shared" si="1"/>
        <v>0.47058823529411764</v>
      </c>
    </row>
    <row r="85" spans="1:12" x14ac:dyDescent="0.25">
      <c r="A85" s="21" t="s">
        <v>6141</v>
      </c>
      <c r="B85" s="34">
        <v>312</v>
      </c>
      <c r="C85" s="7">
        <v>2</v>
      </c>
      <c r="D85" s="7">
        <v>53</v>
      </c>
      <c r="E85" s="7">
        <v>2</v>
      </c>
      <c r="F85" s="7">
        <v>61</v>
      </c>
      <c r="G85" s="7">
        <v>21</v>
      </c>
      <c r="H85" s="22">
        <v>139</v>
      </c>
      <c r="I85" s="7">
        <v>0</v>
      </c>
      <c r="J85" s="7">
        <v>0</v>
      </c>
      <c r="K85" s="7">
        <v>0</v>
      </c>
      <c r="L85" s="37">
        <f t="shared" si="1"/>
        <v>0.44551282051282054</v>
      </c>
    </row>
    <row r="86" spans="1:12" x14ac:dyDescent="0.25">
      <c r="A86" s="21" t="s">
        <v>6142</v>
      </c>
      <c r="B86" s="34">
        <v>224</v>
      </c>
      <c r="C86" s="7">
        <v>2</v>
      </c>
      <c r="D86" s="7">
        <v>41</v>
      </c>
      <c r="E86" s="7">
        <v>0</v>
      </c>
      <c r="F86" s="7">
        <v>34</v>
      </c>
      <c r="G86" s="7">
        <v>9</v>
      </c>
      <c r="H86" s="22">
        <v>86</v>
      </c>
      <c r="I86" s="7">
        <v>0</v>
      </c>
      <c r="J86" s="7">
        <v>0</v>
      </c>
      <c r="K86" s="7">
        <v>0</v>
      </c>
      <c r="L86" s="37">
        <f t="shared" si="1"/>
        <v>0.38392857142857145</v>
      </c>
    </row>
    <row r="87" spans="1:12" x14ac:dyDescent="0.25">
      <c r="A87" s="21" t="s">
        <v>6143</v>
      </c>
      <c r="B87" s="34">
        <v>354</v>
      </c>
      <c r="C87" s="7">
        <v>1</v>
      </c>
      <c r="D87" s="7">
        <v>69</v>
      </c>
      <c r="E87" s="7">
        <v>3</v>
      </c>
      <c r="F87" s="7">
        <v>50</v>
      </c>
      <c r="G87" s="7">
        <v>23</v>
      </c>
      <c r="H87" s="22">
        <v>146</v>
      </c>
      <c r="I87" s="7">
        <v>0</v>
      </c>
      <c r="J87" s="7">
        <v>0</v>
      </c>
      <c r="K87" s="7">
        <v>0</v>
      </c>
      <c r="L87" s="37">
        <f t="shared" si="1"/>
        <v>0.41242937853107342</v>
      </c>
    </row>
    <row r="88" spans="1:12" x14ac:dyDescent="0.25">
      <c r="A88" s="21" t="s">
        <v>1155</v>
      </c>
      <c r="B88" s="7">
        <v>0</v>
      </c>
      <c r="C88" s="7">
        <v>2</v>
      </c>
      <c r="D88" s="7">
        <v>75</v>
      </c>
      <c r="E88" s="7">
        <v>0</v>
      </c>
      <c r="F88" s="7">
        <v>71</v>
      </c>
      <c r="G88" s="7">
        <v>8</v>
      </c>
      <c r="H88" s="22">
        <v>156</v>
      </c>
      <c r="I88" s="7">
        <v>0</v>
      </c>
      <c r="J88" s="7">
        <v>0</v>
      </c>
      <c r="K88" s="7">
        <v>67</v>
      </c>
      <c r="L88" s="37" t="s">
        <v>99</v>
      </c>
    </row>
    <row r="89" spans="1:12" x14ac:dyDescent="0.25">
      <c r="A89" s="21" t="s">
        <v>6144</v>
      </c>
      <c r="B89" s="7">
        <v>0</v>
      </c>
      <c r="C89" s="7">
        <v>3</v>
      </c>
      <c r="D89" s="7">
        <v>20</v>
      </c>
      <c r="E89" s="7">
        <v>3</v>
      </c>
      <c r="F89" s="7">
        <v>20</v>
      </c>
      <c r="G89" s="7">
        <v>1</v>
      </c>
      <c r="H89" s="22">
        <v>47</v>
      </c>
      <c r="I89" s="7">
        <v>0</v>
      </c>
      <c r="J89" s="7">
        <v>0</v>
      </c>
      <c r="K89" s="7">
        <v>0</v>
      </c>
      <c r="L89" s="37" t="s">
        <v>99</v>
      </c>
    </row>
    <row r="90" spans="1:12" x14ac:dyDescent="0.25">
      <c r="A90" s="6" t="s">
        <v>6145</v>
      </c>
      <c r="B90" s="7">
        <v>0</v>
      </c>
      <c r="C90" s="7">
        <v>6</v>
      </c>
      <c r="D90" s="7">
        <v>49</v>
      </c>
      <c r="E90" s="7">
        <v>5</v>
      </c>
      <c r="F90" s="7">
        <v>40</v>
      </c>
      <c r="G90" s="7">
        <v>3</v>
      </c>
      <c r="H90" s="22">
        <v>103</v>
      </c>
      <c r="I90" s="7">
        <v>1</v>
      </c>
      <c r="J90" s="7">
        <v>0</v>
      </c>
      <c r="K90" s="7">
        <v>0</v>
      </c>
      <c r="L90" s="37" t="s">
        <v>99</v>
      </c>
    </row>
    <row r="91" spans="1:12" ht="30" x14ac:dyDescent="0.25">
      <c r="A91" s="6" t="s">
        <v>6146</v>
      </c>
      <c r="B91" s="7">
        <v>0</v>
      </c>
      <c r="C91" s="7">
        <v>3</v>
      </c>
      <c r="D91" s="7">
        <v>46</v>
      </c>
      <c r="E91" s="7">
        <v>4</v>
      </c>
      <c r="F91" s="7">
        <v>43</v>
      </c>
      <c r="G91" s="7">
        <v>6</v>
      </c>
      <c r="H91" s="22">
        <v>102</v>
      </c>
      <c r="I91" s="7">
        <v>0</v>
      </c>
      <c r="J91" s="7">
        <v>0</v>
      </c>
      <c r="K91" s="7">
        <v>2</v>
      </c>
      <c r="L91" s="37" t="s">
        <v>99</v>
      </c>
    </row>
    <row r="92" spans="1:12" x14ac:dyDescent="0.25">
      <c r="A92" s="21" t="s">
        <v>6147</v>
      </c>
      <c r="B92" s="7">
        <v>0</v>
      </c>
      <c r="C92" s="7">
        <v>12</v>
      </c>
      <c r="D92" s="7">
        <v>37</v>
      </c>
      <c r="E92" s="7">
        <v>7</v>
      </c>
      <c r="F92" s="7">
        <v>51</v>
      </c>
      <c r="G92" s="7">
        <v>8</v>
      </c>
      <c r="H92" s="22">
        <v>115</v>
      </c>
      <c r="I92" s="7">
        <v>0</v>
      </c>
      <c r="J92" s="7">
        <v>0</v>
      </c>
      <c r="K92" s="7">
        <v>0</v>
      </c>
      <c r="L92" s="37" t="s">
        <v>99</v>
      </c>
    </row>
    <row r="93" spans="1:12" x14ac:dyDescent="0.25">
      <c r="A93" s="21" t="s">
        <v>6148</v>
      </c>
      <c r="B93" s="7">
        <v>0</v>
      </c>
      <c r="C93" s="7">
        <v>5</v>
      </c>
      <c r="D93" s="7">
        <v>66</v>
      </c>
      <c r="E93" s="7">
        <v>5</v>
      </c>
      <c r="F93" s="7">
        <v>53</v>
      </c>
      <c r="G93" s="7">
        <v>1</v>
      </c>
      <c r="H93" s="22">
        <v>130</v>
      </c>
      <c r="I93" s="7">
        <v>1</v>
      </c>
      <c r="J93" s="7">
        <v>1</v>
      </c>
      <c r="K93" s="7">
        <v>0</v>
      </c>
      <c r="L93" s="37" t="s">
        <v>99</v>
      </c>
    </row>
    <row r="94" spans="1:12" x14ac:dyDescent="0.25">
      <c r="A94" s="21" t="s">
        <v>6149</v>
      </c>
      <c r="B94" s="7">
        <v>0</v>
      </c>
      <c r="C94" s="7">
        <v>19</v>
      </c>
      <c r="D94" s="7">
        <v>385</v>
      </c>
      <c r="E94" s="7">
        <v>7</v>
      </c>
      <c r="F94" s="7">
        <v>761</v>
      </c>
      <c r="G94" s="7">
        <v>61</v>
      </c>
      <c r="H94" s="22">
        <v>1233</v>
      </c>
      <c r="I94" s="7">
        <v>0</v>
      </c>
      <c r="J94" s="7">
        <v>1</v>
      </c>
      <c r="K94" s="7">
        <v>1</v>
      </c>
      <c r="L94" s="37" t="s">
        <v>99</v>
      </c>
    </row>
    <row r="95" spans="1:12" x14ac:dyDescent="0.25">
      <c r="A95" s="21" t="s">
        <v>6150</v>
      </c>
      <c r="B95" s="7">
        <v>0</v>
      </c>
      <c r="C95" s="7">
        <v>56</v>
      </c>
      <c r="D95" s="7">
        <v>2815</v>
      </c>
      <c r="E95" s="7">
        <v>35</v>
      </c>
      <c r="F95" s="7">
        <v>2162</v>
      </c>
      <c r="G95" s="7">
        <v>279</v>
      </c>
      <c r="H95" s="22">
        <v>5347</v>
      </c>
      <c r="I95" s="7">
        <v>7</v>
      </c>
      <c r="J95" s="7">
        <v>0</v>
      </c>
      <c r="K95" s="7">
        <v>6</v>
      </c>
      <c r="L95" s="37" t="s">
        <v>99</v>
      </c>
    </row>
    <row r="96" spans="1:12" x14ac:dyDescent="0.25">
      <c r="A96" s="21" t="s">
        <v>6151</v>
      </c>
      <c r="B96" s="7">
        <v>0</v>
      </c>
      <c r="C96" s="7">
        <v>62</v>
      </c>
      <c r="D96" s="7">
        <v>758</v>
      </c>
      <c r="E96" s="7">
        <v>23</v>
      </c>
      <c r="F96" s="7">
        <v>1380</v>
      </c>
      <c r="G96" s="7">
        <v>208</v>
      </c>
      <c r="H96" s="22">
        <v>2431</v>
      </c>
      <c r="I96" s="7">
        <v>2</v>
      </c>
      <c r="J96" s="7">
        <v>1</v>
      </c>
      <c r="K96" s="7">
        <v>4</v>
      </c>
      <c r="L96" s="37" t="s">
        <v>99</v>
      </c>
    </row>
    <row r="97" spans="1:12" x14ac:dyDescent="0.25">
      <c r="A97" s="21" t="s">
        <v>102</v>
      </c>
      <c r="B97" s="7">
        <v>0</v>
      </c>
      <c r="C97" s="7">
        <v>29</v>
      </c>
      <c r="D97" s="7">
        <v>734</v>
      </c>
      <c r="E97" s="7">
        <v>23</v>
      </c>
      <c r="F97" s="7">
        <v>563</v>
      </c>
      <c r="G97" s="7">
        <v>77</v>
      </c>
      <c r="H97" s="22">
        <v>1426</v>
      </c>
      <c r="I97" s="7">
        <v>4</v>
      </c>
      <c r="J97" s="7">
        <v>0</v>
      </c>
      <c r="K97" s="7">
        <v>0</v>
      </c>
      <c r="L97" s="37" t="s">
        <v>99</v>
      </c>
    </row>
    <row r="98" spans="1:12" x14ac:dyDescent="0.25">
      <c r="A98" s="21" t="s">
        <v>103</v>
      </c>
      <c r="B98" s="7">
        <v>0</v>
      </c>
      <c r="C98" s="7">
        <v>4</v>
      </c>
      <c r="D98" s="7">
        <v>138</v>
      </c>
      <c r="E98" s="7">
        <v>2</v>
      </c>
      <c r="F98" s="7">
        <v>157</v>
      </c>
      <c r="G98" s="7">
        <v>23</v>
      </c>
      <c r="H98" s="22">
        <v>324</v>
      </c>
      <c r="I98" s="7">
        <v>0</v>
      </c>
      <c r="J98" s="7">
        <v>0</v>
      </c>
      <c r="K98" s="7">
        <v>1</v>
      </c>
      <c r="L98" s="46" t="s">
        <v>99</v>
      </c>
    </row>
    <row r="99" spans="1:12" x14ac:dyDescent="0.25">
      <c r="A99" s="16" t="s">
        <v>104</v>
      </c>
      <c r="B99" s="7"/>
      <c r="C99" s="7">
        <f t="shared" ref="C99:K99" si="2">SUM(C2:C93)</f>
        <v>290</v>
      </c>
      <c r="D99" s="7">
        <f t="shared" si="2"/>
        <v>5960</v>
      </c>
      <c r="E99" s="7">
        <f t="shared" si="2"/>
        <v>242</v>
      </c>
      <c r="F99" s="7">
        <f t="shared" si="2"/>
        <v>5993</v>
      </c>
      <c r="G99" s="7">
        <f t="shared" si="2"/>
        <v>1115</v>
      </c>
      <c r="H99" s="7">
        <f t="shared" si="2"/>
        <v>13600</v>
      </c>
      <c r="I99" s="7">
        <f t="shared" si="2"/>
        <v>24</v>
      </c>
      <c r="J99" s="7">
        <f t="shared" si="2"/>
        <v>3</v>
      </c>
      <c r="K99" s="7">
        <f t="shared" si="2"/>
        <v>89</v>
      </c>
      <c r="L99" s="37"/>
    </row>
    <row r="100" spans="1:12" x14ac:dyDescent="0.25">
      <c r="A100" s="16" t="s">
        <v>105</v>
      </c>
      <c r="B100" s="7"/>
      <c r="C100" s="7">
        <f t="shared" ref="C100:K100" si="3">SUM(C94:C98)</f>
        <v>170</v>
      </c>
      <c r="D100" s="7">
        <f t="shared" si="3"/>
        <v>4830</v>
      </c>
      <c r="E100" s="7">
        <f t="shared" si="3"/>
        <v>90</v>
      </c>
      <c r="F100" s="7">
        <f t="shared" si="3"/>
        <v>5023</v>
      </c>
      <c r="G100" s="7">
        <f t="shared" si="3"/>
        <v>648</v>
      </c>
      <c r="H100" s="7">
        <f t="shared" si="3"/>
        <v>10761</v>
      </c>
      <c r="I100" s="7">
        <f t="shared" si="3"/>
        <v>13</v>
      </c>
      <c r="J100" s="7">
        <f t="shared" si="3"/>
        <v>2</v>
      </c>
      <c r="K100" s="7">
        <f t="shared" si="3"/>
        <v>12</v>
      </c>
      <c r="L100" s="37"/>
    </row>
    <row r="101" spans="1:12" x14ac:dyDescent="0.25">
      <c r="A101" s="16" t="s">
        <v>106</v>
      </c>
      <c r="B101" s="7">
        <f>SUM(B2:B98)</f>
        <v>35623</v>
      </c>
      <c r="C101" s="7">
        <f t="shared" ref="C101:K101" si="4">SUM(C99:C100)</f>
        <v>460</v>
      </c>
      <c r="D101" s="7">
        <f t="shared" si="4"/>
        <v>10790</v>
      </c>
      <c r="E101" s="7">
        <f t="shared" si="4"/>
        <v>332</v>
      </c>
      <c r="F101" s="7">
        <f t="shared" si="4"/>
        <v>11016</v>
      </c>
      <c r="G101" s="7">
        <f t="shared" si="4"/>
        <v>1763</v>
      </c>
      <c r="H101" s="7">
        <f t="shared" si="4"/>
        <v>24361</v>
      </c>
      <c r="I101" s="7">
        <f t="shared" si="4"/>
        <v>37</v>
      </c>
      <c r="J101" s="7">
        <f t="shared" si="4"/>
        <v>5</v>
      </c>
      <c r="K101" s="7">
        <f t="shared" si="4"/>
        <v>101</v>
      </c>
      <c r="L101" s="37">
        <f>(K101+J101+H101)/B101</f>
        <v>0.68683154141986924</v>
      </c>
    </row>
    <row r="102" spans="1:12" x14ac:dyDescent="0.25">
      <c r="A102" s="16" t="s">
        <v>107</v>
      </c>
      <c r="B102" s="7"/>
      <c r="C102" s="37">
        <f>C101/$H$101</f>
        <v>1.8882640285702558E-2</v>
      </c>
      <c r="D102" s="37">
        <f t="shared" ref="D102:G102" si="5">D101/$H$101</f>
        <v>0.44292106235376216</v>
      </c>
      <c r="E102" s="37">
        <f t="shared" si="5"/>
        <v>1.3628340380115759E-2</v>
      </c>
      <c r="F102" s="37">
        <f t="shared" si="5"/>
        <v>0.45219818562456388</v>
      </c>
      <c r="G102" s="37">
        <f t="shared" si="5"/>
        <v>7.2369771355855678E-2</v>
      </c>
      <c r="H102" s="37"/>
      <c r="I102" s="37"/>
      <c r="J102" s="37"/>
      <c r="K102" s="37"/>
      <c r="L102" s="37"/>
    </row>
    <row r="103" spans="1:12" x14ac:dyDescent="0.25"/>
    <row r="104" spans="1:12" x14ac:dyDescent="0.25"/>
    <row r="105" spans="1:12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98" fitToHeight="0" orientation="landscape" r:id="rId1"/>
  <tableParts count="1">
    <tablePart r:id="rId2"/>
  </tablePart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19023A-0881-4002-9B46-1411ED3FEA4B}">
  <sheetPr codeName="Sheet74">
    <pageSetUpPr fitToPage="1"/>
  </sheetPr>
  <dimension ref="A1:O125"/>
  <sheetViews>
    <sheetView workbookViewId="0">
      <pane xSplit="1" ySplit="1" topLeftCell="B60" activePane="bottomRight" state="frozen"/>
      <selection pane="topRight" activeCell="B1" sqref="B1"/>
      <selection pane="bottomLeft" activeCell="A2" sqref="A2"/>
      <selection pane="bottomRight" activeCell="B94" sqref="B94"/>
    </sheetView>
  </sheetViews>
  <sheetFormatPr defaultColWidth="0" defaultRowHeight="15" zeroHeight="1" x14ac:dyDescent="0.25"/>
  <cols>
    <col min="1" max="1" width="37.7109375" style="33" customWidth="1"/>
    <col min="2" max="2" width="8.7109375" style="40" customWidth="1"/>
    <col min="3" max="8" width="11.7109375" style="40" customWidth="1"/>
    <col min="9" max="9" width="8.7109375" style="40" customWidth="1"/>
    <col min="10" max="12" width="3.7109375" style="40" customWidth="1"/>
    <col min="13" max="13" width="8.7109375" style="47" customWidth="1"/>
    <col min="14" max="14" width="1.7109375" style="33" customWidth="1"/>
    <col min="15" max="15" width="0" style="33" hidden="1" customWidth="1"/>
    <col min="16" max="16384" width="9.140625" style="33" hidden="1"/>
  </cols>
  <sheetData>
    <row r="1" spans="1:13" ht="50.1" customHeight="1" thickBot="1" x14ac:dyDescent="0.3">
      <c r="A1" s="1" t="s">
        <v>0</v>
      </c>
      <c r="B1" s="3" t="s">
        <v>1</v>
      </c>
      <c r="C1" s="3" t="s">
        <v>6152</v>
      </c>
      <c r="D1" s="3" t="s">
        <v>6153</v>
      </c>
      <c r="E1" s="3" t="s">
        <v>6154</v>
      </c>
      <c r="F1" s="3" t="s">
        <v>6155</v>
      </c>
      <c r="G1" s="3" t="s">
        <v>6156</v>
      </c>
      <c r="H1" s="3" t="s">
        <v>6157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</row>
    <row r="2" spans="1:13" ht="15.75" thickTop="1" x14ac:dyDescent="0.25">
      <c r="A2" s="81" t="s">
        <v>6158</v>
      </c>
      <c r="B2" s="34">
        <v>669</v>
      </c>
      <c r="C2" s="7">
        <v>34</v>
      </c>
      <c r="D2" s="7">
        <v>0</v>
      </c>
      <c r="E2" s="7">
        <v>12</v>
      </c>
      <c r="F2" s="7">
        <v>1</v>
      </c>
      <c r="G2" s="7">
        <v>149</v>
      </c>
      <c r="H2" s="7">
        <v>3</v>
      </c>
      <c r="I2" s="7">
        <v>199</v>
      </c>
      <c r="J2" s="7">
        <v>0</v>
      </c>
      <c r="K2" s="7">
        <v>1</v>
      </c>
      <c r="L2" s="7">
        <v>0</v>
      </c>
      <c r="M2" s="37">
        <f t="shared" ref="M2:M65" si="0">(L2+K2+I2)/B2</f>
        <v>0.29895366218236175</v>
      </c>
    </row>
    <row r="3" spans="1:13" x14ac:dyDescent="0.25">
      <c r="A3" s="21" t="s">
        <v>6159</v>
      </c>
      <c r="B3" s="34">
        <v>97</v>
      </c>
      <c r="C3" s="7">
        <v>86</v>
      </c>
      <c r="D3" s="7">
        <v>2</v>
      </c>
      <c r="E3" s="7">
        <v>0</v>
      </c>
      <c r="F3" s="7">
        <v>0</v>
      </c>
      <c r="G3" s="7">
        <v>3</v>
      </c>
      <c r="H3" s="7">
        <v>1</v>
      </c>
      <c r="I3" s="22">
        <v>92</v>
      </c>
      <c r="J3" s="7">
        <v>1</v>
      </c>
      <c r="K3" s="7">
        <v>1</v>
      </c>
      <c r="L3" s="7">
        <v>0</v>
      </c>
      <c r="M3" s="37">
        <f t="shared" si="0"/>
        <v>0.95876288659793818</v>
      </c>
    </row>
    <row r="4" spans="1:13" x14ac:dyDescent="0.25">
      <c r="A4" s="21" t="s">
        <v>6160</v>
      </c>
      <c r="B4" s="34">
        <v>549</v>
      </c>
      <c r="C4" s="7">
        <v>26</v>
      </c>
      <c r="D4" s="7">
        <v>1</v>
      </c>
      <c r="E4" s="7">
        <v>9</v>
      </c>
      <c r="F4" s="7">
        <v>0</v>
      </c>
      <c r="G4" s="7">
        <v>85</v>
      </c>
      <c r="H4" s="7">
        <v>1</v>
      </c>
      <c r="I4" s="7">
        <v>122</v>
      </c>
      <c r="J4" s="7">
        <v>0</v>
      </c>
      <c r="K4" s="7">
        <v>0</v>
      </c>
      <c r="L4" s="7">
        <v>0</v>
      </c>
      <c r="M4" s="37">
        <f t="shared" si="0"/>
        <v>0.22222222222222221</v>
      </c>
    </row>
    <row r="5" spans="1:13" x14ac:dyDescent="0.25">
      <c r="A5" s="21" t="s">
        <v>6161</v>
      </c>
      <c r="B5" s="34">
        <v>546</v>
      </c>
      <c r="C5" s="7">
        <v>29</v>
      </c>
      <c r="D5" s="7">
        <v>1</v>
      </c>
      <c r="E5" s="7">
        <v>7</v>
      </c>
      <c r="F5" s="7">
        <v>1</v>
      </c>
      <c r="G5" s="7">
        <v>138</v>
      </c>
      <c r="H5" s="7">
        <v>2</v>
      </c>
      <c r="I5" s="22">
        <v>178</v>
      </c>
      <c r="J5" s="7">
        <v>1</v>
      </c>
      <c r="K5" s="7">
        <v>0</v>
      </c>
      <c r="L5" s="7">
        <v>0</v>
      </c>
      <c r="M5" s="37">
        <f t="shared" si="0"/>
        <v>0.32600732600732601</v>
      </c>
    </row>
    <row r="6" spans="1:13" x14ac:dyDescent="0.25">
      <c r="A6" s="21" t="s">
        <v>6162</v>
      </c>
      <c r="B6" s="34">
        <v>627</v>
      </c>
      <c r="C6" s="7">
        <v>43</v>
      </c>
      <c r="D6" s="7">
        <v>0</v>
      </c>
      <c r="E6" s="7">
        <v>15</v>
      </c>
      <c r="F6" s="7">
        <v>0</v>
      </c>
      <c r="G6" s="7">
        <v>229</v>
      </c>
      <c r="H6" s="7">
        <v>14</v>
      </c>
      <c r="I6" s="7">
        <v>301</v>
      </c>
      <c r="J6" s="7">
        <v>1</v>
      </c>
      <c r="K6" s="7">
        <v>0</v>
      </c>
      <c r="L6" s="7">
        <v>0</v>
      </c>
      <c r="M6" s="37">
        <f t="shared" si="0"/>
        <v>0.48006379585326953</v>
      </c>
    </row>
    <row r="7" spans="1:13" x14ac:dyDescent="0.25">
      <c r="A7" s="21" t="s">
        <v>6163</v>
      </c>
      <c r="B7" s="34">
        <v>502</v>
      </c>
      <c r="C7" s="7">
        <v>35</v>
      </c>
      <c r="D7" s="7">
        <v>2</v>
      </c>
      <c r="E7" s="7">
        <v>8</v>
      </c>
      <c r="F7" s="7">
        <v>4</v>
      </c>
      <c r="G7" s="7">
        <v>93</v>
      </c>
      <c r="H7" s="7">
        <v>6</v>
      </c>
      <c r="I7" s="22">
        <v>148</v>
      </c>
      <c r="J7" s="7">
        <v>1</v>
      </c>
      <c r="K7" s="7">
        <v>0</v>
      </c>
      <c r="L7" s="7">
        <v>0</v>
      </c>
      <c r="M7" s="37">
        <f t="shared" si="0"/>
        <v>0.29482071713147412</v>
      </c>
    </row>
    <row r="8" spans="1:13" x14ac:dyDescent="0.25">
      <c r="A8" s="21" t="s">
        <v>6164</v>
      </c>
      <c r="B8" s="34">
        <v>420</v>
      </c>
      <c r="C8" s="7">
        <v>20</v>
      </c>
      <c r="D8" s="7">
        <v>1</v>
      </c>
      <c r="E8" s="7">
        <v>6</v>
      </c>
      <c r="F8" s="7">
        <v>4</v>
      </c>
      <c r="G8" s="7">
        <v>89</v>
      </c>
      <c r="H8" s="7">
        <v>0</v>
      </c>
      <c r="I8" s="22">
        <v>120</v>
      </c>
      <c r="J8" s="7">
        <v>1</v>
      </c>
      <c r="K8" s="7">
        <v>0</v>
      </c>
      <c r="L8" s="7">
        <v>0</v>
      </c>
      <c r="M8" s="37">
        <f t="shared" si="0"/>
        <v>0.2857142857142857</v>
      </c>
    </row>
    <row r="9" spans="1:13" x14ac:dyDescent="0.25">
      <c r="A9" s="21" t="s">
        <v>6165</v>
      </c>
      <c r="B9" s="7">
        <v>460</v>
      </c>
      <c r="C9" s="7">
        <v>35</v>
      </c>
      <c r="D9" s="7">
        <v>1</v>
      </c>
      <c r="E9" s="7">
        <v>6</v>
      </c>
      <c r="F9" s="7">
        <v>3</v>
      </c>
      <c r="G9" s="7">
        <v>105</v>
      </c>
      <c r="H9" s="7">
        <v>3</v>
      </c>
      <c r="I9" s="22">
        <v>153</v>
      </c>
      <c r="J9" s="7">
        <v>1</v>
      </c>
      <c r="K9" s="7">
        <v>0</v>
      </c>
      <c r="L9" s="7">
        <v>0</v>
      </c>
      <c r="M9" s="37">
        <f t="shared" si="0"/>
        <v>0.33260869565217394</v>
      </c>
    </row>
    <row r="10" spans="1:13" x14ac:dyDescent="0.25">
      <c r="A10" s="21" t="s">
        <v>6166</v>
      </c>
      <c r="B10" s="34">
        <v>612</v>
      </c>
      <c r="C10" s="7">
        <v>42</v>
      </c>
      <c r="D10" s="7">
        <v>4</v>
      </c>
      <c r="E10" s="7">
        <v>11</v>
      </c>
      <c r="F10" s="7">
        <v>2</v>
      </c>
      <c r="G10" s="7">
        <v>141</v>
      </c>
      <c r="H10" s="7">
        <v>3</v>
      </c>
      <c r="I10" s="7">
        <v>203</v>
      </c>
      <c r="J10" s="7">
        <v>0</v>
      </c>
      <c r="K10" s="7">
        <v>0</v>
      </c>
      <c r="L10" s="7">
        <v>0</v>
      </c>
      <c r="M10" s="37">
        <f t="shared" si="0"/>
        <v>0.33169934640522875</v>
      </c>
    </row>
    <row r="11" spans="1:13" x14ac:dyDescent="0.25">
      <c r="A11" s="21" t="s">
        <v>6167</v>
      </c>
      <c r="B11" s="34">
        <v>434</v>
      </c>
      <c r="C11" s="7">
        <v>32</v>
      </c>
      <c r="D11" s="7">
        <v>2</v>
      </c>
      <c r="E11" s="7">
        <v>11</v>
      </c>
      <c r="F11" s="7">
        <v>1</v>
      </c>
      <c r="G11" s="7">
        <v>125</v>
      </c>
      <c r="H11" s="7">
        <v>6</v>
      </c>
      <c r="I11" s="22">
        <v>177</v>
      </c>
      <c r="J11" s="7">
        <v>0</v>
      </c>
      <c r="K11" s="7">
        <v>0</v>
      </c>
      <c r="L11" s="7">
        <v>0</v>
      </c>
      <c r="M11" s="37">
        <f t="shared" si="0"/>
        <v>0.40783410138248849</v>
      </c>
    </row>
    <row r="12" spans="1:13" x14ac:dyDescent="0.25">
      <c r="A12" s="21" t="s">
        <v>6168</v>
      </c>
      <c r="B12" s="34">
        <v>508</v>
      </c>
      <c r="C12" s="7">
        <v>41</v>
      </c>
      <c r="D12" s="7">
        <v>7</v>
      </c>
      <c r="E12" s="7">
        <v>15</v>
      </c>
      <c r="F12" s="7">
        <v>2</v>
      </c>
      <c r="G12" s="7">
        <v>168</v>
      </c>
      <c r="H12" s="7">
        <v>11</v>
      </c>
      <c r="I12" s="22">
        <v>244</v>
      </c>
      <c r="J12" s="7">
        <v>0</v>
      </c>
      <c r="K12" s="7">
        <v>0</v>
      </c>
      <c r="L12" s="7">
        <v>1</v>
      </c>
      <c r="M12" s="37">
        <f t="shared" si="0"/>
        <v>0.48228346456692911</v>
      </c>
    </row>
    <row r="13" spans="1:13" x14ac:dyDescent="0.25">
      <c r="A13" s="21" t="s">
        <v>6169</v>
      </c>
      <c r="B13" s="34">
        <v>504</v>
      </c>
      <c r="C13" s="7">
        <v>47</v>
      </c>
      <c r="D13" s="7">
        <v>4</v>
      </c>
      <c r="E13" s="7">
        <v>4</v>
      </c>
      <c r="F13" s="7">
        <v>2</v>
      </c>
      <c r="G13" s="7">
        <v>161</v>
      </c>
      <c r="H13" s="7">
        <v>8</v>
      </c>
      <c r="I13" s="22">
        <v>226</v>
      </c>
      <c r="J13" s="7">
        <v>1</v>
      </c>
      <c r="K13" s="7">
        <v>0</v>
      </c>
      <c r="L13" s="7">
        <v>0</v>
      </c>
      <c r="M13" s="37">
        <f t="shared" si="0"/>
        <v>0.44841269841269843</v>
      </c>
    </row>
    <row r="14" spans="1:13" x14ac:dyDescent="0.25">
      <c r="A14" s="21" t="s">
        <v>6170</v>
      </c>
      <c r="B14" s="34">
        <v>499</v>
      </c>
      <c r="C14" s="7">
        <v>32</v>
      </c>
      <c r="D14" s="7">
        <v>2</v>
      </c>
      <c r="E14" s="7">
        <v>5</v>
      </c>
      <c r="F14" s="7">
        <v>2</v>
      </c>
      <c r="G14" s="7">
        <v>195</v>
      </c>
      <c r="H14" s="7">
        <v>2</v>
      </c>
      <c r="I14" s="22">
        <v>238</v>
      </c>
      <c r="J14" s="7">
        <v>2</v>
      </c>
      <c r="K14" s="7">
        <v>0</v>
      </c>
      <c r="L14" s="7">
        <v>0</v>
      </c>
      <c r="M14" s="37">
        <f t="shared" si="0"/>
        <v>0.47695390781563124</v>
      </c>
    </row>
    <row r="15" spans="1:13" x14ac:dyDescent="0.25">
      <c r="A15" s="21" t="s">
        <v>6171</v>
      </c>
      <c r="B15" s="34">
        <v>483</v>
      </c>
      <c r="C15" s="7">
        <v>49</v>
      </c>
      <c r="D15" s="7">
        <v>1</v>
      </c>
      <c r="E15" s="7">
        <v>7</v>
      </c>
      <c r="F15" s="7">
        <v>1</v>
      </c>
      <c r="G15" s="7">
        <v>135</v>
      </c>
      <c r="H15" s="7">
        <v>2</v>
      </c>
      <c r="I15" s="22">
        <v>195</v>
      </c>
      <c r="J15" s="7">
        <v>1</v>
      </c>
      <c r="K15" s="7">
        <v>0</v>
      </c>
      <c r="L15" s="7">
        <v>0</v>
      </c>
      <c r="M15" s="37">
        <f t="shared" si="0"/>
        <v>0.40372670807453415</v>
      </c>
    </row>
    <row r="16" spans="1:13" x14ac:dyDescent="0.25">
      <c r="A16" s="21" t="s">
        <v>6172</v>
      </c>
      <c r="B16" s="34">
        <v>390</v>
      </c>
      <c r="C16" s="7">
        <v>51</v>
      </c>
      <c r="D16" s="7">
        <v>0</v>
      </c>
      <c r="E16" s="7">
        <v>9</v>
      </c>
      <c r="F16" s="7">
        <v>0</v>
      </c>
      <c r="G16" s="7">
        <v>117</v>
      </c>
      <c r="H16" s="7">
        <v>3</v>
      </c>
      <c r="I16" s="22">
        <v>180</v>
      </c>
      <c r="J16" s="7">
        <v>1</v>
      </c>
      <c r="K16" s="7">
        <v>0</v>
      </c>
      <c r="L16" s="7">
        <v>0</v>
      </c>
      <c r="M16" s="37">
        <f t="shared" si="0"/>
        <v>0.46153846153846156</v>
      </c>
    </row>
    <row r="17" spans="1:13" x14ac:dyDescent="0.25">
      <c r="A17" s="21" t="s">
        <v>6173</v>
      </c>
      <c r="B17" s="34">
        <v>205</v>
      </c>
      <c r="C17" s="7">
        <v>20</v>
      </c>
      <c r="D17" s="7">
        <v>0</v>
      </c>
      <c r="E17" s="7">
        <v>2</v>
      </c>
      <c r="F17" s="7">
        <v>0</v>
      </c>
      <c r="G17" s="7">
        <v>36</v>
      </c>
      <c r="H17" s="7">
        <v>2</v>
      </c>
      <c r="I17" s="22">
        <v>60</v>
      </c>
      <c r="J17" s="7">
        <v>0</v>
      </c>
      <c r="K17" s="7">
        <v>0</v>
      </c>
      <c r="L17" s="7">
        <v>0</v>
      </c>
      <c r="M17" s="37">
        <f t="shared" si="0"/>
        <v>0.29268292682926828</v>
      </c>
    </row>
    <row r="18" spans="1:13" x14ac:dyDescent="0.25">
      <c r="A18" s="21" t="s">
        <v>6174</v>
      </c>
      <c r="B18" s="34">
        <v>580</v>
      </c>
      <c r="C18" s="7">
        <v>56</v>
      </c>
      <c r="D18" s="7">
        <v>1</v>
      </c>
      <c r="E18" s="7">
        <v>8</v>
      </c>
      <c r="F18" s="7">
        <v>1</v>
      </c>
      <c r="G18" s="7">
        <v>62</v>
      </c>
      <c r="H18" s="7">
        <v>2</v>
      </c>
      <c r="I18" s="22">
        <v>130</v>
      </c>
      <c r="J18" s="7">
        <v>0</v>
      </c>
      <c r="K18" s="7">
        <v>0</v>
      </c>
      <c r="L18" s="7">
        <v>0</v>
      </c>
      <c r="M18" s="37">
        <f t="shared" si="0"/>
        <v>0.22413793103448276</v>
      </c>
    </row>
    <row r="19" spans="1:13" x14ac:dyDescent="0.25">
      <c r="A19" s="21" t="s">
        <v>6175</v>
      </c>
      <c r="B19" s="34">
        <v>483</v>
      </c>
      <c r="C19" s="7">
        <v>48</v>
      </c>
      <c r="D19" s="7">
        <v>3</v>
      </c>
      <c r="E19" s="7">
        <v>13</v>
      </c>
      <c r="F19" s="7">
        <v>7</v>
      </c>
      <c r="G19" s="7">
        <v>104</v>
      </c>
      <c r="H19" s="7">
        <v>5</v>
      </c>
      <c r="I19" s="22">
        <v>180</v>
      </c>
      <c r="J19" s="7">
        <v>0</v>
      </c>
      <c r="K19" s="7">
        <v>0</v>
      </c>
      <c r="L19" s="7">
        <v>1</v>
      </c>
      <c r="M19" s="37">
        <f t="shared" si="0"/>
        <v>0.37474120082815737</v>
      </c>
    </row>
    <row r="20" spans="1:13" x14ac:dyDescent="0.25">
      <c r="A20" s="21" t="s">
        <v>6176</v>
      </c>
      <c r="B20" s="34">
        <v>535</v>
      </c>
      <c r="C20" s="7">
        <v>47</v>
      </c>
      <c r="D20" s="7">
        <v>0</v>
      </c>
      <c r="E20" s="7">
        <v>15</v>
      </c>
      <c r="F20" s="7">
        <v>6</v>
      </c>
      <c r="G20" s="7">
        <v>133</v>
      </c>
      <c r="H20" s="7">
        <v>4</v>
      </c>
      <c r="I20" s="22">
        <v>205</v>
      </c>
      <c r="J20" s="7">
        <v>0</v>
      </c>
      <c r="K20" s="7">
        <v>0</v>
      </c>
      <c r="L20" s="7">
        <v>1</v>
      </c>
      <c r="M20" s="37">
        <f t="shared" si="0"/>
        <v>0.38504672897196263</v>
      </c>
    </row>
    <row r="21" spans="1:13" x14ac:dyDescent="0.25">
      <c r="A21" s="21" t="s">
        <v>6177</v>
      </c>
      <c r="B21" s="34">
        <v>555</v>
      </c>
      <c r="C21" s="7">
        <v>50</v>
      </c>
      <c r="D21" s="7">
        <v>2</v>
      </c>
      <c r="E21" s="7">
        <v>17</v>
      </c>
      <c r="F21" s="7">
        <v>4</v>
      </c>
      <c r="G21" s="7">
        <v>126</v>
      </c>
      <c r="H21" s="7">
        <v>4</v>
      </c>
      <c r="I21" s="22">
        <v>203</v>
      </c>
      <c r="J21" s="7">
        <v>0</v>
      </c>
      <c r="K21" s="7">
        <v>0</v>
      </c>
      <c r="L21" s="7">
        <v>1</v>
      </c>
      <c r="M21" s="37">
        <f t="shared" si="0"/>
        <v>0.36756756756756759</v>
      </c>
    </row>
    <row r="22" spans="1:13" x14ac:dyDescent="0.25">
      <c r="A22" s="21" t="s">
        <v>6178</v>
      </c>
      <c r="B22" s="34">
        <v>480</v>
      </c>
      <c r="C22" s="7">
        <v>41</v>
      </c>
      <c r="D22" s="7">
        <v>1</v>
      </c>
      <c r="E22" s="7">
        <v>13</v>
      </c>
      <c r="F22" s="7">
        <v>1</v>
      </c>
      <c r="G22" s="7">
        <v>106</v>
      </c>
      <c r="H22" s="7">
        <v>3</v>
      </c>
      <c r="I22" s="22">
        <v>165</v>
      </c>
      <c r="J22" s="7">
        <v>1</v>
      </c>
      <c r="K22" s="7">
        <v>0</v>
      </c>
      <c r="L22" s="7">
        <v>2</v>
      </c>
      <c r="M22" s="37">
        <f t="shared" si="0"/>
        <v>0.34791666666666665</v>
      </c>
    </row>
    <row r="23" spans="1:13" x14ac:dyDescent="0.25">
      <c r="A23" s="21" t="s">
        <v>6179</v>
      </c>
      <c r="B23" s="34">
        <v>432</v>
      </c>
      <c r="C23" s="7">
        <v>18</v>
      </c>
      <c r="D23" s="7">
        <v>0</v>
      </c>
      <c r="E23" s="7">
        <v>15</v>
      </c>
      <c r="F23" s="7">
        <v>1</v>
      </c>
      <c r="G23" s="7">
        <v>101</v>
      </c>
      <c r="H23" s="7">
        <v>6</v>
      </c>
      <c r="I23" s="22">
        <v>141</v>
      </c>
      <c r="J23" s="7">
        <v>0</v>
      </c>
      <c r="K23" s="7">
        <v>0</v>
      </c>
      <c r="L23" s="7">
        <v>1</v>
      </c>
      <c r="M23" s="37">
        <f t="shared" si="0"/>
        <v>0.32870370370370372</v>
      </c>
    </row>
    <row r="24" spans="1:13" x14ac:dyDescent="0.25">
      <c r="A24" s="21" t="s">
        <v>6180</v>
      </c>
      <c r="B24" s="34">
        <v>426</v>
      </c>
      <c r="C24" s="7">
        <v>35</v>
      </c>
      <c r="D24" s="7">
        <v>8</v>
      </c>
      <c r="E24" s="7">
        <v>13</v>
      </c>
      <c r="F24" s="7">
        <v>4</v>
      </c>
      <c r="G24" s="7">
        <v>123</v>
      </c>
      <c r="H24" s="7">
        <v>2</v>
      </c>
      <c r="I24" s="22">
        <v>185</v>
      </c>
      <c r="J24" s="7">
        <v>1</v>
      </c>
      <c r="K24" s="7">
        <v>0</v>
      </c>
      <c r="L24" s="7">
        <v>0</v>
      </c>
      <c r="M24" s="37">
        <f t="shared" si="0"/>
        <v>0.43427230046948356</v>
      </c>
    </row>
    <row r="25" spans="1:13" x14ac:dyDescent="0.25">
      <c r="A25" s="21" t="s">
        <v>6181</v>
      </c>
      <c r="B25" s="34">
        <v>436</v>
      </c>
      <c r="C25" s="7">
        <v>32</v>
      </c>
      <c r="D25" s="7">
        <v>2</v>
      </c>
      <c r="E25" s="7">
        <v>8</v>
      </c>
      <c r="F25" s="7">
        <v>3</v>
      </c>
      <c r="G25" s="7">
        <v>76</v>
      </c>
      <c r="H25" s="7">
        <v>4</v>
      </c>
      <c r="I25" s="22">
        <v>125</v>
      </c>
      <c r="J25" s="7">
        <v>0</v>
      </c>
      <c r="K25" s="7">
        <v>1</v>
      </c>
      <c r="L25" s="7">
        <v>1</v>
      </c>
      <c r="M25" s="37">
        <f t="shared" si="0"/>
        <v>0.29128440366972475</v>
      </c>
    </row>
    <row r="26" spans="1:13" x14ac:dyDescent="0.25">
      <c r="A26" s="21" t="s">
        <v>6182</v>
      </c>
      <c r="B26" s="34">
        <v>476</v>
      </c>
      <c r="C26" s="7">
        <v>28</v>
      </c>
      <c r="D26" s="7">
        <v>4</v>
      </c>
      <c r="E26" s="7">
        <v>9</v>
      </c>
      <c r="F26" s="7">
        <v>0</v>
      </c>
      <c r="G26" s="7">
        <v>99</v>
      </c>
      <c r="H26" s="7">
        <v>2</v>
      </c>
      <c r="I26" s="22">
        <v>142</v>
      </c>
      <c r="J26" s="7">
        <v>0</v>
      </c>
      <c r="K26" s="7">
        <v>0</v>
      </c>
      <c r="L26" s="7">
        <v>0</v>
      </c>
      <c r="M26" s="37">
        <f t="shared" si="0"/>
        <v>0.29831932773109243</v>
      </c>
    </row>
    <row r="27" spans="1:13" x14ac:dyDescent="0.25">
      <c r="A27" s="21" t="s">
        <v>6183</v>
      </c>
      <c r="B27" s="34">
        <v>327</v>
      </c>
      <c r="C27" s="7">
        <v>34</v>
      </c>
      <c r="D27" s="7">
        <v>3</v>
      </c>
      <c r="E27" s="7">
        <v>13</v>
      </c>
      <c r="F27" s="7">
        <v>1</v>
      </c>
      <c r="G27" s="7">
        <v>82</v>
      </c>
      <c r="H27" s="7">
        <v>4</v>
      </c>
      <c r="I27" s="22">
        <v>137</v>
      </c>
      <c r="J27" s="7">
        <v>0</v>
      </c>
      <c r="K27" s="7">
        <v>0</v>
      </c>
      <c r="L27" s="7">
        <v>0</v>
      </c>
      <c r="M27" s="37">
        <f t="shared" si="0"/>
        <v>0.41896024464831805</v>
      </c>
    </row>
    <row r="28" spans="1:13" x14ac:dyDescent="0.25">
      <c r="A28" s="21" t="s">
        <v>6184</v>
      </c>
      <c r="B28" s="34">
        <v>690</v>
      </c>
      <c r="C28" s="7">
        <v>28</v>
      </c>
      <c r="D28" s="7">
        <v>1</v>
      </c>
      <c r="E28" s="7">
        <v>10</v>
      </c>
      <c r="F28" s="7">
        <v>1</v>
      </c>
      <c r="G28" s="7">
        <v>181</v>
      </c>
      <c r="H28" s="7">
        <v>5</v>
      </c>
      <c r="I28" s="7">
        <v>226</v>
      </c>
      <c r="J28" s="7">
        <v>0</v>
      </c>
      <c r="K28" s="7">
        <v>0</v>
      </c>
      <c r="L28" s="7">
        <v>0</v>
      </c>
      <c r="M28" s="37">
        <f t="shared" si="0"/>
        <v>0.32753623188405795</v>
      </c>
    </row>
    <row r="29" spans="1:13" x14ac:dyDescent="0.25">
      <c r="A29" s="21" t="s">
        <v>6185</v>
      </c>
      <c r="B29" s="34">
        <v>384</v>
      </c>
      <c r="C29" s="7">
        <v>9</v>
      </c>
      <c r="D29" s="7">
        <v>0</v>
      </c>
      <c r="E29" s="7">
        <v>5</v>
      </c>
      <c r="F29" s="7">
        <v>3</v>
      </c>
      <c r="G29" s="7">
        <v>91</v>
      </c>
      <c r="H29" s="7">
        <v>1</v>
      </c>
      <c r="I29" s="22">
        <v>109</v>
      </c>
      <c r="J29" s="7">
        <v>1</v>
      </c>
      <c r="K29" s="7">
        <v>0</v>
      </c>
      <c r="L29" s="7">
        <v>0</v>
      </c>
      <c r="M29" s="37">
        <f t="shared" si="0"/>
        <v>0.28385416666666669</v>
      </c>
    </row>
    <row r="30" spans="1:13" x14ac:dyDescent="0.25">
      <c r="A30" s="21" t="s">
        <v>6186</v>
      </c>
      <c r="B30" s="34">
        <v>629</v>
      </c>
      <c r="C30" s="7">
        <v>51</v>
      </c>
      <c r="D30" s="7">
        <v>2</v>
      </c>
      <c r="E30" s="7">
        <v>15</v>
      </c>
      <c r="F30" s="7">
        <v>5</v>
      </c>
      <c r="G30" s="7">
        <v>295</v>
      </c>
      <c r="H30" s="7">
        <v>7</v>
      </c>
      <c r="I30" s="22">
        <v>375</v>
      </c>
      <c r="J30" s="7">
        <v>0</v>
      </c>
      <c r="K30" s="7">
        <v>0</v>
      </c>
      <c r="L30" s="7">
        <v>0</v>
      </c>
      <c r="M30" s="37">
        <f t="shared" si="0"/>
        <v>0.59618441971383151</v>
      </c>
    </row>
    <row r="31" spans="1:13" x14ac:dyDescent="0.25">
      <c r="A31" s="21" t="s">
        <v>6187</v>
      </c>
      <c r="B31" s="34">
        <v>385</v>
      </c>
      <c r="C31" s="7">
        <v>30</v>
      </c>
      <c r="D31" s="7">
        <v>2</v>
      </c>
      <c r="E31" s="7">
        <v>3</v>
      </c>
      <c r="F31" s="7">
        <v>2</v>
      </c>
      <c r="G31" s="7">
        <v>67</v>
      </c>
      <c r="H31" s="7">
        <v>4</v>
      </c>
      <c r="I31" s="22">
        <v>108</v>
      </c>
      <c r="J31" s="7">
        <v>0</v>
      </c>
      <c r="K31" s="7">
        <v>0</v>
      </c>
      <c r="L31" s="7">
        <v>1</v>
      </c>
      <c r="M31" s="37">
        <f t="shared" si="0"/>
        <v>0.2831168831168831</v>
      </c>
    </row>
    <row r="32" spans="1:13" x14ac:dyDescent="0.25">
      <c r="A32" s="21" t="s">
        <v>6188</v>
      </c>
      <c r="B32" s="34">
        <v>419</v>
      </c>
      <c r="C32" s="7">
        <v>36</v>
      </c>
      <c r="D32" s="7">
        <v>2</v>
      </c>
      <c r="E32" s="7">
        <v>8</v>
      </c>
      <c r="F32" s="7">
        <v>2</v>
      </c>
      <c r="G32" s="7">
        <v>126</v>
      </c>
      <c r="H32" s="7">
        <v>1</v>
      </c>
      <c r="I32" s="22">
        <v>175</v>
      </c>
      <c r="J32" s="7">
        <v>1</v>
      </c>
      <c r="K32" s="7">
        <v>0</v>
      </c>
      <c r="L32" s="7">
        <v>0</v>
      </c>
      <c r="M32" s="37">
        <f t="shared" si="0"/>
        <v>0.41766109785202865</v>
      </c>
    </row>
    <row r="33" spans="1:13" x14ac:dyDescent="0.25">
      <c r="A33" s="21" t="s">
        <v>6189</v>
      </c>
      <c r="B33" s="34">
        <v>438</v>
      </c>
      <c r="C33" s="7">
        <v>17</v>
      </c>
      <c r="D33" s="7">
        <v>3</v>
      </c>
      <c r="E33" s="7">
        <v>6</v>
      </c>
      <c r="F33" s="7">
        <v>6</v>
      </c>
      <c r="G33" s="7">
        <v>85</v>
      </c>
      <c r="H33" s="7">
        <v>4</v>
      </c>
      <c r="I33" s="22">
        <v>121</v>
      </c>
      <c r="J33" s="7">
        <v>0</v>
      </c>
      <c r="K33" s="7">
        <v>0</v>
      </c>
      <c r="L33" s="7">
        <v>0</v>
      </c>
      <c r="M33" s="37">
        <f t="shared" si="0"/>
        <v>0.27625570776255709</v>
      </c>
    </row>
    <row r="34" spans="1:13" x14ac:dyDescent="0.25">
      <c r="A34" s="21" t="s">
        <v>6190</v>
      </c>
      <c r="B34" s="34">
        <v>530</v>
      </c>
      <c r="C34" s="7">
        <v>31</v>
      </c>
      <c r="D34" s="7">
        <v>0</v>
      </c>
      <c r="E34" s="7">
        <v>7</v>
      </c>
      <c r="F34" s="7">
        <v>1</v>
      </c>
      <c r="G34" s="7">
        <v>176</v>
      </c>
      <c r="H34" s="7">
        <v>3</v>
      </c>
      <c r="I34" s="22">
        <v>218</v>
      </c>
      <c r="J34" s="7">
        <v>3</v>
      </c>
      <c r="K34" s="7">
        <v>0</v>
      </c>
      <c r="L34" s="7">
        <v>0</v>
      </c>
      <c r="M34" s="37">
        <f t="shared" si="0"/>
        <v>0.41132075471698115</v>
      </c>
    </row>
    <row r="35" spans="1:13" x14ac:dyDescent="0.25">
      <c r="A35" s="21" t="s">
        <v>6191</v>
      </c>
      <c r="B35" s="34">
        <v>548</v>
      </c>
      <c r="C35" s="7">
        <v>25</v>
      </c>
      <c r="D35" s="7">
        <v>4</v>
      </c>
      <c r="E35" s="7">
        <v>7</v>
      </c>
      <c r="F35" s="7">
        <v>0</v>
      </c>
      <c r="G35" s="7">
        <v>216</v>
      </c>
      <c r="H35" s="7">
        <v>5</v>
      </c>
      <c r="I35" s="22">
        <v>257</v>
      </c>
      <c r="J35" s="7">
        <v>0</v>
      </c>
      <c r="K35" s="7">
        <v>0</v>
      </c>
      <c r="L35" s="7">
        <v>0</v>
      </c>
      <c r="M35" s="37">
        <f t="shared" si="0"/>
        <v>0.46897810218978103</v>
      </c>
    </row>
    <row r="36" spans="1:13" x14ac:dyDescent="0.25">
      <c r="A36" s="21" t="s">
        <v>6192</v>
      </c>
      <c r="B36" s="34">
        <v>327</v>
      </c>
      <c r="C36" s="7">
        <v>11</v>
      </c>
      <c r="D36" s="7">
        <v>0</v>
      </c>
      <c r="E36" s="7">
        <v>4</v>
      </c>
      <c r="F36" s="7">
        <v>0</v>
      </c>
      <c r="G36" s="7">
        <v>92</v>
      </c>
      <c r="H36" s="7">
        <v>2</v>
      </c>
      <c r="I36" s="22">
        <v>109</v>
      </c>
      <c r="J36" s="7">
        <v>0</v>
      </c>
      <c r="K36" s="7">
        <v>0</v>
      </c>
      <c r="L36" s="7">
        <v>0</v>
      </c>
      <c r="M36" s="37">
        <f t="shared" si="0"/>
        <v>0.33333333333333331</v>
      </c>
    </row>
    <row r="37" spans="1:13" x14ac:dyDescent="0.25">
      <c r="A37" s="21" t="s">
        <v>6193</v>
      </c>
      <c r="B37" s="34">
        <v>449</v>
      </c>
      <c r="C37" s="7">
        <v>34</v>
      </c>
      <c r="D37" s="7">
        <v>4</v>
      </c>
      <c r="E37" s="7">
        <v>14</v>
      </c>
      <c r="F37" s="7">
        <v>3</v>
      </c>
      <c r="G37" s="7">
        <v>190</v>
      </c>
      <c r="H37" s="7">
        <v>4</v>
      </c>
      <c r="I37" s="22">
        <v>249</v>
      </c>
      <c r="J37" s="7">
        <v>0</v>
      </c>
      <c r="K37" s="7">
        <v>0</v>
      </c>
      <c r="L37" s="7">
        <v>0</v>
      </c>
      <c r="M37" s="37">
        <f t="shared" si="0"/>
        <v>0.55456570155902007</v>
      </c>
    </row>
    <row r="38" spans="1:13" x14ac:dyDescent="0.25">
      <c r="A38" s="21" t="s">
        <v>6194</v>
      </c>
      <c r="B38" s="34">
        <v>702</v>
      </c>
      <c r="C38" s="7">
        <v>19</v>
      </c>
      <c r="D38" s="7">
        <v>1</v>
      </c>
      <c r="E38" s="7">
        <v>16</v>
      </c>
      <c r="F38" s="7">
        <v>0</v>
      </c>
      <c r="G38" s="7">
        <v>292</v>
      </c>
      <c r="H38" s="7">
        <v>2</v>
      </c>
      <c r="I38" s="7">
        <v>330</v>
      </c>
      <c r="J38" s="7">
        <v>0</v>
      </c>
      <c r="K38" s="7">
        <v>0</v>
      </c>
      <c r="L38" s="7">
        <v>0</v>
      </c>
      <c r="M38" s="37">
        <f t="shared" si="0"/>
        <v>0.47008547008547008</v>
      </c>
    </row>
    <row r="39" spans="1:13" x14ac:dyDescent="0.25">
      <c r="A39" s="21" t="s">
        <v>6195</v>
      </c>
      <c r="B39" s="7">
        <v>530</v>
      </c>
      <c r="C39" s="7">
        <v>66</v>
      </c>
      <c r="D39" s="7">
        <v>2</v>
      </c>
      <c r="E39" s="7">
        <v>13</v>
      </c>
      <c r="F39" s="7">
        <v>4</v>
      </c>
      <c r="G39" s="7">
        <v>244</v>
      </c>
      <c r="H39" s="7">
        <v>7</v>
      </c>
      <c r="I39" s="22">
        <v>336</v>
      </c>
      <c r="J39" s="7">
        <v>0</v>
      </c>
      <c r="K39" s="7">
        <v>0</v>
      </c>
      <c r="L39" s="7">
        <v>1</v>
      </c>
      <c r="M39" s="37">
        <f t="shared" si="0"/>
        <v>0.63584905660377355</v>
      </c>
    </row>
    <row r="40" spans="1:13" x14ac:dyDescent="0.25">
      <c r="A40" s="21" t="s">
        <v>6196</v>
      </c>
      <c r="B40" s="7">
        <v>578</v>
      </c>
      <c r="C40" s="7">
        <v>68</v>
      </c>
      <c r="D40" s="7">
        <v>2</v>
      </c>
      <c r="E40" s="7">
        <v>17</v>
      </c>
      <c r="F40" s="7">
        <v>3</v>
      </c>
      <c r="G40" s="7">
        <v>233</v>
      </c>
      <c r="H40" s="7">
        <v>5</v>
      </c>
      <c r="I40" s="22">
        <v>328</v>
      </c>
      <c r="J40" s="7">
        <v>1</v>
      </c>
      <c r="K40" s="7">
        <v>0</v>
      </c>
      <c r="L40" s="7">
        <v>0</v>
      </c>
      <c r="M40" s="37">
        <f t="shared" si="0"/>
        <v>0.56747404844290661</v>
      </c>
    </row>
    <row r="41" spans="1:13" x14ac:dyDescent="0.25">
      <c r="A41" s="21" t="s">
        <v>6197</v>
      </c>
      <c r="B41" s="7">
        <v>781</v>
      </c>
      <c r="C41" s="7">
        <v>103</v>
      </c>
      <c r="D41" s="7">
        <v>3</v>
      </c>
      <c r="E41" s="7">
        <v>27</v>
      </c>
      <c r="F41" s="7">
        <v>3</v>
      </c>
      <c r="G41" s="7">
        <v>323</v>
      </c>
      <c r="H41" s="7">
        <v>3</v>
      </c>
      <c r="I41" s="7">
        <v>462</v>
      </c>
      <c r="J41" s="7">
        <v>0</v>
      </c>
      <c r="K41" s="7">
        <v>0</v>
      </c>
      <c r="L41" s="7">
        <v>0</v>
      </c>
      <c r="M41" s="37">
        <f t="shared" si="0"/>
        <v>0.59154929577464788</v>
      </c>
    </row>
    <row r="42" spans="1:13" x14ac:dyDescent="0.25">
      <c r="A42" s="21" t="s">
        <v>6198</v>
      </c>
      <c r="B42" s="7">
        <v>492</v>
      </c>
      <c r="C42" s="7">
        <v>54</v>
      </c>
      <c r="D42" s="7">
        <v>2</v>
      </c>
      <c r="E42" s="7">
        <v>20</v>
      </c>
      <c r="F42" s="7">
        <v>3</v>
      </c>
      <c r="G42" s="7">
        <v>159</v>
      </c>
      <c r="H42" s="7">
        <v>8</v>
      </c>
      <c r="I42" s="22">
        <v>246</v>
      </c>
      <c r="J42" s="7">
        <v>4</v>
      </c>
      <c r="K42" s="7">
        <v>0</v>
      </c>
      <c r="L42" s="7">
        <v>0</v>
      </c>
      <c r="M42" s="37">
        <f t="shared" si="0"/>
        <v>0.5</v>
      </c>
    </row>
    <row r="43" spans="1:13" x14ac:dyDescent="0.25">
      <c r="A43" s="21" t="s">
        <v>6199</v>
      </c>
      <c r="B43" s="7">
        <v>663</v>
      </c>
      <c r="C43" s="7">
        <v>67</v>
      </c>
      <c r="D43" s="7">
        <v>2</v>
      </c>
      <c r="E43" s="7">
        <v>19</v>
      </c>
      <c r="F43" s="7">
        <v>2</v>
      </c>
      <c r="G43" s="7">
        <v>225</v>
      </c>
      <c r="H43" s="7">
        <v>4</v>
      </c>
      <c r="I43" s="7">
        <v>319</v>
      </c>
      <c r="J43" s="7">
        <v>1</v>
      </c>
      <c r="K43" s="7">
        <v>0</v>
      </c>
      <c r="L43" s="7">
        <v>1</v>
      </c>
      <c r="M43" s="37">
        <f t="shared" si="0"/>
        <v>0.48265460030165913</v>
      </c>
    </row>
    <row r="44" spans="1:13" x14ac:dyDescent="0.25">
      <c r="A44" s="21" t="s">
        <v>6200</v>
      </c>
      <c r="B44" s="7">
        <v>401</v>
      </c>
      <c r="C44" s="7">
        <v>34</v>
      </c>
      <c r="D44" s="7">
        <v>1</v>
      </c>
      <c r="E44" s="7">
        <v>11</v>
      </c>
      <c r="F44" s="7">
        <v>2</v>
      </c>
      <c r="G44" s="7">
        <v>225</v>
      </c>
      <c r="H44" s="7">
        <v>10</v>
      </c>
      <c r="I44" s="22">
        <v>283</v>
      </c>
      <c r="J44" s="7">
        <v>0</v>
      </c>
      <c r="K44" s="7">
        <v>0</v>
      </c>
      <c r="L44" s="7">
        <v>0</v>
      </c>
      <c r="M44" s="37">
        <f t="shared" si="0"/>
        <v>0.70573566084788031</v>
      </c>
    </row>
    <row r="45" spans="1:13" x14ac:dyDescent="0.25">
      <c r="A45" s="21" t="s">
        <v>6201</v>
      </c>
      <c r="B45" s="7">
        <v>443</v>
      </c>
      <c r="C45" s="7">
        <v>27</v>
      </c>
      <c r="D45" s="7">
        <v>2</v>
      </c>
      <c r="E45" s="7">
        <v>9</v>
      </c>
      <c r="F45" s="7">
        <v>2</v>
      </c>
      <c r="G45" s="7">
        <v>192</v>
      </c>
      <c r="H45" s="7">
        <v>2</v>
      </c>
      <c r="I45" s="22">
        <v>234</v>
      </c>
      <c r="J45" s="7">
        <v>0</v>
      </c>
      <c r="K45" s="7">
        <v>0</v>
      </c>
      <c r="L45" s="7">
        <v>1</v>
      </c>
      <c r="M45" s="37">
        <f t="shared" si="0"/>
        <v>0.53047404063205417</v>
      </c>
    </row>
    <row r="46" spans="1:13" x14ac:dyDescent="0.25">
      <c r="A46" s="21" t="s">
        <v>6202</v>
      </c>
      <c r="B46" s="7">
        <v>496</v>
      </c>
      <c r="C46" s="7">
        <v>46</v>
      </c>
      <c r="D46" s="7">
        <v>3</v>
      </c>
      <c r="E46" s="7">
        <v>17</v>
      </c>
      <c r="F46" s="7">
        <v>2</v>
      </c>
      <c r="G46" s="7">
        <v>168</v>
      </c>
      <c r="H46" s="7">
        <v>7</v>
      </c>
      <c r="I46" s="22">
        <v>243</v>
      </c>
      <c r="J46" s="7">
        <v>0</v>
      </c>
      <c r="K46" s="7">
        <v>0</v>
      </c>
      <c r="L46" s="7">
        <v>0</v>
      </c>
      <c r="M46" s="37">
        <f t="shared" si="0"/>
        <v>0.48991935483870969</v>
      </c>
    </row>
    <row r="47" spans="1:13" x14ac:dyDescent="0.25">
      <c r="A47" s="21" t="s">
        <v>6203</v>
      </c>
      <c r="B47" s="7">
        <v>707</v>
      </c>
      <c r="C47" s="7">
        <v>59</v>
      </c>
      <c r="D47" s="7">
        <v>4</v>
      </c>
      <c r="E47" s="7">
        <v>25</v>
      </c>
      <c r="F47" s="7">
        <v>1</v>
      </c>
      <c r="G47" s="7">
        <v>205</v>
      </c>
      <c r="H47" s="7">
        <v>5</v>
      </c>
      <c r="I47" s="22">
        <v>299</v>
      </c>
      <c r="J47" s="7">
        <v>0</v>
      </c>
      <c r="K47" s="7">
        <v>0</v>
      </c>
      <c r="L47" s="7">
        <v>0</v>
      </c>
      <c r="M47" s="37">
        <f t="shared" si="0"/>
        <v>0.42291371994342292</v>
      </c>
    </row>
    <row r="48" spans="1:13" x14ac:dyDescent="0.25">
      <c r="A48" s="21" t="s">
        <v>6204</v>
      </c>
      <c r="B48" s="7">
        <v>643</v>
      </c>
      <c r="C48" s="7">
        <v>52</v>
      </c>
      <c r="D48" s="7">
        <v>4</v>
      </c>
      <c r="E48" s="7">
        <v>28</v>
      </c>
      <c r="F48" s="7">
        <v>0</v>
      </c>
      <c r="G48" s="7">
        <v>164</v>
      </c>
      <c r="H48" s="7">
        <v>5</v>
      </c>
      <c r="I48" s="7">
        <v>253</v>
      </c>
      <c r="J48" s="7">
        <v>0</v>
      </c>
      <c r="K48" s="7">
        <v>0</v>
      </c>
      <c r="L48" s="7">
        <v>0</v>
      </c>
      <c r="M48" s="37">
        <f t="shared" si="0"/>
        <v>0.39346811819595645</v>
      </c>
    </row>
    <row r="49" spans="1:13" x14ac:dyDescent="0.25">
      <c r="A49" s="21" t="s">
        <v>6205</v>
      </c>
      <c r="B49" s="7">
        <v>587</v>
      </c>
      <c r="C49" s="7">
        <v>63</v>
      </c>
      <c r="D49" s="7">
        <v>6</v>
      </c>
      <c r="E49" s="7">
        <v>27</v>
      </c>
      <c r="F49" s="7">
        <v>4</v>
      </c>
      <c r="G49" s="7">
        <v>163</v>
      </c>
      <c r="H49" s="7">
        <v>2</v>
      </c>
      <c r="I49" s="22">
        <v>265</v>
      </c>
      <c r="J49" s="7">
        <v>0</v>
      </c>
      <c r="K49" s="7">
        <v>0</v>
      </c>
      <c r="L49" s="7">
        <v>0</v>
      </c>
      <c r="M49" s="37">
        <f t="shared" si="0"/>
        <v>0.45144804088586032</v>
      </c>
    </row>
    <row r="50" spans="1:13" x14ac:dyDescent="0.25">
      <c r="A50" s="21" t="s">
        <v>6206</v>
      </c>
      <c r="B50" s="34">
        <v>586</v>
      </c>
      <c r="C50" s="7">
        <v>50</v>
      </c>
      <c r="D50" s="7">
        <v>3</v>
      </c>
      <c r="E50" s="7">
        <v>9</v>
      </c>
      <c r="F50" s="7">
        <v>3</v>
      </c>
      <c r="G50" s="7">
        <v>147</v>
      </c>
      <c r="H50" s="7">
        <v>2</v>
      </c>
      <c r="I50" s="22">
        <v>214</v>
      </c>
      <c r="J50" s="7">
        <v>0</v>
      </c>
      <c r="K50" s="7">
        <v>0</v>
      </c>
      <c r="L50" s="7">
        <v>0</v>
      </c>
      <c r="M50" s="37">
        <f t="shared" si="0"/>
        <v>0.3651877133105802</v>
      </c>
    </row>
    <row r="51" spans="1:13" x14ac:dyDescent="0.25">
      <c r="A51" s="21" t="s">
        <v>6207</v>
      </c>
      <c r="B51" s="34">
        <v>843</v>
      </c>
      <c r="C51" s="7">
        <v>40</v>
      </c>
      <c r="D51" s="7">
        <v>2</v>
      </c>
      <c r="E51" s="7">
        <v>19</v>
      </c>
      <c r="F51" s="7">
        <v>1</v>
      </c>
      <c r="G51" s="7">
        <v>349</v>
      </c>
      <c r="H51" s="7">
        <v>0</v>
      </c>
      <c r="I51" s="7">
        <v>411</v>
      </c>
      <c r="J51" s="7">
        <v>0</v>
      </c>
      <c r="K51" s="7">
        <v>0</v>
      </c>
      <c r="L51" s="7">
        <v>0</v>
      </c>
      <c r="M51" s="37">
        <f t="shared" si="0"/>
        <v>0.48754448398576511</v>
      </c>
    </row>
    <row r="52" spans="1:13" x14ac:dyDescent="0.25">
      <c r="A52" s="21" t="s">
        <v>6208</v>
      </c>
      <c r="B52" s="34">
        <v>318</v>
      </c>
      <c r="C52" s="7">
        <v>134</v>
      </c>
      <c r="D52" s="7">
        <v>5</v>
      </c>
      <c r="E52" s="7">
        <v>5</v>
      </c>
      <c r="F52" s="7">
        <v>3</v>
      </c>
      <c r="G52" s="7">
        <v>18</v>
      </c>
      <c r="H52" s="7">
        <v>4</v>
      </c>
      <c r="I52" s="22">
        <v>169</v>
      </c>
      <c r="J52" s="7">
        <v>0</v>
      </c>
      <c r="K52" s="7">
        <v>0</v>
      </c>
      <c r="L52" s="7">
        <v>0</v>
      </c>
      <c r="M52" s="37">
        <f t="shared" si="0"/>
        <v>0.53144654088050314</v>
      </c>
    </row>
    <row r="53" spans="1:13" x14ac:dyDescent="0.25">
      <c r="A53" s="21" t="s">
        <v>6209</v>
      </c>
      <c r="B53" s="34">
        <v>465</v>
      </c>
      <c r="C53" s="7">
        <v>25</v>
      </c>
      <c r="D53" s="7">
        <v>0</v>
      </c>
      <c r="E53" s="7">
        <v>4</v>
      </c>
      <c r="F53" s="7">
        <v>3</v>
      </c>
      <c r="G53" s="7">
        <v>129</v>
      </c>
      <c r="H53" s="7">
        <v>5</v>
      </c>
      <c r="I53" s="22">
        <v>166</v>
      </c>
      <c r="J53" s="7">
        <v>0</v>
      </c>
      <c r="K53" s="7">
        <v>0</v>
      </c>
      <c r="L53" s="7">
        <v>0</v>
      </c>
      <c r="M53" s="37">
        <f t="shared" si="0"/>
        <v>0.35698924731182796</v>
      </c>
    </row>
    <row r="54" spans="1:13" x14ac:dyDescent="0.25">
      <c r="A54" s="21" t="s">
        <v>6210</v>
      </c>
      <c r="B54" s="34">
        <v>377</v>
      </c>
      <c r="C54" s="7">
        <v>24</v>
      </c>
      <c r="D54" s="7">
        <v>1</v>
      </c>
      <c r="E54" s="7">
        <v>4</v>
      </c>
      <c r="F54" s="7">
        <v>1</v>
      </c>
      <c r="G54" s="7">
        <v>55</v>
      </c>
      <c r="H54" s="7">
        <v>1</v>
      </c>
      <c r="I54" s="22">
        <v>86</v>
      </c>
      <c r="J54" s="7">
        <v>0</v>
      </c>
      <c r="K54" s="7">
        <v>0</v>
      </c>
      <c r="L54" s="7">
        <v>0</v>
      </c>
      <c r="M54" s="37">
        <f t="shared" si="0"/>
        <v>0.22811671087533156</v>
      </c>
    </row>
    <row r="55" spans="1:13" x14ac:dyDescent="0.25">
      <c r="A55" s="21" t="s">
        <v>6211</v>
      </c>
      <c r="B55" s="34">
        <v>438</v>
      </c>
      <c r="C55" s="7">
        <v>27</v>
      </c>
      <c r="D55" s="7">
        <v>2</v>
      </c>
      <c r="E55" s="7">
        <v>20</v>
      </c>
      <c r="F55" s="7">
        <v>2</v>
      </c>
      <c r="G55" s="7">
        <v>94</v>
      </c>
      <c r="H55" s="7">
        <v>2</v>
      </c>
      <c r="I55" s="22">
        <v>147</v>
      </c>
      <c r="J55" s="7">
        <v>0</v>
      </c>
      <c r="K55" s="7">
        <v>0</v>
      </c>
      <c r="L55" s="7">
        <v>0</v>
      </c>
      <c r="M55" s="37">
        <f t="shared" si="0"/>
        <v>0.33561643835616439</v>
      </c>
    </row>
    <row r="56" spans="1:13" x14ac:dyDescent="0.25">
      <c r="A56" s="21" t="s">
        <v>6212</v>
      </c>
      <c r="B56" s="34">
        <v>996</v>
      </c>
      <c r="C56" s="7">
        <v>97</v>
      </c>
      <c r="D56" s="7">
        <v>6</v>
      </c>
      <c r="E56" s="7">
        <v>17</v>
      </c>
      <c r="F56" s="7">
        <v>8</v>
      </c>
      <c r="G56" s="7">
        <v>240</v>
      </c>
      <c r="H56" s="7">
        <v>4</v>
      </c>
      <c r="I56" s="7">
        <v>372</v>
      </c>
      <c r="J56" s="7">
        <v>1</v>
      </c>
      <c r="K56" s="7">
        <v>0</v>
      </c>
      <c r="L56" s="7">
        <v>1</v>
      </c>
      <c r="M56" s="37">
        <f t="shared" si="0"/>
        <v>0.37449799196787148</v>
      </c>
    </row>
    <row r="57" spans="1:13" x14ac:dyDescent="0.25">
      <c r="A57" s="21" t="s">
        <v>6213</v>
      </c>
      <c r="B57" s="34">
        <v>353</v>
      </c>
      <c r="C57" s="7">
        <v>37</v>
      </c>
      <c r="D57" s="7">
        <v>3</v>
      </c>
      <c r="E57" s="7">
        <v>5</v>
      </c>
      <c r="F57" s="7">
        <v>4</v>
      </c>
      <c r="G57" s="7">
        <v>78</v>
      </c>
      <c r="H57" s="7">
        <v>5</v>
      </c>
      <c r="I57" s="22">
        <v>132</v>
      </c>
      <c r="J57" s="7">
        <v>0</v>
      </c>
      <c r="K57" s="7">
        <v>0</v>
      </c>
      <c r="L57" s="7">
        <v>0</v>
      </c>
      <c r="M57" s="37">
        <f t="shared" si="0"/>
        <v>0.37393767705382436</v>
      </c>
    </row>
    <row r="58" spans="1:13" x14ac:dyDescent="0.25">
      <c r="A58" s="21" t="s">
        <v>6214</v>
      </c>
      <c r="B58" s="34">
        <v>486</v>
      </c>
      <c r="C58" s="7">
        <v>25</v>
      </c>
      <c r="D58" s="7">
        <v>0</v>
      </c>
      <c r="E58" s="7">
        <v>9</v>
      </c>
      <c r="F58" s="7">
        <v>5</v>
      </c>
      <c r="G58" s="7">
        <v>82</v>
      </c>
      <c r="H58" s="7">
        <v>2</v>
      </c>
      <c r="I58" s="22">
        <v>123</v>
      </c>
      <c r="J58" s="7">
        <v>0</v>
      </c>
      <c r="K58" s="7">
        <v>0</v>
      </c>
      <c r="L58" s="7">
        <v>0</v>
      </c>
      <c r="M58" s="37">
        <f t="shared" si="0"/>
        <v>0.25308641975308643</v>
      </c>
    </row>
    <row r="59" spans="1:13" x14ac:dyDescent="0.25">
      <c r="A59" s="21" t="s">
        <v>6215</v>
      </c>
      <c r="B59" s="7">
        <v>515</v>
      </c>
      <c r="C59" s="7">
        <v>50</v>
      </c>
      <c r="D59" s="7">
        <v>4</v>
      </c>
      <c r="E59" s="7">
        <v>14</v>
      </c>
      <c r="F59" s="7">
        <v>5</v>
      </c>
      <c r="G59" s="7">
        <v>127</v>
      </c>
      <c r="H59" s="7">
        <v>1</v>
      </c>
      <c r="I59" s="22">
        <v>201</v>
      </c>
      <c r="J59" s="7">
        <v>0</v>
      </c>
      <c r="K59" s="7">
        <v>0</v>
      </c>
      <c r="L59" s="7">
        <v>0</v>
      </c>
      <c r="M59" s="37">
        <f t="shared" si="0"/>
        <v>0.39029126213592236</v>
      </c>
    </row>
    <row r="60" spans="1:13" x14ac:dyDescent="0.25">
      <c r="A60" s="21" t="s">
        <v>6216</v>
      </c>
      <c r="B60" s="7">
        <v>573</v>
      </c>
      <c r="C60" s="7">
        <v>45</v>
      </c>
      <c r="D60" s="7">
        <v>5</v>
      </c>
      <c r="E60" s="7">
        <v>16</v>
      </c>
      <c r="F60" s="7">
        <v>4</v>
      </c>
      <c r="G60" s="7">
        <v>120</v>
      </c>
      <c r="H60" s="7">
        <v>6</v>
      </c>
      <c r="I60" s="22">
        <v>196</v>
      </c>
      <c r="J60" s="7">
        <v>0</v>
      </c>
      <c r="K60" s="7">
        <v>0</v>
      </c>
      <c r="L60" s="7">
        <v>0</v>
      </c>
      <c r="M60" s="37">
        <f t="shared" si="0"/>
        <v>0.34205933682373474</v>
      </c>
    </row>
    <row r="61" spans="1:13" x14ac:dyDescent="0.25">
      <c r="A61" s="21" t="s">
        <v>6217</v>
      </c>
      <c r="B61" s="34">
        <v>257</v>
      </c>
      <c r="C61" s="7">
        <v>17</v>
      </c>
      <c r="D61" s="7">
        <v>4</v>
      </c>
      <c r="E61" s="7">
        <v>11</v>
      </c>
      <c r="F61" s="7">
        <v>3</v>
      </c>
      <c r="G61" s="7">
        <v>72</v>
      </c>
      <c r="H61" s="7">
        <v>1</v>
      </c>
      <c r="I61" s="22">
        <v>108</v>
      </c>
      <c r="J61" s="7">
        <v>1</v>
      </c>
      <c r="K61" s="7">
        <v>0</v>
      </c>
      <c r="L61" s="7">
        <v>0</v>
      </c>
      <c r="M61" s="37">
        <f t="shared" si="0"/>
        <v>0.42023346303501946</v>
      </c>
    </row>
    <row r="62" spans="1:13" x14ac:dyDescent="0.25">
      <c r="A62" s="21" t="s">
        <v>6218</v>
      </c>
      <c r="B62" s="34">
        <v>469</v>
      </c>
      <c r="C62" s="7">
        <v>51</v>
      </c>
      <c r="D62" s="7">
        <v>0</v>
      </c>
      <c r="E62" s="7">
        <v>11</v>
      </c>
      <c r="F62" s="7">
        <v>1</v>
      </c>
      <c r="G62" s="7">
        <v>130</v>
      </c>
      <c r="H62" s="7">
        <v>1</v>
      </c>
      <c r="I62" s="22">
        <v>194</v>
      </c>
      <c r="J62" s="7">
        <v>0</v>
      </c>
      <c r="K62" s="7">
        <v>0</v>
      </c>
      <c r="L62" s="7">
        <v>0</v>
      </c>
      <c r="M62" s="37">
        <f t="shared" si="0"/>
        <v>0.4136460554371002</v>
      </c>
    </row>
    <row r="63" spans="1:13" x14ac:dyDescent="0.25">
      <c r="A63" s="21" t="s">
        <v>6219</v>
      </c>
      <c r="B63" s="34">
        <v>588</v>
      </c>
      <c r="C63" s="7">
        <v>45</v>
      </c>
      <c r="D63" s="7">
        <v>2</v>
      </c>
      <c r="E63" s="7">
        <v>10</v>
      </c>
      <c r="F63" s="7">
        <v>1</v>
      </c>
      <c r="G63" s="7">
        <v>169</v>
      </c>
      <c r="H63" s="7">
        <v>1</v>
      </c>
      <c r="I63" s="22">
        <v>228</v>
      </c>
      <c r="J63" s="7">
        <v>1</v>
      </c>
      <c r="K63" s="7">
        <v>1</v>
      </c>
      <c r="L63" s="7">
        <v>0</v>
      </c>
      <c r="M63" s="37">
        <f t="shared" si="0"/>
        <v>0.38945578231292516</v>
      </c>
    </row>
    <row r="64" spans="1:13" x14ac:dyDescent="0.25">
      <c r="A64" s="21" t="s">
        <v>6220</v>
      </c>
      <c r="B64" s="34">
        <v>556</v>
      </c>
      <c r="C64" s="7">
        <v>36</v>
      </c>
      <c r="D64" s="7">
        <v>0</v>
      </c>
      <c r="E64" s="7">
        <v>10</v>
      </c>
      <c r="F64" s="7">
        <v>1</v>
      </c>
      <c r="G64" s="7">
        <v>110</v>
      </c>
      <c r="H64" s="7">
        <v>2</v>
      </c>
      <c r="I64" s="22">
        <v>159</v>
      </c>
      <c r="J64" s="7">
        <v>0</v>
      </c>
      <c r="K64" s="7">
        <v>0</v>
      </c>
      <c r="L64" s="7">
        <v>1</v>
      </c>
      <c r="M64" s="37">
        <f t="shared" si="0"/>
        <v>0.28776978417266186</v>
      </c>
    </row>
    <row r="65" spans="1:13" x14ac:dyDescent="0.25">
      <c r="A65" s="21" t="s">
        <v>6221</v>
      </c>
      <c r="B65" s="34">
        <v>354</v>
      </c>
      <c r="C65" s="7">
        <v>12</v>
      </c>
      <c r="D65" s="7">
        <v>0</v>
      </c>
      <c r="E65" s="7">
        <v>1</v>
      </c>
      <c r="F65" s="7">
        <v>0</v>
      </c>
      <c r="G65" s="7">
        <v>21</v>
      </c>
      <c r="H65" s="7">
        <v>0</v>
      </c>
      <c r="I65" s="22">
        <v>34</v>
      </c>
      <c r="J65" s="7">
        <v>0</v>
      </c>
      <c r="K65" s="7">
        <v>0</v>
      </c>
      <c r="L65" s="7">
        <v>0</v>
      </c>
      <c r="M65" s="37">
        <f t="shared" si="0"/>
        <v>9.6045197740112997E-2</v>
      </c>
    </row>
    <row r="66" spans="1:13" x14ac:dyDescent="0.25">
      <c r="A66" s="21" t="s">
        <v>6222</v>
      </c>
      <c r="B66" s="34">
        <v>523</v>
      </c>
      <c r="C66" s="7">
        <v>29</v>
      </c>
      <c r="D66" s="7">
        <v>0</v>
      </c>
      <c r="E66" s="7">
        <v>16</v>
      </c>
      <c r="F66" s="7">
        <v>2</v>
      </c>
      <c r="G66" s="7">
        <v>100</v>
      </c>
      <c r="H66" s="7">
        <v>2</v>
      </c>
      <c r="I66" s="22">
        <v>149</v>
      </c>
      <c r="J66" s="7">
        <v>0</v>
      </c>
      <c r="K66" s="7">
        <v>0</v>
      </c>
      <c r="L66" s="7">
        <v>0</v>
      </c>
      <c r="M66" s="37">
        <f t="shared" ref="M66:M73" si="1">(L66+K66+I66)/B66</f>
        <v>0.28489483747609945</v>
      </c>
    </row>
    <row r="67" spans="1:13" x14ac:dyDescent="0.25">
      <c r="A67" s="21" t="s">
        <v>6223</v>
      </c>
      <c r="B67" s="34">
        <v>569</v>
      </c>
      <c r="C67" s="7">
        <v>35</v>
      </c>
      <c r="D67" s="7">
        <v>0</v>
      </c>
      <c r="E67" s="7">
        <v>13</v>
      </c>
      <c r="F67" s="7">
        <v>4</v>
      </c>
      <c r="G67" s="7">
        <v>94</v>
      </c>
      <c r="H67" s="7">
        <v>3</v>
      </c>
      <c r="I67" s="22">
        <v>149</v>
      </c>
      <c r="J67" s="7">
        <v>0</v>
      </c>
      <c r="K67" s="7">
        <v>0</v>
      </c>
      <c r="L67" s="7">
        <v>0</v>
      </c>
      <c r="M67" s="37">
        <f t="shared" si="1"/>
        <v>0.26186291739894552</v>
      </c>
    </row>
    <row r="68" spans="1:13" x14ac:dyDescent="0.25">
      <c r="A68" s="21" t="s">
        <v>6224</v>
      </c>
      <c r="B68" s="34">
        <v>454</v>
      </c>
      <c r="C68" s="7">
        <v>29</v>
      </c>
      <c r="D68" s="7">
        <v>1</v>
      </c>
      <c r="E68" s="7">
        <v>14</v>
      </c>
      <c r="F68" s="7">
        <v>3</v>
      </c>
      <c r="G68" s="7">
        <v>86</v>
      </c>
      <c r="H68" s="7">
        <v>2</v>
      </c>
      <c r="I68" s="22">
        <v>135</v>
      </c>
      <c r="J68" s="7">
        <v>1</v>
      </c>
      <c r="K68" s="7">
        <v>0</v>
      </c>
      <c r="L68" s="7">
        <v>0</v>
      </c>
      <c r="M68" s="37">
        <f t="shared" si="1"/>
        <v>0.29735682819383258</v>
      </c>
    </row>
    <row r="69" spans="1:13" x14ac:dyDescent="0.25">
      <c r="A69" s="21" t="s">
        <v>6225</v>
      </c>
      <c r="B69" s="7">
        <v>574</v>
      </c>
      <c r="C69" s="7">
        <v>22</v>
      </c>
      <c r="D69" s="7">
        <v>0</v>
      </c>
      <c r="E69" s="7">
        <v>11</v>
      </c>
      <c r="F69" s="7">
        <v>1</v>
      </c>
      <c r="G69" s="7">
        <v>111</v>
      </c>
      <c r="H69" s="7">
        <v>2</v>
      </c>
      <c r="I69" s="22">
        <v>147</v>
      </c>
      <c r="J69" s="7">
        <v>0</v>
      </c>
      <c r="K69" s="7">
        <v>0</v>
      </c>
      <c r="L69" s="7">
        <v>0</v>
      </c>
      <c r="M69" s="37">
        <f t="shared" si="1"/>
        <v>0.25609756097560976</v>
      </c>
    </row>
    <row r="70" spans="1:13" x14ac:dyDescent="0.25">
      <c r="A70" s="21" t="s">
        <v>6226</v>
      </c>
      <c r="B70" s="34">
        <v>467</v>
      </c>
      <c r="C70" s="7">
        <v>34</v>
      </c>
      <c r="D70" s="7">
        <v>2</v>
      </c>
      <c r="E70" s="7">
        <v>11</v>
      </c>
      <c r="F70" s="7">
        <v>3</v>
      </c>
      <c r="G70" s="7">
        <v>90</v>
      </c>
      <c r="H70" s="7">
        <v>3</v>
      </c>
      <c r="I70" s="22">
        <v>143</v>
      </c>
      <c r="J70" s="7">
        <v>0</v>
      </c>
      <c r="K70" s="7">
        <v>0</v>
      </c>
      <c r="L70" s="7">
        <v>0</v>
      </c>
      <c r="M70" s="37">
        <f t="shared" si="1"/>
        <v>0.30620985010706636</v>
      </c>
    </row>
    <row r="71" spans="1:13" x14ac:dyDescent="0.25">
      <c r="A71" s="21" t="s">
        <v>6227</v>
      </c>
      <c r="B71" s="34">
        <v>542</v>
      </c>
      <c r="C71" s="7">
        <v>53</v>
      </c>
      <c r="D71" s="7">
        <v>3</v>
      </c>
      <c r="E71" s="7">
        <v>9</v>
      </c>
      <c r="F71" s="7">
        <v>3</v>
      </c>
      <c r="G71" s="7">
        <v>147</v>
      </c>
      <c r="H71" s="7">
        <v>3</v>
      </c>
      <c r="I71" s="22">
        <v>218</v>
      </c>
      <c r="J71" s="7">
        <v>0</v>
      </c>
      <c r="K71" s="7">
        <v>0</v>
      </c>
      <c r="L71" s="7">
        <v>0</v>
      </c>
      <c r="M71" s="37">
        <f t="shared" si="1"/>
        <v>0.40221402214022139</v>
      </c>
    </row>
    <row r="72" spans="1:13" x14ac:dyDescent="0.25">
      <c r="A72" s="21" t="s">
        <v>6228</v>
      </c>
      <c r="B72" s="34">
        <v>522</v>
      </c>
      <c r="C72" s="7">
        <v>52</v>
      </c>
      <c r="D72" s="7">
        <v>0</v>
      </c>
      <c r="E72" s="7">
        <v>10</v>
      </c>
      <c r="F72" s="7">
        <v>1</v>
      </c>
      <c r="G72" s="7">
        <v>127</v>
      </c>
      <c r="H72" s="7">
        <v>0</v>
      </c>
      <c r="I72" s="22">
        <v>190</v>
      </c>
      <c r="J72" s="7">
        <v>0</v>
      </c>
      <c r="K72" s="7">
        <v>0</v>
      </c>
      <c r="L72" s="7">
        <v>0</v>
      </c>
      <c r="M72" s="37">
        <f t="shared" si="1"/>
        <v>0.36398467432950193</v>
      </c>
    </row>
    <row r="73" spans="1:13" x14ac:dyDescent="0.25">
      <c r="A73" s="21" t="s">
        <v>6229</v>
      </c>
      <c r="B73" s="7">
        <v>291</v>
      </c>
      <c r="C73" s="7">
        <v>38</v>
      </c>
      <c r="D73" s="7">
        <v>1</v>
      </c>
      <c r="E73" s="7">
        <v>9</v>
      </c>
      <c r="F73" s="7">
        <v>0</v>
      </c>
      <c r="G73" s="7">
        <v>108</v>
      </c>
      <c r="H73" s="7">
        <v>1</v>
      </c>
      <c r="I73" s="22">
        <v>157</v>
      </c>
      <c r="J73" s="7">
        <v>1</v>
      </c>
      <c r="K73" s="7">
        <v>0</v>
      </c>
      <c r="L73" s="7">
        <v>0</v>
      </c>
      <c r="M73" s="37">
        <f t="shared" si="1"/>
        <v>0.53951890034364258</v>
      </c>
    </row>
    <row r="74" spans="1:13" x14ac:dyDescent="0.25">
      <c r="A74" s="21" t="s">
        <v>6230</v>
      </c>
      <c r="B74" s="7">
        <v>0</v>
      </c>
      <c r="C74" s="7">
        <v>46</v>
      </c>
      <c r="D74" s="7">
        <v>1</v>
      </c>
      <c r="E74" s="7">
        <v>6</v>
      </c>
      <c r="F74" s="7">
        <v>0</v>
      </c>
      <c r="G74" s="7">
        <v>130</v>
      </c>
      <c r="H74" s="7">
        <v>2</v>
      </c>
      <c r="I74" s="22">
        <v>185</v>
      </c>
      <c r="J74" s="7">
        <v>0</v>
      </c>
      <c r="K74" s="7">
        <v>0</v>
      </c>
      <c r="L74" s="7">
        <v>119</v>
      </c>
      <c r="M74" s="37" t="s">
        <v>99</v>
      </c>
    </row>
    <row r="75" spans="1:13" x14ac:dyDescent="0.25">
      <c r="A75" s="21" t="s">
        <v>6231</v>
      </c>
      <c r="B75" s="7">
        <v>0</v>
      </c>
      <c r="C75" s="7">
        <v>12</v>
      </c>
      <c r="D75" s="7">
        <v>8</v>
      </c>
      <c r="E75" s="7">
        <v>5</v>
      </c>
      <c r="F75" s="7">
        <v>3</v>
      </c>
      <c r="G75" s="7">
        <v>57</v>
      </c>
      <c r="H75" s="7">
        <v>2</v>
      </c>
      <c r="I75" s="22">
        <v>87</v>
      </c>
      <c r="J75" s="7">
        <v>0</v>
      </c>
      <c r="K75" s="7">
        <v>1</v>
      </c>
      <c r="L75" s="7">
        <v>0</v>
      </c>
      <c r="M75" s="37" t="s">
        <v>99</v>
      </c>
    </row>
    <row r="76" spans="1:13" x14ac:dyDescent="0.25">
      <c r="A76" s="21" t="s">
        <v>6232</v>
      </c>
      <c r="B76" s="7">
        <v>0</v>
      </c>
      <c r="C76" s="7">
        <v>30</v>
      </c>
      <c r="D76" s="7">
        <v>7</v>
      </c>
      <c r="E76" s="7">
        <v>4</v>
      </c>
      <c r="F76" s="7">
        <v>3</v>
      </c>
      <c r="G76" s="7">
        <v>42</v>
      </c>
      <c r="H76" s="7">
        <v>6</v>
      </c>
      <c r="I76" s="22">
        <v>92</v>
      </c>
      <c r="J76" s="7">
        <v>0</v>
      </c>
      <c r="K76" s="7">
        <v>0</v>
      </c>
      <c r="L76" s="7">
        <v>1</v>
      </c>
      <c r="M76" s="37" t="s">
        <v>99</v>
      </c>
    </row>
    <row r="77" spans="1:13" x14ac:dyDescent="0.25">
      <c r="A77" s="21" t="s">
        <v>6233</v>
      </c>
      <c r="B77" s="7">
        <v>0</v>
      </c>
      <c r="C77" s="7">
        <v>12</v>
      </c>
      <c r="D77" s="7">
        <v>4</v>
      </c>
      <c r="E77" s="7">
        <v>2</v>
      </c>
      <c r="F77" s="7">
        <v>4</v>
      </c>
      <c r="G77" s="7">
        <v>24</v>
      </c>
      <c r="H77" s="7">
        <v>7</v>
      </c>
      <c r="I77" s="22">
        <v>53</v>
      </c>
      <c r="J77" s="7">
        <v>1</v>
      </c>
      <c r="K77" s="7">
        <v>1</v>
      </c>
      <c r="L77" s="7">
        <v>0</v>
      </c>
      <c r="M77" s="37" t="s">
        <v>99</v>
      </c>
    </row>
    <row r="78" spans="1:13" x14ac:dyDescent="0.25">
      <c r="A78" s="21" t="s">
        <v>6234</v>
      </c>
      <c r="B78" s="7">
        <v>0</v>
      </c>
      <c r="C78" s="7">
        <v>14</v>
      </c>
      <c r="D78" s="7">
        <v>6</v>
      </c>
      <c r="E78" s="7">
        <v>0</v>
      </c>
      <c r="F78" s="7">
        <v>1</v>
      </c>
      <c r="G78" s="7">
        <v>26</v>
      </c>
      <c r="H78" s="7">
        <v>1</v>
      </c>
      <c r="I78" s="22">
        <v>48</v>
      </c>
      <c r="J78" s="7">
        <v>0</v>
      </c>
      <c r="K78" s="7">
        <v>0</v>
      </c>
      <c r="L78" s="7">
        <v>0</v>
      </c>
      <c r="M78" s="37" t="s">
        <v>99</v>
      </c>
    </row>
    <row r="79" spans="1:13" x14ac:dyDescent="0.25">
      <c r="A79" s="21" t="s">
        <v>6235</v>
      </c>
      <c r="B79" s="7">
        <v>0</v>
      </c>
      <c r="C79" s="7">
        <v>15</v>
      </c>
      <c r="D79" s="7">
        <v>9</v>
      </c>
      <c r="E79" s="7">
        <v>4</v>
      </c>
      <c r="F79" s="7">
        <v>4</v>
      </c>
      <c r="G79" s="7">
        <v>61</v>
      </c>
      <c r="H79" s="7">
        <v>0</v>
      </c>
      <c r="I79" s="22">
        <v>93</v>
      </c>
      <c r="J79" s="7">
        <v>2</v>
      </c>
      <c r="K79" s="7">
        <v>0</v>
      </c>
      <c r="L79" s="7">
        <v>0</v>
      </c>
      <c r="M79" s="37" t="s">
        <v>99</v>
      </c>
    </row>
    <row r="80" spans="1:13" x14ac:dyDescent="0.25">
      <c r="A80" s="21" t="s">
        <v>6236</v>
      </c>
      <c r="B80" s="7">
        <v>0</v>
      </c>
      <c r="C80" s="7">
        <v>27</v>
      </c>
      <c r="D80" s="7">
        <v>1</v>
      </c>
      <c r="E80" s="7">
        <v>5</v>
      </c>
      <c r="F80" s="7">
        <v>0</v>
      </c>
      <c r="G80" s="7">
        <v>58</v>
      </c>
      <c r="H80" s="7">
        <v>3</v>
      </c>
      <c r="I80" s="22">
        <v>94</v>
      </c>
      <c r="J80" s="7">
        <v>1</v>
      </c>
      <c r="K80" s="7">
        <v>0</v>
      </c>
      <c r="L80" s="7">
        <v>0</v>
      </c>
      <c r="M80" s="37" t="s">
        <v>99</v>
      </c>
    </row>
    <row r="81" spans="1:13" x14ac:dyDescent="0.25">
      <c r="A81" s="21" t="s">
        <v>6237</v>
      </c>
      <c r="B81" s="7">
        <v>0</v>
      </c>
      <c r="C81" s="7">
        <v>11</v>
      </c>
      <c r="D81" s="7">
        <v>3</v>
      </c>
      <c r="E81" s="7">
        <v>5</v>
      </c>
      <c r="F81" s="7">
        <v>0</v>
      </c>
      <c r="G81" s="7">
        <v>29</v>
      </c>
      <c r="H81" s="7">
        <v>1</v>
      </c>
      <c r="I81" s="22">
        <v>49</v>
      </c>
      <c r="J81" s="7">
        <v>0</v>
      </c>
      <c r="K81" s="7">
        <v>0</v>
      </c>
      <c r="L81" s="7">
        <v>3</v>
      </c>
      <c r="M81" s="37" t="s">
        <v>99</v>
      </c>
    </row>
    <row r="82" spans="1:13" x14ac:dyDescent="0.25">
      <c r="A82" s="21" t="s">
        <v>6238</v>
      </c>
      <c r="B82" s="7">
        <v>0</v>
      </c>
      <c r="C82" s="7">
        <v>14</v>
      </c>
      <c r="D82" s="7">
        <v>5</v>
      </c>
      <c r="E82" s="7">
        <v>2</v>
      </c>
      <c r="F82" s="7">
        <v>6</v>
      </c>
      <c r="G82" s="7">
        <v>54</v>
      </c>
      <c r="H82" s="7">
        <v>3</v>
      </c>
      <c r="I82" s="22">
        <v>84</v>
      </c>
      <c r="J82" s="7">
        <v>0</v>
      </c>
      <c r="K82" s="7">
        <v>0</v>
      </c>
      <c r="L82" s="7">
        <v>0</v>
      </c>
      <c r="M82" s="37" t="s">
        <v>99</v>
      </c>
    </row>
    <row r="83" spans="1:13" x14ac:dyDescent="0.25">
      <c r="A83" s="21" t="s">
        <v>6239</v>
      </c>
      <c r="B83" s="7">
        <v>0</v>
      </c>
      <c r="C83" s="7">
        <v>486</v>
      </c>
      <c r="D83" s="7">
        <v>13</v>
      </c>
      <c r="E83" s="7">
        <v>78</v>
      </c>
      <c r="F83" s="7">
        <v>8</v>
      </c>
      <c r="G83" s="7">
        <v>1137</v>
      </c>
      <c r="H83" s="7">
        <v>23</v>
      </c>
      <c r="I83" s="22">
        <v>1745</v>
      </c>
      <c r="J83" s="7">
        <v>2</v>
      </c>
      <c r="K83" s="7">
        <v>0</v>
      </c>
      <c r="L83" s="7">
        <v>0</v>
      </c>
      <c r="M83" s="37" t="s">
        <v>99</v>
      </c>
    </row>
    <row r="84" spans="1:13" x14ac:dyDescent="0.25">
      <c r="A84" s="21" t="s">
        <v>6240</v>
      </c>
      <c r="B84" s="7">
        <v>0</v>
      </c>
      <c r="C84" s="7">
        <v>191</v>
      </c>
      <c r="D84" s="7">
        <v>6</v>
      </c>
      <c r="E84" s="7">
        <v>47</v>
      </c>
      <c r="F84" s="7">
        <v>5</v>
      </c>
      <c r="G84" s="7">
        <v>729</v>
      </c>
      <c r="H84" s="7">
        <v>20</v>
      </c>
      <c r="I84" s="22">
        <v>998</v>
      </c>
      <c r="J84" s="7">
        <v>0</v>
      </c>
      <c r="K84" s="7">
        <v>1</v>
      </c>
      <c r="L84" s="7">
        <v>0</v>
      </c>
      <c r="M84" s="37" t="s">
        <v>99</v>
      </c>
    </row>
    <row r="85" spans="1:13" x14ac:dyDescent="0.25">
      <c r="A85" s="21" t="s">
        <v>6241</v>
      </c>
      <c r="B85" s="7">
        <v>0</v>
      </c>
      <c r="C85" s="7">
        <v>175</v>
      </c>
      <c r="D85" s="7">
        <v>6</v>
      </c>
      <c r="E85" s="7">
        <v>30</v>
      </c>
      <c r="F85" s="7">
        <v>5</v>
      </c>
      <c r="G85" s="7">
        <v>911</v>
      </c>
      <c r="H85" s="7">
        <v>22</v>
      </c>
      <c r="I85" s="22">
        <v>1149</v>
      </c>
      <c r="J85" s="7">
        <v>2</v>
      </c>
      <c r="K85" s="7">
        <v>0</v>
      </c>
      <c r="L85" s="7">
        <v>4</v>
      </c>
      <c r="M85" s="37" t="s">
        <v>99</v>
      </c>
    </row>
    <row r="86" spans="1:13" x14ac:dyDescent="0.25">
      <c r="A86" s="21" t="s">
        <v>6242</v>
      </c>
      <c r="B86" s="7">
        <v>0</v>
      </c>
      <c r="C86" s="7">
        <v>649</v>
      </c>
      <c r="D86" s="7">
        <v>19</v>
      </c>
      <c r="E86" s="7">
        <v>140</v>
      </c>
      <c r="F86" s="7">
        <v>22</v>
      </c>
      <c r="G86" s="7">
        <v>2628</v>
      </c>
      <c r="H86" s="7">
        <v>44</v>
      </c>
      <c r="I86" s="22">
        <v>3502</v>
      </c>
      <c r="J86" s="7">
        <v>0</v>
      </c>
      <c r="K86" s="7">
        <v>0</v>
      </c>
      <c r="L86" s="7">
        <v>5</v>
      </c>
      <c r="M86" s="37" t="s">
        <v>99</v>
      </c>
    </row>
    <row r="87" spans="1:13" x14ac:dyDescent="0.25">
      <c r="A87" s="21" t="s">
        <v>6243</v>
      </c>
      <c r="B87" s="7">
        <v>0</v>
      </c>
      <c r="C87" s="7">
        <v>56</v>
      </c>
      <c r="D87" s="7">
        <v>0</v>
      </c>
      <c r="E87" s="7">
        <v>12</v>
      </c>
      <c r="F87" s="7">
        <v>3</v>
      </c>
      <c r="G87" s="7">
        <v>255</v>
      </c>
      <c r="H87" s="7">
        <v>3</v>
      </c>
      <c r="I87" s="22">
        <v>329</v>
      </c>
      <c r="J87" s="7">
        <v>0</v>
      </c>
      <c r="K87" s="7">
        <v>0</v>
      </c>
      <c r="L87" s="7">
        <v>1</v>
      </c>
      <c r="M87" s="37" t="s">
        <v>99</v>
      </c>
    </row>
    <row r="88" spans="1:13" x14ac:dyDescent="0.25">
      <c r="A88" s="21" t="s">
        <v>6244</v>
      </c>
      <c r="B88" s="7">
        <v>0</v>
      </c>
      <c r="C88" s="7">
        <v>272</v>
      </c>
      <c r="D88" s="7">
        <v>17</v>
      </c>
      <c r="E88" s="7">
        <v>51</v>
      </c>
      <c r="F88" s="7">
        <v>12</v>
      </c>
      <c r="G88" s="7">
        <v>1080</v>
      </c>
      <c r="H88" s="7">
        <v>30</v>
      </c>
      <c r="I88" s="22">
        <v>1462</v>
      </c>
      <c r="J88" s="7">
        <v>2</v>
      </c>
      <c r="K88" s="7">
        <v>0</v>
      </c>
      <c r="L88" s="7">
        <v>1</v>
      </c>
      <c r="M88" s="37" t="s">
        <v>99</v>
      </c>
    </row>
    <row r="89" spans="1:13" x14ac:dyDescent="0.25">
      <c r="A89" s="21" t="s">
        <v>102</v>
      </c>
      <c r="B89" s="7">
        <v>0</v>
      </c>
      <c r="C89" s="7">
        <v>113</v>
      </c>
      <c r="D89" s="7">
        <v>4</v>
      </c>
      <c r="E89" s="7">
        <v>47</v>
      </c>
      <c r="F89" s="7">
        <v>4</v>
      </c>
      <c r="G89" s="7">
        <v>420</v>
      </c>
      <c r="H89" s="7">
        <v>7</v>
      </c>
      <c r="I89" s="22">
        <v>595</v>
      </c>
      <c r="J89" s="7">
        <v>2</v>
      </c>
      <c r="K89" s="7">
        <v>0</v>
      </c>
      <c r="L89" s="7">
        <v>1</v>
      </c>
      <c r="M89" s="37" t="s">
        <v>99</v>
      </c>
    </row>
    <row r="90" spans="1:13" x14ac:dyDescent="0.25">
      <c r="A90" s="21" t="s">
        <v>103</v>
      </c>
      <c r="B90" s="7">
        <v>0</v>
      </c>
      <c r="C90" s="7">
        <v>54</v>
      </c>
      <c r="D90" s="7">
        <v>3</v>
      </c>
      <c r="E90" s="7">
        <v>21</v>
      </c>
      <c r="F90" s="7">
        <v>2</v>
      </c>
      <c r="G90" s="7">
        <v>106</v>
      </c>
      <c r="H90" s="7">
        <v>4</v>
      </c>
      <c r="I90" s="22">
        <v>190</v>
      </c>
      <c r="J90" s="7">
        <v>0</v>
      </c>
      <c r="K90" s="7">
        <v>0</v>
      </c>
      <c r="L90" s="7">
        <v>0</v>
      </c>
      <c r="M90" s="46" t="s">
        <v>99</v>
      </c>
    </row>
    <row r="91" spans="1:13" x14ac:dyDescent="0.25">
      <c r="A91" s="16" t="s">
        <v>104</v>
      </c>
      <c r="B91" s="7"/>
      <c r="C91" s="7">
        <f t="shared" ref="C91:L91" si="2">SUM(C2:C82)</f>
        <v>3129</v>
      </c>
      <c r="D91" s="7">
        <f t="shared" si="2"/>
        <v>190</v>
      </c>
      <c r="E91" s="7">
        <f t="shared" si="2"/>
        <v>850</v>
      </c>
      <c r="F91" s="7">
        <f t="shared" si="2"/>
        <v>183</v>
      </c>
      <c r="G91" s="7">
        <f t="shared" si="2"/>
        <v>10378</v>
      </c>
      <c r="H91" s="7">
        <f t="shared" si="2"/>
        <v>277</v>
      </c>
      <c r="I91" s="7">
        <f t="shared" si="2"/>
        <v>15007</v>
      </c>
      <c r="J91" s="7">
        <f t="shared" si="2"/>
        <v>33</v>
      </c>
      <c r="K91" s="7">
        <f t="shared" si="2"/>
        <v>6</v>
      </c>
      <c r="L91" s="7">
        <f t="shared" si="2"/>
        <v>137</v>
      </c>
      <c r="M91" s="37"/>
    </row>
    <row r="92" spans="1:13" x14ac:dyDescent="0.25">
      <c r="A92" s="16" t="s">
        <v>105</v>
      </c>
      <c r="B92" s="7"/>
      <c r="C92" s="7">
        <f>SUM(C83:C90)</f>
        <v>1996</v>
      </c>
      <c r="D92" s="7">
        <f t="shared" ref="D92:L92" si="3">SUM(D83:D90)</f>
        <v>68</v>
      </c>
      <c r="E92" s="7">
        <f t="shared" si="3"/>
        <v>426</v>
      </c>
      <c r="F92" s="7">
        <f t="shared" si="3"/>
        <v>61</v>
      </c>
      <c r="G92" s="7">
        <f t="shared" si="3"/>
        <v>7266</v>
      </c>
      <c r="H92" s="7">
        <f t="shared" si="3"/>
        <v>153</v>
      </c>
      <c r="I92" s="7">
        <f t="shared" si="3"/>
        <v>9970</v>
      </c>
      <c r="J92" s="7">
        <f t="shared" si="3"/>
        <v>8</v>
      </c>
      <c r="K92" s="7">
        <f t="shared" si="3"/>
        <v>1</v>
      </c>
      <c r="L92" s="7">
        <f t="shared" si="3"/>
        <v>12</v>
      </c>
      <c r="M92" s="37"/>
    </row>
    <row r="93" spans="1:13" x14ac:dyDescent="0.25">
      <c r="A93" s="16" t="s">
        <v>106</v>
      </c>
      <c r="B93" s="7">
        <f>SUM(B2:B90)</f>
        <v>36173</v>
      </c>
      <c r="C93" s="7">
        <f>SUM(C91:C92)</f>
        <v>5125</v>
      </c>
      <c r="D93" s="7">
        <f t="shared" ref="D93:L93" si="4">SUM(D91:D92)</f>
        <v>258</v>
      </c>
      <c r="E93" s="7">
        <f t="shared" si="4"/>
        <v>1276</v>
      </c>
      <c r="F93" s="7">
        <f t="shared" si="4"/>
        <v>244</v>
      </c>
      <c r="G93" s="7">
        <f t="shared" si="4"/>
        <v>17644</v>
      </c>
      <c r="H93" s="7">
        <f t="shared" si="4"/>
        <v>430</v>
      </c>
      <c r="I93" s="7">
        <f t="shared" si="4"/>
        <v>24977</v>
      </c>
      <c r="J93" s="7">
        <f t="shared" si="4"/>
        <v>41</v>
      </c>
      <c r="K93" s="7">
        <f t="shared" si="4"/>
        <v>7</v>
      </c>
      <c r="L93" s="7">
        <f t="shared" si="4"/>
        <v>149</v>
      </c>
      <c r="M93" s="37">
        <f>(L93+K93+I93)/B93</f>
        <v>0.69479998894202855</v>
      </c>
    </row>
    <row r="94" spans="1:13" x14ac:dyDescent="0.25">
      <c r="A94" s="16" t="s">
        <v>107</v>
      </c>
      <c r="B94" s="7"/>
      <c r="C94" s="37">
        <f>C93/$I$93</f>
        <v>0.20518877367177804</v>
      </c>
      <c r="D94" s="37">
        <f t="shared" ref="D94:H94" si="5">D93/$I$93</f>
        <v>1.0329503142891459E-2</v>
      </c>
      <c r="E94" s="37">
        <f t="shared" si="5"/>
        <v>5.1087000040036835E-2</v>
      </c>
      <c r="F94" s="37">
        <f t="shared" si="5"/>
        <v>9.7689874684709927E-3</v>
      </c>
      <c r="G94" s="37">
        <f t="shared" si="5"/>
        <v>0.70640989710533686</v>
      </c>
      <c r="H94" s="37">
        <f t="shared" si="5"/>
        <v>1.7215838571485766E-2</v>
      </c>
      <c r="I94" s="37"/>
      <c r="J94" s="37"/>
      <c r="K94" s="37"/>
      <c r="L94" s="37"/>
      <c r="M94" s="37"/>
    </row>
    <row r="95" spans="1:13" hidden="1" x14ac:dyDescent="0.25"/>
    <row r="96" spans="1:13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89" fitToHeight="0" orientation="landscape" r:id="rId1"/>
  <tableParts count="1">
    <tablePart r:id="rId2"/>
  </tablePart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F1B14-3423-4E6C-A7FF-2F3A94ABF436}">
  <sheetPr codeName="Sheet75">
    <pageSetUpPr fitToPage="1"/>
  </sheetPr>
  <dimension ref="A1:O76"/>
  <sheetViews>
    <sheetView zoomScaleNormal="100" workbookViewId="0">
      <pane xSplit="1" ySplit="1" topLeftCell="B43" activePane="bottomRight" state="frozen"/>
      <selection pane="topRight" activeCell="D1" sqref="D1"/>
      <selection pane="bottomLeft" activeCell="A2" sqref="A2"/>
      <selection pane="bottomRight" activeCell="B73" sqref="B73"/>
    </sheetView>
  </sheetViews>
  <sheetFormatPr defaultColWidth="0" defaultRowHeight="15" zeroHeight="1" x14ac:dyDescent="0.25"/>
  <cols>
    <col min="1" max="1" width="31.7109375" style="33" customWidth="1"/>
    <col min="2" max="2" width="8.7109375" style="40" customWidth="1"/>
    <col min="3" max="8" width="11.7109375" style="40" customWidth="1"/>
    <col min="9" max="9" width="8.7109375" style="40" customWidth="1"/>
    <col min="10" max="12" width="3.7109375" style="40" customWidth="1"/>
    <col min="13" max="13" width="8.7109375" style="47" customWidth="1"/>
    <col min="14" max="14" width="1.7109375" style="33" customWidth="1"/>
    <col min="15" max="15" width="0" style="33" hidden="1" customWidth="1"/>
    <col min="16" max="16384" width="9.140625" style="33" hidden="1"/>
  </cols>
  <sheetData>
    <row r="1" spans="1:13" ht="50.1" customHeight="1" thickBot="1" x14ac:dyDescent="0.3">
      <c r="A1" s="1" t="s">
        <v>0</v>
      </c>
      <c r="B1" s="3" t="s">
        <v>1</v>
      </c>
      <c r="C1" s="3" t="s">
        <v>6245</v>
      </c>
      <c r="D1" s="3" t="s">
        <v>6246</v>
      </c>
      <c r="E1" s="3" t="s">
        <v>6247</v>
      </c>
      <c r="F1" s="3" t="s">
        <v>6248</v>
      </c>
      <c r="G1" s="3" t="s">
        <v>6249</v>
      </c>
      <c r="H1" s="3" t="s">
        <v>6250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</row>
    <row r="2" spans="1:13" ht="15.75" thickTop="1" x14ac:dyDescent="0.25">
      <c r="A2" s="21" t="s">
        <v>6251</v>
      </c>
      <c r="B2" s="34">
        <v>589</v>
      </c>
      <c r="C2" s="7">
        <v>1</v>
      </c>
      <c r="D2" s="7">
        <v>10</v>
      </c>
      <c r="E2" s="7">
        <v>31</v>
      </c>
      <c r="F2" s="7">
        <v>3</v>
      </c>
      <c r="G2" s="7">
        <v>7</v>
      </c>
      <c r="H2" s="7">
        <v>192</v>
      </c>
      <c r="I2" s="22">
        <v>244</v>
      </c>
      <c r="J2" s="7">
        <v>1</v>
      </c>
      <c r="K2" s="7">
        <v>0</v>
      </c>
      <c r="L2" s="7">
        <v>0</v>
      </c>
      <c r="M2" s="37">
        <f t="shared" ref="M2:M61" si="0">(L2+K2+I2)/B2</f>
        <v>0.4142614601018676</v>
      </c>
    </row>
    <row r="3" spans="1:13" x14ac:dyDescent="0.25">
      <c r="A3" s="21" t="s">
        <v>6252</v>
      </c>
      <c r="B3" s="34">
        <v>454</v>
      </c>
      <c r="C3" s="7">
        <v>0</v>
      </c>
      <c r="D3" s="7">
        <v>5</v>
      </c>
      <c r="E3" s="7">
        <v>47</v>
      </c>
      <c r="F3" s="7">
        <v>5</v>
      </c>
      <c r="G3" s="7">
        <v>7</v>
      </c>
      <c r="H3" s="7">
        <v>159</v>
      </c>
      <c r="I3" s="22">
        <v>223</v>
      </c>
      <c r="J3" s="7">
        <v>0</v>
      </c>
      <c r="K3" s="7">
        <v>0</v>
      </c>
      <c r="L3" s="7">
        <v>0</v>
      </c>
      <c r="M3" s="37">
        <f t="shared" si="0"/>
        <v>0.49118942731277532</v>
      </c>
    </row>
    <row r="4" spans="1:13" x14ac:dyDescent="0.25">
      <c r="A4" s="21" t="s">
        <v>6253</v>
      </c>
      <c r="B4" s="34">
        <v>482</v>
      </c>
      <c r="C4" s="7">
        <v>1</v>
      </c>
      <c r="D4" s="7">
        <v>26</v>
      </c>
      <c r="E4" s="7">
        <v>49</v>
      </c>
      <c r="F4" s="7">
        <v>1</v>
      </c>
      <c r="G4" s="7">
        <v>9</v>
      </c>
      <c r="H4" s="7">
        <v>139</v>
      </c>
      <c r="I4" s="22">
        <v>225</v>
      </c>
      <c r="J4" s="7">
        <v>1</v>
      </c>
      <c r="K4" s="7">
        <v>0</v>
      </c>
      <c r="L4" s="7">
        <v>0</v>
      </c>
      <c r="M4" s="37">
        <f t="shared" si="0"/>
        <v>0.46680497925311204</v>
      </c>
    </row>
    <row r="5" spans="1:13" x14ac:dyDescent="0.25">
      <c r="A5" s="21" t="s">
        <v>6254</v>
      </c>
      <c r="B5" s="34">
        <v>387</v>
      </c>
      <c r="C5" s="7">
        <v>4</v>
      </c>
      <c r="D5" s="7">
        <v>12</v>
      </c>
      <c r="E5" s="7">
        <v>50</v>
      </c>
      <c r="F5" s="7">
        <v>2</v>
      </c>
      <c r="G5" s="7">
        <v>2</v>
      </c>
      <c r="H5" s="7">
        <v>125</v>
      </c>
      <c r="I5" s="22">
        <v>195</v>
      </c>
      <c r="J5" s="7">
        <v>0</v>
      </c>
      <c r="K5" s="7">
        <v>0</v>
      </c>
      <c r="L5" s="7">
        <v>0</v>
      </c>
      <c r="M5" s="37">
        <f t="shared" si="0"/>
        <v>0.50387596899224807</v>
      </c>
    </row>
    <row r="6" spans="1:13" x14ac:dyDescent="0.25">
      <c r="A6" s="21" t="s">
        <v>6255</v>
      </c>
      <c r="B6" s="34">
        <v>425</v>
      </c>
      <c r="C6" s="7">
        <v>1</v>
      </c>
      <c r="D6" s="7">
        <v>16</v>
      </c>
      <c r="E6" s="7">
        <v>57</v>
      </c>
      <c r="F6" s="7">
        <v>1</v>
      </c>
      <c r="G6" s="7">
        <v>3</v>
      </c>
      <c r="H6" s="7">
        <v>165</v>
      </c>
      <c r="I6" s="22">
        <v>243</v>
      </c>
      <c r="J6" s="7">
        <v>0</v>
      </c>
      <c r="K6" s="7">
        <v>0</v>
      </c>
      <c r="L6" s="7">
        <v>0</v>
      </c>
      <c r="M6" s="37">
        <f t="shared" si="0"/>
        <v>0.57176470588235295</v>
      </c>
    </row>
    <row r="7" spans="1:13" x14ac:dyDescent="0.25">
      <c r="A7" s="21" t="s">
        <v>6256</v>
      </c>
      <c r="B7" s="34">
        <v>568</v>
      </c>
      <c r="C7" s="7">
        <v>2</v>
      </c>
      <c r="D7" s="7">
        <v>23</v>
      </c>
      <c r="E7" s="7">
        <v>39</v>
      </c>
      <c r="F7" s="7">
        <v>16</v>
      </c>
      <c r="G7" s="7">
        <v>8</v>
      </c>
      <c r="H7" s="7">
        <v>251</v>
      </c>
      <c r="I7" s="22">
        <v>339</v>
      </c>
      <c r="J7" s="7">
        <v>0</v>
      </c>
      <c r="K7" s="7">
        <v>0</v>
      </c>
      <c r="L7" s="7">
        <v>0</v>
      </c>
      <c r="M7" s="37">
        <f t="shared" si="0"/>
        <v>0.596830985915493</v>
      </c>
    </row>
    <row r="8" spans="1:13" x14ac:dyDescent="0.25">
      <c r="A8" s="21" t="s">
        <v>6257</v>
      </c>
      <c r="B8" s="34">
        <v>426</v>
      </c>
      <c r="C8" s="7">
        <v>2</v>
      </c>
      <c r="D8" s="7">
        <v>13</v>
      </c>
      <c r="E8" s="7">
        <v>41</v>
      </c>
      <c r="F8" s="7">
        <v>9</v>
      </c>
      <c r="G8" s="7">
        <v>11</v>
      </c>
      <c r="H8" s="7">
        <v>185</v>
      </c>
      <c r="I8" s="22">
        <v>261</v>
      </c>
      <c r="J8" s="7">
        <v>3</v>
      </c>
      <c r="K8" s="7">
        <v>0</v>
      </c>
      <c r="L8" s="7">
        <v>0</v>
      </c>
      <c r="M8" s="37">
        <f t="shared" si="0"/>
        <v>0.61267605633802813</v>
      </c>
    </row>
    <row r="9" spans="1:13" x14ac:dyDescent="0.25">
      <c r="A9" s="21" t="s">
        <v>6258</v>
      </c>
      <c r="B9" s="34">
        <v>610</v>
      </c>
      <c r="C9" s="7">
        <v>1</v>
      </c>
      <c r="D9" s="7">
        <v>18</v>
      </c>
      <c r="E9" s="7">
        <v>21</v>
      </c>
      <c r="F9" s="7">
        <v>1</v>
      </c>
      <c r="G9" s="7">
        <v>8</v>
      </c>
      <c r="H9" s="7">
        <v>180</v>
      </c>
      <c r="I9" s="22">
        <v>229</v>
      </c>
      <c r="J9" s="7">
        <v>1</v>
      </c>
      <c r="K9" s="7">
        <v>1</v>
      </c>
      <c r="L9" s="7">
        <v>0</v>
      </c>
      <c r="M9" s="37">
        <f t="shared" si="0"/>
        <v>0.37704918032786883</v>
      </c>
    </row>
    <row r="10" spans="1:13" x14ac:dyDescent="0.25">
      <c r="A10" s="21" t="s">
        <v>6259</v>
      </c>
      <c r="B10" s="34">
        <v>469</v>
      </c>
      <c r="C10" s="7">
        <v>0</v>
      </c>
      <c r="D10" s="7">
        <v>21</v>
      </c>
      <c r="E10" s="7">
        <v>37</v>
      </c>
      <c r="F10" s="7">
        <v>0</v>
      </c>
      <c r="G10" s="7">
        <v>3</v>
      </c>
      <c r="H10" s="7">
        <v>118</v>
      </c>
      <c r="I10" s="22">
        <v>179</v>
      </c>
      <c r="J10" s="7">
        <v>0</v>
      </c>
      <c r="K10" s="7">
        <v>0</v>
      </c>
      <c r="L10" s="7">
        <v>1</v>
      </c>
      <c r="M10" s="37">
        <f t="shared" si="0"/>
        <v>0.38379530916844351</v>
      </c>
    </row>
    <row r="11" spans="1:13" x14ac:dyDescent="0.25">
      <c r="A11" s="21" t="s">
        <v>6260</v>
      </c>
      <c r="B11" s="34">
        <v>458</v>
      </c>
      <c r="C11" s="7">
        <v>0</v>
      </c>
      <c r="D11" s="7">
        <v>10</v>
      </c>
      <c r="E11" s="7">
        <v>18</v>
      </c>
      <c r="F11" s="7">
        <v>1</v>
      </c>
      <c r="G11" s="7">
        <v>2</v>
      </c>
      <c r="H11" s="7">
        <v>50</v>
      </c>
      <c r="I11" s="22">
        <v>81</v>
      </c>
      <c r="J11" s="7">
        <v>0</v>
      </c>
      <c r="K11" s="7">
        <v>0</v>
      </c>
      <c r="L11" s="7">
        <v>0</v>
      </c>
      <c r="M11" s="37">
        <f t="shared" si="0"/>
        <v>0.17685589519650655</v>
      </c>
    </row>
    <row r="12" spans="1:13" x14ac:dyDescent="0.25">
      <c r="A12" s="21" t="s">
        <v>6261</v>
      </c>
      <c r="B12" s="34">
        <v>379</v>
      </c>
      <c r="C12" s="7">
        <v>0</v>
      </c>
      <c r="D12" s="7">
        <v>7</v>
      </c>
      <c r="E12" s="7">
        <v>39</v>
      </c>
      <c r="F12" s="7">
        <v>0</v>
      </c>
      <c r="G12" s="7">
        <v>0</v>
      </c>
      <c r="H12" s="7">
        <v>107</v>
      </c>
      <c r="I12" s="22">
        <v>153</v>
      </c>
      <c r="J12" s="7">
        <v>0</v>
      </c>
      <c r="K12" s="7">
        <v>0</v>
      </c>
      <c r="L12" s="7">
        <v>1</v>
      </c>
      <c r="M12" s="37">
        <f t="shared" si="0"/>
        <v>0.40633245382585753</v>
      </c>
    </row>
    <row r="13" spans="1:13" x14ac:dyDescent="0.25">
      <c r="A13" s="21" t="s">
        <v>6262</v>
      </c>
      <c r="B13" s="34">
        <v>540</v>
      </c>
      <c r="C13" s="7">
        <v>0</v>
      </c>
      <c r="D13" s="7">
        <v>32</v>
      </c>
      <c r="E13" s="7">
        <v>70</v>
      </c>
      <c r="F13" s="7">
        <v>1</v>
      </c>
      <c r="G13" s="7">
        <v>0</v>
      </c>
      <c r="H13" s="7">
        <v>157</v>
      </c>
      <c r="I13" s="22">
        <v>260</v>
      </c>
      <c r="J13" s="7">
        <v>0</v>
      </c>
      <c r="K13" s="7">
        <v>1</v>
      </c>
      <c r="L13" s="7">
        <v>0</v>
      </c>
      <c r="M13" s="37">
        <f t="shared" si="0"/>
        <v>0.48333333333333334</v>
      </c>
    </row>
    <row r="14" spans="1:13" x14ac:dyDescent="0.25">
      <c r="A14" s="21" t="s">
        <v>6263</v>
      </c>
      <c r="B14" s="34">
        <v>580</v>
      </c>
      <c r="C14" s="7">
        <v>1</v>
      </c>
      <c r="D14" s="7">
        <v>22</v>
      </c>
      <c r="E14" s="7">
        <v>67</v>
      </c>
      <c r="F14" s="7">
        <v>4</v>
      </c>
      <c r="G14" s="7">
        <v>6</v>
      </c>
      <c r="H14" s="7">
        <v>199</v>
      </c>
      <c r="I14" s="22">
        <v>299</v>
      </c>
      <c r="J14" s="7">
        <v>0</v>
      </c>
      <c r="K14" s="7">
        <v>0</v>
      </c>
      <c r="L14" s="7">
        <v>0</v>
      </c>
      <c r="M14" s="37">
        <f t="shared" si="0"/>
        <v>0.51551724137931032</v>
      </c>
    </row>
    <row r="15" spans="1:13" x14ac:dyDescent="0.25">
      <c r="A15" s="21" t="s">
        <v>6264</v>
      </c>
      <c r="B15" s="34">
        <v>576</v>
      </c>
      <c r="C15" s="7">
        <v>4</v>
      </c>
      <c r="D15" s="7">
        <v>29</v>
      </c>
      <c r="E15" s="7">
        <v>60</v>
      </c>
      <c r="F15" s="7">
        <v>5</v>
      </c>
      <c r="G15" s="7">
        <v>8</v>
      </c>
      <c r="H15" s="7">
        <v>191</v>
      </c>
      <c r="I15" s="22">
        <v>297</v>
      </c>
      <c r="J15" s="7">
        <v>1</v>
      </c>
      <c r="K15" s="7">
        <v>0</v>
      </c>
      <c r="L15" s="7">
        <v>1</v>
      </c>
      <c r="M15" s="37">
        <f t="shared" si="0"/>
        <v>0.51736111111111116</v>
      </c>
    </row>
    <row r="16" spans="1:13" x14ac:dyDescent="0.25">
      <c r="A16" s="21" t="s">
        <v>6265</v>
      </c>
      <c r="B16" s="34">
        <v>536</v>
      </c>
      <c r="C16" s="7">
        <v>0</v>
      </c>
      <c r="D16" s="7">
        <v>12</v>
      </c>
      <c r="E16" s="7">
        <v>20</v>
      </c>
      <c r="F16" s="7">
        <v>2</v>
      </c>
      <c r="G16" s="7">
        <v>5</v>
      </c>
      <c r="H16" s="7">
        <v>94</v>
      </c>
      <c r="I16" s="22">
        <v>133</v>
      </c>
      <c r="J16" s="7">
        <v>2</v>
      </c>
      <c r="K16" s="7">
        <v>0</v>
      </c>
      <c r="L16" s="7">
        <v>0</v>
      </c>
      <c r="M16" s="37">
        <f t="shared" si="0"/>
        <v>0.24813432835820895</v>
      </c>
    </row>
    <row r="17" spans="1:13" x14ac:dyDescent="0.25">
      <c r="A17" s="21" t="s">
        <v>6266</v>
      </c>
      <c r="B17" s="34">
        <v>411</v>
      </c>
      <c r="C17" s="7">
        <v>1</v>
      </c>
      <c r="D17" s="7">
        <v>14</v>
      </c>
      <c r="E17" s="7">
        <v>30</v>
      </c>
      <c r="F17" s="7">
        <v>2</v>
      </c>
      <c r="G17" s="7">
        <v>1</v>
      </c>
      <c r="H17" s="7">
        <v>91</v>
      </c>
      <c r="I17" s="22">
        <v>139</v>
      </c>
      <c r="J17" s="7">
        <v>0</v>
      </c>
      <c r="K17" s="7">
        <v>0</v>
      </c>
      <c r="L17" s="7">
        <v>0</v>
      </c>
      <c r="M17" s="37">
        <f t="shared" si="0"/>
        <v>0.33819951338199511</v>
      </c>
    </row>
    <row r="18" spans="1:13" x14ac:dyDescent="0.25">
      <c r="A18" s="21" t="s">
        <v>6267</v>
      </c>
      <c r="B18" s="34">
        <v>555</v>
      </c>
      <c r="C18" s="7">
        <v>4</v>
      </c>
      <c r="D18" s="7">
        <v>39</v>
      </c>
      <c r="E18" s="7">
        <v>67</v>
      </c>
      <c r="F18" s="7">
        <v>4</v>
      </c>
      <c r="G18" s="7">
        <v>9</v>
      </c>
      <c r="H18" s="7">
        <v>180</v>
      </c>
      <c r="I18" s="22">
        <v>303</v>
      </c>
      <c r="J18" s="7">
        <v>0</v>
      </c>
      <c r="K18" s="7">
        <v>0</v>
      </c>
      <c r="L18" s="7">
        <v>0</v>
      </c>
      <c r="M18" s="37">
        <f t="shared" si="0"/>
        <v>0.54594594594594592</v>
      </c>
    </row>
    <row r="19" spans="1:13" x14ac:dyDescent="0.25">
      <c r="A19" s="21" t="s">
        <v>6268</v>
      </c>
      <c r="B19" s="34">
        <v>595</v>
      </c>
      <c r="C19" s="7">
        <v>3</v>
      </c>
      <c r="D19" s="7">
        <v>31</v>
      </c>
      <c r="E19" s="7">
        <v>47</v>
      </c>
      <c r="F19" s="7">
        <v>5</v>
      </c>
      <c r="G19" s="7">
        <v>10</v>
      </c>
      <c r="H19" s="7">
        <v>207</v>
      </c>
      <c r="I19" s="22">
        <v>303</v>
      </c>
      <c r="J19" s="7">
        <v>0</v>
      </c>
      <c r="K19" s="7">
        <v>0</v>
      </c>
      <c r="L19" s="7">
        <v>0</v>
      </c>
      <c r="M19" s="37">
        <f t="shared" si="0"/>
        <v>0.50924369747899156</v>
      </c>
    </row>
    <row r="20" spans="1:13" x14ac:dyDescent="0.25">
      <c r="A20" s="21" t="s">
        <v>6269</v>
      </c>
      <c r="B20" s="34">
        <v>526</v>
      </c>
      <c r="C20" s="7">
        <v>3</v>
      </c>
      <c r="D20" s="7">
        <v>28</v>
      </c>
      <c r="E20" s="7">
        <v>52</v>
      </c>
      <c r="F20" s="7">
        <v>4</v>
      </c>
      <c r="G20" s="7">
        <v>6</v>
      </c>
      <c r="H20" s="7">
        <v>191</v>
      </c>
      <c r="I20" s="22">
        <v>284</v>
      </c>
      <c r="J20" s="7">
        <v>0</v>
      </c>
      <c r="K20" s="7">
        <v>0</v>
      </c>
      <c r="L20" s="7">
        <v>0</v>
      </c>
      <c r="M20" s="37">
        <f t="shared" si="0"/>
        <v>0.53992395437262353</v>
      </c>
    </row>
    <row r="21" spans="1:13" x14ac:dyDescent="0.25">
      <c r="A21" s="21" t="s">
        <v>6270</v>
      </c>
      <c r="B21" s="34">
        <v>526</v>
      </c>
      <c r="C21" s="7">
        <v>2</v>
      </c>
      <c r="D21" s="7">
        <v>28</v>
      </c>
      <c r="E21" s="7">
        <v>37</v>
      </c>
      <c r="F21" s="7">
        <v>1</v>
      </c>
      <c r="G21" s="7">
        <v>2</v>
      </c>
      <c r="H21" s="7">
        <v>153</v>
      </c>
      <c r="I21" s="22">
        <v>223</v>
      </c>
      <c r="J21" s="7">
        <v>0</v>
      </c>
      <c r="K21" s="7">
        <v>0</v>
      </c>
      <c r="L21" s="7">
        <v>0</v>
      </c>
      <c r="M21" s="37">
        <f t="shared" si="0"/>
        <v>0.42395437262357416</v>
      </c>
    </row>
    <row r="22" spans="1:13" x14ac:dyDescent="0.25">
      <c r="A22" s="21" t="s">
        <v>6271</v>
      </c>
      <c r="B22" s="34">
        <v>485</v>
      </c>
      <c r="C22" s="7">
        <v>0</v>
      </c>
      <c r="D22" s="7">
        <v>13</v>
      </c>
      <c r="E22" s="7">
        <v>31</v>
      </c>
      <c r="F22" s="7">
        <v>1</v>
      </c>
      <c r="G22" s="7">
        <v>10</v>
      </c>
      <c r="H22" s="7">
        <v>129</v>
      </c>
      <c r="I22" s="22">
        <v>184</v>
      </c>
      <c r="J22" s="7">
        <v>0</v>
      </c>
      <c r="K22" s="7">
        <v>0</v>
      </c>
      <c r="L22" s="7">
        <v>0</v>
      </c>
      <c r="M22" s="37">
        <f t="shared" si="0"/>
        <v>0.37938144329896906</v>
      </c>
    </row>
    <row r="23" spans="1:13" x14ac:dyDescent="0.25">
      <c r="A23" s="21" t="s">
        <v>6272</v>
      </c>
      <c r="B23" s="34">
        <v>518</v>
      </c>
      <c r="C23" s="7">
        <v>2</v>
      </c>
      <c r="D23" s="7">
        <v>17</v>
      </c>
      <c r="E23" s="7">
        <v>44</v>
      </c>
      <c r="F23" s="7">
        <v>2</v>
      </c>
      <c r="G23" s="7">
        <v>2</v>
      </c>
      <c r="H23" s="7">
        <v>178</v>
      </c>
      <c r="I23" s="22">
        <v>245</v>
      </c>
      <c r="J23" s="7">
        <v>0</v>
      </c>
      <c r="K23" s="7">
        <v>0</v>
      </c>
      <c r="L23" s="7">
        <v>0</v>
      </c>
      <c r="M23" s="37">
        <f t="shared" si="0"/>
        <v>0.47297297297297297</v>
      </c>
    </row>
    <row r="24" spans="1:13" x14ac:dyDescent="0.25">
      <c r="A24" s="21" t="s">
        <v>6273</v>
      </c>
      <c r="B24" s="34">
        <v>429</v>
      </c>
      <c r="C24" s="7">
        <v>0</v>
      </c>
      <c r="D24" s="7">
        <v>20</v>
      </c>
      <c r="E24" s="7">
        <v>25</v>
      </c>
      <c r="F24" s="7">
        <v>5</v>
      </c>
      <c r="G24" s="7">
        <v>9</v>
      </c>
      <c r="H24" s="7">
        <v>129</v>
      </c>
      <c r="I24" s="22">
        <v>188</v>
      </c>
      <c r="J24" s="7">
        <v>0</v>
      </c>
      <c r="K24" s="7">
        <v>0</v>
      </c>
      <c r="L24" s="7">
        <v>0</v>
      </c>
      <c r="M24" s="37">
        <f t="shared" si="0"/>
        <v>0.43822843822843821</v>
      </c>
    </row>
    <row r="25" spans="1:13" x14ac:dyDescent="0.25">
      <c r="A25" s="21" t="s">
        <v>6274</v>
      </c>
      <c r="B25" s="34">
        <v>525</v>
      </c>
      <c r="C25" s="7">
        <v>0</v>
      </c>
      <c r="D25" s="7">
        <v>18</v>
      </c>
      <c r="E25" s="7">
        <v>35</v>
      </c>
      <c r="F25" s="7">
        <v>1</v>
      </c>
      <c r="G25" s="7">
        <v>5</v>
      </c>
      <c r="H25" s="7">
        <v>173</v>
      </c>
      <c r="I25" s="22">
        <v>232</v>
      </c>
      <c r="J25" s="7">
        <v>0</v>
      </c>
      <c r="K25" s="7">
        <v>0</v>
      </c>
      <c r="L25" s="7">
        <v>0</v>
      </c>
      <c r="M25" s="37">
        <f t="shared" si="0"/>
        <v>0.44190476190476191</v>
      </c>
    </row>
    <row r="26" spans="1:13" x14ac:dyDescent="0.25">
      <c r="A26" s="21" t="s">
        <v>6275</v>
      </c>
      <c r="B26" s="34">
        <v>439</v>
      </c>
      <c r="C26" s="7">
        <v>2</v>
      </c>
      <c r="D26" s="7">
        <v>19</v>
      </c>
      <c r="E26" s="7">
        <v>23</v>
      </c>
      <c r="F26" s="7">
        <v>6</v>
      </c>
      <c r="G26" s="7">
        <v>8</v>
      </c>
      <c r="H26" s="7">
        <v>141</v>
      </c>
      <c r="I26" s="22">
        <v>199</v>
      </c>
      <c r="J26" s="7">
        <v>2</v>
      </c>
      <c r="K26" s="7">
        <v>0</v>
      </c>
      <c r="L26" s="7">
        <v>0</v>
      </c>
      <c r="M26" s="37">
        <f t="shared" si="0"/>
        <v>0.45330296127562641</v>
      </c>
    </row>
    <row r="27" spans="1:13" x14ac:dyDescent="0.25">
      <c r="A27" s="21" t="s">
        <v>6276</v>
      </c>
      <c r="B27" s="34">
        <v>553</v>
      </c>
      <c r="C27" s="7">
        <v>3</v>
      </c>
      <c r="D27" s="7">
        <v>11</v>
      </c>
      <c r="E27" s="7">
        <v>28</v>
      </c>
      <c r="F27" s="7">
        <v>5</v>
      </c>
      <c r="G27" s="7">
        <v>7</v>
      </c>
      <c r="H27" s="7">
        <v>155</v>
      </c>
      <c r="I27" s="22">
        <v>209</v>
      </c>
      <c r="J27" s="7">
        <v>0</v>
      </c>
      <c r="K27" s="7">
        <v>0</v>
      </c>
      <c r="L27" s="7">
        <v>2</v>
      </c>
      <c r="M27" s="37">
        <f t="shared" si="0"/>
        <v>0.38155515370705245</v>
      </c>
    </row>
    <row r="28" spans="1:13" x14ac:dyDescent="0.25">
      <c r="A28" s="21" t="s">
        <v>6277</v>
      </c>
      <c r="B28" s="34">
        <v>454</v>
      </c>
      <c r="C28" s="7">
        <v>1</v>
      </c>
      <c r="D28" s="7">
        <v>7</v>
      </c>
      <c r="E28" s="7">
        <v>34</v>
      </c>
      <c r="F28" s="7">
        <v>2</v>
      </c>
      <c r="G28" s="7">
        <v>5</v>
      </c>
      <c r="H28" s="7">
        <v>80</v>
      </c>
      <c r="I28" s="22">
        <v>129</v>
      </c>
      <c r="J28" s="7">
        <v>1</v>
      </c>
      <c r="K28" s="7">
        <v>0</v>
      </c>
      <c r="L28" s="7">
        <v>0</v>
      </c>
      <c r="M28" s="37">
        <f t="shared" si="0"/>
        <v>0.28414096916299558</v>
      </c>
    </row>
    <row r="29" spans="1:13" x14ac:dyDescent="0.25">
      <c r="A29" s="21" t="s">
        <v>6278</v>
      </c>
      <c r="B29" s="34">
        <v>373</v>
      </c>
      <c r="C29" s="7">
        <v>0</v>
      </c>
      <c r="D29" s="7">
        <v>6</v>
      </c>
      <c r="E29" s="7">
        <v>32</v>
      </c>
      <c r="F29" s="7">
        <v>4</v>
      </c>
      <c r="G29" s="7">
        <v>5</v>
      </c>
      <c r="H29" s="7">
        <v>75</v>
      </c>
      <c r="I29" s="22">
        <v>122</v>
      </c>
      <c r="J29" s="7">
        <v>0</v>
      </c>
      <c r="K29" s="7">
        <v>0</v>
      </c>
      <c r="L29" s="7">
        <v>0</v>
      </c>
      <c r="M29" s="37">
        <f t="shared" si="0"/>
        <v>0.32707774798927614</v>
      </c>
    </row>
    <row r="30" spans="1:13" x14ac:dyDescent="0.25">
      <c r="A30" s="21" t="s">
        <v>6279</v>
      </c>
      <c r="B30" s="34">
        <v>552</v>
      </c>
      <c r="C30" s="7">
        <v>1</v>
      </c>
      <c r="D30" s="7">
        <v>6</v>
      </c>
      <c r="E30" s="7">
        <v>25</v>
      </c>
      <c r="F30" s="7">
        <v>4</v>
      </c>
      <c r="G30" s="7">
        <v>5</v>
      </c>
      <c r="H30" s="7">
        <v>57</v>
      </c>
      <c r="I30" s="22">
        <v>98</v>
      </c>
      <c r="J30" s="7">
        <v>0</v>
      </c>
      <c r="K30" s="7">
        <v>0</v>
      </c>
      <c r="L30" s="7">
        <v>1</v>
      </c>
      <c r="M30" s="37">
        <f t="shared" si="0"/>
        <v>0.17934782608695651</v>
      </c>
    </row>
    <row r="31" spans="1:13" x14ac:dyDescent="0.25">
      <c r="A31" s="21" t="s">
        <v>6280</v>
      </c>
      <c r="B31" s="34">
        <v>474</v>
      </c>
      <c r="C31" s="7">
        <v>4</v>
      </c>
      <c r="D31" s="7">
        <v>12</v>
      </c>
      <c r="E31" s="7">
        <v>45</v>
      </c>
      <c r="F31" s="7">
        <v>9</v>
      </c>
      <c r="G31" s="7">
        <v>10</v>
      </c>
      <c r="H31" s="7">
        <v>90</v>
      </c>
      <c r="I31" s="22">
        <v>170</v>
      </c>
      <c r="J31" s="7">
        <v>0</v>
      </c>
      <c r="K31" s="7">
        <v>0</v>
      </c>
      <c r="L31" s="7">
        <v>1</v>
      </c>
      <c r="M31" s="37">
        <f t="shared" si="0"/>
        <v>0.36075949367088606</v>
      </c>
    </row>
    <row r="32" spans="1:13" x14ac:dyDescent="0.25">
      <c r="A32" s="21" t="s">
        <v>6281</v>
      </c>
      <c r="B32" s="34">
        <v>404</v>
      </c>
      <c r="C32" s="7">
        <v>0</v>
      </c>
      <c r="D32" s="7">
        <v>9</v>
      </c>
      <c r="E32" s="7">
        <v>47</v>
      </c>
      <c r="F32" s="7">
        <v>5</v>
      </c>
      <c r="G32" s="7">
        <v>5</v>
      </c>
      <c r="H32" s="7">
        <v>94</v>
      </c>
      <c r="I32" s="22">
        <v>160</v>
      </c>
      <c r="J32" s="7">
        <v>0</v>
      </c>
      <c r="K32" s="7">
        <v>0</v>
      </c>
      <c r="L32" s="7">
        <v>0</v>
      </c>
      <c r="M32" s="37">
        <f t="shared" si="0"/>
        <v>0.39603960396039606</v>
      </c>
    </row>
    <row r="33" spans="1:13" x14ac:dyDescent="0.25">
      <c r="A33" s="21" t="s">
        <v>6282</v>
      </c>
      <c r="B33" s="34">
        <v>498</v>
      </c>
      <c r="C33" s="7">
        <v>0</v>
      </c>
      <c r="D33" s="7">
        <v>14</v>
      </c>
      <c r="E33" s="7">
        <v>44</v>
      </c>
      <c r="F33" s="7">
        <v>2</v>
      </c>
      <c r="G33" s="7">
        <v>11</v>
      </c>
      <c r="H33" s="7">
        <v>83</v>
      </c>
      <c r="I33" s="22">
        <v>154</v>
      </c>
      <c r="J33" s="7">
        <v>1</v>
      </c>
      <c r="K33" s="7">
        <v>0</v>
      </c>
      <c r="L33" s="7">
        <v>0</v>
      </c>
      <c r="M33" s="37">
        <f t="shared" si="0"/>
        <v>0.30923694779116467</v>
      </c>
    </row>
    <row r="34" spans="1:13" x14ac:dyDescent="0.25">
      <c r="A34" s="21" t="s">
        <v>6283</v>
      </c>
      <c r="B34" s="34">
        <v>524</v>
      </c>
      <c r="C34" s="7">
        <v>4</v>
      </c>
      <c r="D34" s="7">
        <v>9</v>
      </c>
      <c r="E34" s="7">
        <v>56</v>
      </c>
      <c r="F34" s="7">
        <v>7</v>
      </c>
      <c r="G34" s="7">
        <v>14</v>
      </c>
      <c r="H34" s="7">
        <v>98</v>
      </c>
      <c r="I34" s="22">
        <v>188</v>
      </c>
      <c r="J34" s="7">
        <v>0</v>
      </c>
      <c r="K34" s="7">
        <v>0</v>
      </c>
      <c r="L34" s="7">
        <v>0</v>
      </c>
      <c r="M34" s="37">
        <f t="shared" si="0"/>
        <v>0.35877862595419846</v>
      </c>
    </row>
    <row r="35" spans="1:13" x14ac:dyDescent="0.25">
      <c r="A35" s="21" t="s">
        <v>6284</v>
      </c>
      <c r="B35" s="34">
        <v>495</v>
      </c>
      <c r="C35" s="7">
        <v>1</v>
      </c>
      <c r="D35" s="7">
        <v>15</v>
      </c>
      <c r="E35" s="7">
        <v>60</v>
      </c>
      <c r="F35" s="7">
        <v>0</v>
      </c>
      <c r="G35" s="7">
        <v>6</v>
      </c>
      <c r="H35" s="7">
        <v>122</v>
      </c>
      <c r="I35" s="22">
        <v>204</v>
      </c>
      <c r="J35" s="7">
        <v>0</v>
      </c>
      <c r="K35" s="7">
        <v>0</v>
      </c>
      <c r="L35" s="7">
        <v>0</v>
      </c>
      <c r="M35" s="37">
        <f t="shared" si="0"/>
        <v>0.41212121212121211</v>
      </c>
    </row>
    <row r="36" spans="1:13" x14ac:dyDescent="0.25">
      <c r="A36" s="21" t="s">
        <v>6285</v>
      </c>
      <c r="B36" s="34">
        <v>505</v>
      </c>
      <c r="C36" s="7">
        <v>3</v>
      </c>
      <c r="D36" s="7">
        <v>14</v>
      </c>
      <c r="E36" s="7">
        <v>61</v>
      </c>
      <c r="F36" s="7">
        <v>0</v>
      </c>
      <c r="G36" s="7">
        <v>9</v>
      </c>
      <c r="H36" s="7">
        <v>145</v>
      </c>
      <c r="I36" s="22">
        <v>232</v>
      </c>
      <c r="J36" s="7">
        <v>0</v>
      </c>
      <c r="K36" s="7">
        <v>1</v>
      </c>
      <c r="L36" s="7">
        <v>1</v>
      </c>
      <c r="M36" s="37">
        <f t="shared" si="0"/>
        <v>0.46336633663366339</v>
      </c>
    </row>
    <row r="37" spans="1:13" x14ac:dyDescent="0.25">
      <c r="A37" s="21" t="s">
        <v>6286</v>
      </c>
      <c r="B37" s="34">
        <v>445</v>
      </c>
      <c r="C37" s="7">
        <v>2</v>
      </c>
      <c r="D37" s="7">
        <v>12</v>
      </c>
      <c r="E37" s="7">
        <v>43</v>
      </c>
      <c r="F37" s="7">
        <v>2</v>
      </c>
      <c r="G37" s="7">
        <v>7</v>
      </c>
      <c r="H37" s="7">
        <v>98</v>
      </c>
      <c r="I37" s="22">
        <v>164</v>
      </c>
      <c r="J37" s="7">
        <v>0</v>
      </c>
      <c r="K37" s="7">
        <v>0</v>
      </c>
      <c r="L37" s="7">
        <v>0</v>
      </c>
      <c r="M37" s="37">
        <f t="shared" si="0"/>
        <v>0.36853932584269661</v>
      </c>
    </row>
    <row r="38" spans="1:13" x14ac:dyDescent="0.25">
      <c r="A38" s="21" t="s">
        <v>6287</v>
      </c>
      <c r="B38" s="34">
        <v>496</v>
      </c>
      <c r="C38" s="7">
        <v>2</v>
      </c>
      <c r="D38" s="7">
        <v>7</v>
      </c>
      <c r="E38" s="7">
        <v>69</v>
      </c>
      <c r="F38" s="7">
        <v>1</v>
      </c>
      <c r="G38" s="7">
        <v>3</v>
      </c>
      <c r="H38" s="7">
        <v>146</v>
      </c>
      <c r="I38" s="22">
        <v>228</v>
      </c>
      <c r="J38" s="7">
        <v>0</v>
      </c>
      <c r="K38" s="7">
        <v>0</v>
      </c>
      <c r="L38" s="7">
        <v>0</v>
      </c>
      <c r="M38" s="37">
        <f t="shared" si="0"/>
        <v>0.45967741935483869</v>
      </c>
    </row>
    <row r="39" spans="1:13" x14ac:dyDescent="0.25">
      <c r="A39" s="21" t="s">
        <v>6288</v>
      </c>
      <c r="B39" s="34">
        <v>315</v>
      </c>
      <c r="C39" s="7">
        <v>1</v>
      </c>
      <c r="D39" s="7">
        <v>14</v>
      </c>
      <c r="E39" s="7">
        <v>30</v>
      </c>
      <c r="F39" s="7">
        <v>3</v>
      </c>
      <c r="G39" s="7">
        <v>11</v>
      </c>
      <c r="H39" s="7">
        <v>53</v>
      </c>
      <c r="I39" s="22">
        <v>112</v>
      </c>
      <c r="J39" s="7">
        <v>1</v>
      </c>
      <c r="K39" s="7">
        <v>0</v>
      </c>
      <c r="L39" s="7">
        <v>1</v>
      </c>
      <c r="M39" s="37">
        <f t="shared" si="0"/>
        <v>0.35873015873015873</v>
      </c>
    </row>
    <row r="40" spans="1:13" x14ac:dyDescent="0.25">
      <c r="A40" s="21" t="s">
        <v>6289</v>
      </c>
      <c r="B40" s="34">
        <v>493</v>
      </c>
      <c r="C40" s="7">
        <v>0</v>
      </c>
      <c r="D40" s="7">
        <v>11</v>
      </c>
      <c r="E40" s="7">
        <v>43</v>
      </c>
      <c r="F40" s="7">
        <v>7</v>
      </c>
      <c r="G40" s="7">
        <v>8</v>
      </c>
      <c r="H40" s="7">
        <v>73</v>
      </c>
      <c r="I40" s="22">
        <v>142</v>
      </c>
      <c r="J40" s="7">
        <v>0</v>
      </c>
      <c r="K40" s="7">
        <v>0</v>
      </c>
      <c r="L40" s="7">
        <v>1</v>
      </c>
      <c r="M40" s="37">
        <f t="shared" si="0"/>
        <v>0.29006085192697767</v>
      </c>
    </row>
    <row r="41" spans="1:13" x14ac:dyDescent="0.25">
      <c r="A41" s="21" t="s">
        <v>6290</v>
      </c>
      <c r="B41" s="34">
        <v>403</v>
      </c>
      <c r="C41" s="7">
        <v>2</v>
      </c>
      <c r="D41" s="7">
        <v>6</v>
      </c>
      <c r="E41" s="7">
        <v>36</v>
      </c>
      <c r="F41" s="7">
        <v>5</v>
      </c>
      <c r="G41" s="7">
        <v>8</v>
      </c>
      <c r="H41" s="7">
        <v>94</v>
      </c>
      <c r="I41" s="22">
        <v>151</v>
      </c>
      <c r="J41" s="7">
        <v>0</v>
      </c>
      <c r="K41" s="7">
        <v>0</v>
      </c>
      <c r="L41" s="7">
        <v>1</v>
      </c>
      <c r="M41" s="37">
        <f t="shared" si="0"/>
        <v>0.37717121588089331</v>
      </c>
    </row>
    <row r="42" spans="1:13" x14ac:dyDescent="0.25">
      <c r="A42" s="21" t="s">
        <v>6291</v>
      </c>
      <c r="B42" s="34">
        <v>404</v>
      </c>
      <c r="C42" s="7">
        <v>7</v>
      </c>
      <c r="D42" s="7">
        <v>6</v>
      </c>
      <c r="E42" s="7">
        <v>44</v>
      </c>
      <c r="F42" s="7">
        <v>3</v>
      </c>
      <c r="G42" s="7">
        <v>5</v>
      </c>
      <c r="H42" s="7">
        <v>81</v>
      </c>
      <c r="I42" s="22">
        <v>146</v>
      </c>
      <c r="J42" s="7">
        <v>0</v>
      </c>
      <c r="K42" s="7">
        <v>0</v>
      </c>
      <c r="L42" s="7">
        <v>2</v>
      </c>
      <c r="M42" s="37">
        <f t="shared" si="0"/>
        <v>0.36633663366336633</v>
      </c>
    </row>
    <row r="43" spans="1:13" x14ac:dyDescent="0.25">
      <c r="A43" s="21" t="s">
        <v>6292</v>
      </c>
      <c r="B43" s="34">
        <v>522</v>
      </c>
      <c r="C43" s="7">
        <v>2</v>
      </c>
      <c r="D43" s="7">
        <v>14</v>
      </c>
      <c r="E43" s="7">
        <v>39</v>
      </c>
      <c r="F43" s="7">
        <v>2</v>
      </c>
      <c r="G43" s="7">
        <v>5</v>
      </c>
      <c r="H43" s="7">
        <v>123</v>
      </c>
      <c r="I43" s="22">
        <v>185</v>
      </c>
      <c r="J43" s="7">
        <v>0</v>
      </c>
      <c r="K43" s="7">
        <v>0</v>
      </c>
      <c r="L43" s="7">
        <v>0</v>
      </c>
      <c r="M43" s="37">
        <f t="shared" si="0"/>
        <v>0.35440613026819923</v>
      </c>
    </row>
    <row r="44" spans="1:13" x14ac:dyDescent="0.25">
      <c r="A44" s="21" t="s">
        <v>6293</v>
      </c>
      <c r="B44" s="34">
        <v>464</v>
      </c>
      <c r="C44" s="7">
        <v>1</v>
      </c>
      <c r="D44" s="7">
        <v>6</v>
      </c>
      <c r="E44" s="7">
        <v>67</v>
      </c>
      <c r="F44" s="7">
        <v>2</v>
      </c>
      <c r="G44" s="7">
        <v>6</v>
      </c>
      <c r="H44" s="7">
        <v>131</v>
      </c>
      <c r="I44" s="22">
        <v>213</v>
      </c>
      <c r="J44" s="7">
        <v>0</v>
      </c>
      <c r="K44" s="7">
        <v>0</v>
      </c>
      <c r="L44" s="7">
        <v>0</v>
      </c>
      <c r="M44" s="37">
        <f t="shared" si="0"/>
        <v>0.45905172413793105</v>
      </c>
    </row>
    <row r="45" spans="1:13" x14ac:dyDescent="0.25">
      <c r="A45" s="21" t="s">
        <v>6294</v>
      </c>
      <c r="B45" s="34">
        <v>460</v>
      </c>
      <c r="C45" s="7">
        <v>2</v>
      </c>
      <c r="D45" s="7">
        <v>18</v>
      </c>
      <c r="E45" s="7">
        <v>55</v>
      </c>
      <c r="F45" s="7">
        <v>1</v>
      </c>
      <c r="G45" s="7">
        <v>10</v>
      </c>
      <c r="H45" s="7">
        <v>109</v>
      </c>
      <c r="I45" s="22">
        <v>195</v>
      </c>
      <c r="J45" s="7">
        <v>0</v>
      </c>
      <c r="K45" s="7">
        <v>0</v>
      </c>
      <c r="L45" s="7">
        <v>0</v>
      </c>
      <c r="M45" s="37">
        <f t="shared" si="0"/>
        <v>0.42391304347826086</v>
      </c>
    </row>
    <row r="46" spans="1:13" x14ac:dyDescent="0.25">
      <c r="A46" s="21" t="s">
        <v>6295</v>
      </c>
      <c r="B46" s="34">
        <v>414</v>
      </c>
      <c r="C46" s="7">
        <v>0</v>
      </c>
      <c r="D46" s="7">
        <v>16</v>
      </c>
      <c r="E46" s="7">
        <v>56</v>
      </c>
      <c r="F46" s="7">
        <v>6</v>
      </c>
      <c r="G46" s="7">
        <v>2</v>
      </c>
      <c r="H46" s="7">
        <v>82</v>
      </c>
      <c r="I46" s="22">
        <v>162</v>
      </c>
      <c r="J46" s="7">
        <v>1</v>
      </c>
      <c r="K46" s="7">
        <v>0</v>
      </c>
      <c r="L46" s="7">
        <v>0</v>
      </c>
      <c r="M46" s="37">
        <f t="shared" si="0"/>
        <v>0.39130434782608697</v>
      </c>
    </row>
    <row r="47" spans="1:13" x14ac:dyDescent="0.25">
      <c r="A47" s="21" t="s">
        <v>6296</v>
      </c>
      <c r="B47" s="34">
        <v>520</v>
      </c>
      <c r="C47" s="7">
        <v>0</v>
      </c>
      <c r="D47" s="7">
        <v>19</v>
      </c>
      <c r="E47" s="7">
        <v>43</v>
      </c>
      <c r="F47" s="7">
        <v>2</v>
      </c>
      <c r="G47" s="7">
        <v>6</v>
      </c>
      <c r="H47" s="7">
        <v>148</v>
      </c>
      <c r="I47" s="22">
        <v>218</v>
      </c>
      <c r="J47" s="7">
        <v>0</v>
      </c>
      <c r="K47" s="7">
        <v>0</v>
      </c>
      <c r="L47" s="7">
        <v>0</v>
      </c>
      <c r="M47" s="37">
        <f t="shared" si="0"/>
        <v>0.41923076923076924</v>
      </c>
    </row>
    <row r="48" spans="1:13" x14ac:dyDescent="0.25">
      <c r="A48" s="21" t="s">
        <v>6297</v>
      </c>
      <c r="B48" s="34">
        <v>283</v>
      </c>
      <c r="C48" s="7">
        <v>0</v>
      </c>
      <c r="D48" s="7">
        <v>12</v>
      </c>
      <c r="E48" s="7">
        <v>23</v>
      </c>
      <c r="F48" s="7">
        <v>0</v>
      </c>
      <c r="G48" s="7">
        <v>9</v>
      </c>
      <c r="H48" s="7">
        <v>75</v>
      </c>
      <c r="I48" s="22">
        <v>119</v>
      </c>
      <c r="J48" s="7">
        <v>0</v>
      </c>
      <c r="K48" s="7">
        <v>0</v>
      </c>
      <c r="L48" s="7">
        <v>0</v>
      </c>
      <c r="M48" s="37">
        <f t="shared" si="0"/>
        <v>0.4204946996466431</v>
      </c>
    </row>
    <row r="49" spans="1:13" x14ac:dyDescent="0.25">
      <c r="A49" s="21" t="s">
        <v>6298</v>
      </c>
      <c r="B49" s="34">
        <v>498</v>
      </c>
      <c r="C49" s="7">
        <v>1</v>
      </c>
      <c r="D49" s="7">
        <v>25</v>
      </c>
      <c r="E49" s="7">
        <v>55</v>
      </c>
      <c r="F49" s="7">
        <v>3</v>
      </c>
      <c r="G49" s="7">
        <v>3</v>
      </c>
      <c r="H49" s="7">
        <v>190</v>
      </c>
      <c r="I49" s="22">
        <v>277</v>
      </c>
      <c r="J49" s="7">
        <v>1</v>
      </c>
      <c r="K49" s="7">
        <v>0</v>
      </c>
      <c r="L49" s="7">
        <v>0</v>
      </c>
      <c r="M49" s="37">
        <f t="shared" si="0"/>
        <v>0.55622489959839361</v>
      </c>
    </row>
    <row r="50" spans="1:13" x14ac:dyDescent="0.25">
      <c r="A50" s="21" t="s">
        <v>6299</v>
      </c>
      <c r="B50" s="34">
        <v>263</v>
      </c>
      <c r="C50" s="7">
        <v>1</v>
      </c>
      <c r="D50" s="7">
        <v>12</v>
      </c>
      <c r="E50" s="7">
        <v>13</v>
      </c>
      <c r="F50" s="7">
        <v>1</v>
      </c>
      <c r="G50" s="7">
        <v>4</v>
      </c>
      <c r="H50" s="7">
        <v>124</v>
      </c>
      <c r="I50" s="22">
        <v>155</v>
      </c>
      <c r="J50" s="7">
        <v>0</v>
      </c>
      <c r="K50" s="7">
        <v>0</v>
      </c>
      <c r="L50" s="7">
        <v>0</v>
      </c>
      <c r="M50" s="37">
        <f t="shared" si="0"/>
        <v>0.58935361216730042</v>
      </c>
    </row>
    <row r="51" spans="1:13" x14ac:dyDescent="0.25">
      <c r="A51" s="21" t="s">
        <v>6300</v>
      </c>
      <c r="B51" s="34">
        <v>584</v>
      </c>
      <c r="C51" s="7">
        <v>0</v>
      </c>
      <c r="D51" s="7">
        <v>19</v>
      </c>
      <c r="E51" s="7">
        <v>56</v>
      </c>
      <c r="F51" s="7">
        <v>2</v>
      </c>
      <c r="G51" s="7">
        <v>8</v>
      </c>
      <c r="H51" s="7">
        <v>195</v>
      </c>
      <c r="I51" s="22">
        <v>280</v>
      </c>
      <c r="J51" s="7">
        <v>0</v>
      </c>
      <c r="K51" s="7">
        <v>0</v>
      </c>
      <c r="L51" s="7">
        <v>0</v>
      </c>
      <c r="M51" s="37">
        <f t="shared" si="0"/>
        <v>0.47945205479452052</v>
      </c>
    </row>
    <row r="52" spans="1:13" x14ac:dyDescent="0.25">
      <c r="A52" s="21" t="s">
        <v>6301</v>
      </c>
      <c r="B52" s="34">
        <v>479</v>
      </c>
      <c r="C52" s="7">
        <v>7</v>
      </c>
      <c r="D52" s="7">
        <v>15</v>
      </c>
      <c r="E52" s="7">
        <v>48</v>
      </c>
      <c r="F52" s="7">
        <v>5</v>
      </c>
      <c r="G52" s="7">
        <v>12</v>
      </c>
      <c r="H52" s="7">
        <v>193</v>
      </c>
      <c r="I52" s="22">
        <v>280</v>
      </c>
      <c r="J52" s="7">
        <v>1</v>
      </c>
      <c r="K52" s="7">
        <v>0</v>
      </c>
      <c r="L52" s="7">
        <v>1</v>
      </c>
      <c r="M52" s="37">
        <f t="shared" si="0"/>
        <v>0.58663883089770352</v>
      </c>
    </row>
    <row r="53" spans="1:13" x14ac:dyDescent="0.25">
      <c r="A53" s="21" t="s">
        <v>6302</v>
      </c>
      <c r="B53" s="34">
        <v>488</v>
      </c>
      <c r="C53" s="7">
        <v>2</v>
      </c>
      <c r="D53" s="7">
        <v>33</v>
      </c>
      <c r="E53" s="7">
        <v>76</v>
      </c>
      <c r="F53" s="7">
        <v>1</v>
      </c>
      <c r="G53" s="7">
        <v>14</v>
      </c>
      <c r="H53" s="7">
        <v>192</v>
      </c>
      <c r="I53" s="22">
        <v>318</v>
      </c>
      <c r="J53" s="7">
        <v>0</v>
      </c>
      <c r="K53" s="7">
        <v>0</v>
      </c>
      <c r="L53" s="7">
        <v>0</v>
      </c>
      <c r="M53" s="37">
        <f t="shared" si="0"/>
        <v>0.65163934426229508</v>
      </c>
    </row>
    <row r="54" spans="1:13" x14ac:dyDescent="0.25">
      <c r="A54" s="21" t="s">
        <v>6303</v>
      </c>
      <c r="B54" s="34">
        <v>385</v>
      </c>
      <c r="C54" s="7">
        <v>1</v>
      </c>
      <c r="D54" s="7">
        <v>8</v>
      </c>
      <c r="E54" s="7">
        <v>44</v>
      </c>
      <c r="F54" s="7">
        <v>1</v>
      </c>
      <c r="G54" s="7">
        <v>6</v>
      </c>
      <c r="H54" s="7">
        <v>159</v>
      </c>
      <c r="I54" s="22">
        <v>219</v>
      </c>
      <c r="J54" s="7">
        <v>0</v>
      </c>
      <c r="K54" s="7">
        <v>0</v>
      </c>
      <c r="L54" s="7">
        <v>0</v>
      </c>
      <c r="M54" s="37">
        <f t="shared" si="0"/>
        <v>0.5688311688311688</v>
      </c>
    </row>
    <row r="55" spans="1:13" x14ac:dyDescent="0.25">
      <c r="A55" s="21" t="s">
        <v>6304</v>
      </c>
      <c r="B55" s="34">
        <v>301</v>
      </c>
      <c r="C55" s="7">
        <v>2</v>
      </c>
      <c r="D55" s="7">
        <v>8</v>
      </c>
      <c r="E55" s="7">
        <v>25</v>
      </c>
      <c r="F55" s="7">
        <v>3</v>
      </c>
      <c r="G55" s="7">
        <v>3</v>
      </c>
      <c r="H55" s="7">
        <v>82</v>
      </c>
      <c r="I55" s="22">
        <v>123</v>
      </c>
      <c r="J55" s="7">
        <v>0</v>
      </c>
      <c r="K55" s="7">
        <v>0</v>
      </c>
      <c r="L55" s="7">
        <v>1</v>
      </c>
      <c r="M55" s="37">
        <f t="shared" si="0"/>
        <v>0.41196013289036543</v>
      </c>
    </row>
    <row r="56" spans="1:13" x14ac:dyDescent="0.25">
      <c r="A56" s="21" t="s">
        <v>6305</v>
      </c>
      <c r="B56" s="7">
        <v>457</v>
      </c>
      <c r="C56" s="7">
        <v>26</v>
      </c>
      <c r="D56" s="7">
        <v>3</v>
      </c>
      <c r="E56" s="7">
        <v>73</v>
      </c>
      <c r="F56" s="7">
        <v>0</v>
      </c>
      <c r="G56" s="7">
        <v>2</v>
      </c>
      <c r="H56" s="7">
        <v>9</v>
      </c>
      <c r="I56" s="7">
        <v>113</v>
      </c>
      <c r="J56" s="7">
        <v>2</v>
      </c>
      <c r="K56" s="7">
        <v>0</v>
      </c>
      <c r="L56" s="7">
        <v>0</v>
      </c>
      <c r="M56" s="37">
        <v>0.24726477024070023</v>
      </c>
    </row>
    <row r="57" spans="1:13" x14ac:dyDescent="0.25">
      <c r="A57" s="21" t="s">
        <v>6306</v>
      </c>
      <c r="B57" s="34">
        <v>732</v>
      </c>
      <c r="C57" s="7">
        <v>13</v>
      </c>
      <c r="D57" s="7">
        <v>19</v>
      </c>
      <c r="E57" s="7">
        <v>112</v>
      </c>
      <c r="F57" s="7">
        <v>0</v>
      </c>
      <c r="G57" s="7">
        <v>2</v>
      </c>
      <c r="H57" s="7">
        <v>14</v>
      </c>
      <c r="I57" s="22">
        <v>160</v>
      </c>
      <c r="J57" s="7">
        <v>1</v>
      </c>
      <c r="K57" s="7">
        <v>0</v>
      </c>
      <c r="L57" s="7">
        <v>0</v>
      </c>
      <c r="M57" s="37">
        <f t="shared" si="0"/>
        <v>0.21857923497267759</v>
      </c>
    </row>
    <row r="58" spans="1:13" x14ac:dyDescent="0.25">
      <c r="A58" s="21" t="s">
        <v>6307</v>
      </c>
      <c r="B58" s="34">
        <v>537</v>
      </c>
      <c r="C58" s="7">
        <v>7</v>
      </c>
      <c r="D58" s="7">
        <v>16</v>
      </c>
      <c r="E58" s="7">
        <v>92</v>
      </c>
      <c r="F58" s="7">
        <v>0</v>
      </c>
      <c r="G58" s="7">
        <v>4</v>
      </c>
      <c r="H58" s="7">
        <v>5</v>
      </c>
      <c r="I58" s="22">
        <v>124</v>
      </c>
      <c r="J58" s="7">
        <v>0</v>
      </c>
      <c r="K58" s="7">
        <v>0</v>
      </c>
      <c r="L58" s="7">
        <v>0</v>
      </c>
      <c r="M58" s="37">
        <f t="shared" si="0"/>
        <v>0.23091247672253259</v>
      </c>
    </row>
    <row r="59" spans="1:13" x14ac:dyDescent="0.25">
      <c r="A59" s="21" t="s">
        <v>6308</v>
      </c>
      <c r="B59" s="34">
        <v>336</v>
      </c>
      <c r="C59" s="7">
        <v>6</v>
      </c>
      <c r="D59" s="7">
        <v>14</v>
      </c>
      <c r="E59" s="7">
        <v>65</v>
      </c>
      <c r="F59" s="7">
        <v>0</v>
      </c>
      <c r="G59" s="7">
        <v>0</v>
      </c>
      <c r="H59" s="7">
        <v>3</v>
      </c>
      <c r="I59" s="22">
        <v>88</v>
      </c>
      <c r="J59" s="7">
        <v>2</v>
      </c>
      <c r="K59" s="7">
        <v>0</v>
      </c>
      <c r="L59" s="7">
        <v>1</v>
      </c>
      <c r="M59" s="37">
        <f t="shared" si="0"/>
        <v>0.26488095238095238</v>
      </c>
    </row>
    <row r="60" spans="1:13" x14ac:dyDescent="0.25">
      <c r="A60" s="21" t="s">
        <v>6309</v>
      </c>
      <c r="B60" s="34">
        <v>673</v>
      </c>
      <c r="C60" s="7">
        <v>13</v>
      </c>
      <c r="D60" s="7">
        <v>24</v>
      </c>
      <c r="E60" s="7">
        <v>165</v>
      </c>
      <c r="F60" s="7">
        <v>0</v>
      </c>
      <c r="G60" s="7">
        <v>2</v>
      </c>
      <c r="H60" s="7">
        <v>11</v>
      </c>
      <c r="I60" s="22">
        <v>215</v>
      </c>
      <c r="J60" s="7">
        <v>0</v>
      </c>
      <c r="K60" s="7">
        <v>0</v>
      </c>
      <c r="L60" s="7">
        <v>0</v>
      </c>
      <c r="M60" s="37">
        <f t="shared" si="0"/>
        <v>0.31946508172362553</v>
      </c>
    </row>
    <row r="61" spans="1:13" x14ac:dyDescent="0.25">
      <c r="A61" s="21" t="s">
        <v>6310</v>
      </c>
      <c r="B61" s="34">
        <v>676</v>
      </c>
      <c r="C61" s="7">
        <v>2</v>
      </c>
      <c r="D61" s="7">
        <v>13</v>
      </c>
      <c r="E61" s="7">
        <v>31</v>
      </c>
      <c r="F61" s="7">
        <v>3</v>
      </c>
      <c r="G61" s="7">
        <v>7</v>
      </c>
      <c r="H61" s="7">
        <v>160</v>
      </c>
      <c r="I61" s="22">
        <v>216</v>
      </c>
      <c r="J61" s="7">
        <v>1</v>
      </c>
      <c r="K61" s="7">
        <v>0</v>
      </c>
      <c r="L61" s="7">
        <v>2</v>
      </c>
      <c r="M61" s="37">
        <f t="shared" si="0"/>
        <v>0.3224852071005917</v>
      </c>
    </row>
    <row r="62" spans="1:13" x14ac:dyDescent="0.25">
      <c r="A62" s="21" t="s">
        <v>5139</v>
      </c>
      <c r="B62" s="7">
        <v>0</v>
      </c>
      <c r="C62" s="7">
        <v>0</v>
      </c>
      <c r="D62" s="7">
        <v>4</v>
      </c>
      <c r="E62" s="7">
        <v>25</v>
      </c>
      <c r="F62" s="7">
        <v>0</v>
      </c>
      <c r="G62" s="7">
        <v>5</v>
      </c>
      <c r="H62" s="7">
        <v>117</v>
      </c>
      <c r="I62" s="22">
        <v>151</v>
      </c>
      <c r="J62" s="7">
        <v>0</v>
      </c>
      <c r="K62" s="7">
        <v>0</v>
      </c>
      <c r="L62" s="7">
        <v>3</v>
      </c>
      <c r="M62" s="37" t="s">
        <v>99</v>
      </c>
    </row>
    <row r="63" spans="1:13" x14ac:dyDescent="0.25">
      <c r="A63" s="21" t="s">
        <v>6311</v>
      </c>
      <c r="B63" s="7">
        <v>0</v>
      </c>
      <c r="C63" s="7">
        <v>7</v>
      </c>
      <c r="D63" s="7">
        <v>7</v>
      </c>
      <c r="E63" s="7">
        <v>24</v>
      </c>
      <c r="F63" s="7">
        <v>5</v>
      </c>
      <c r="G63" s="7">
        <v>12</v>
      </c>
      <c r="H63" s="7">
        <v>74</v>
      </c>
      <c r="I63" s="22">
        <v>129</v>
      </c>
      <c r="J63" s="7">
        <v>0</v>
      </c>
      <c r="K63" s="7">
        <v>0</v>
      </c>
      <c r="L63" s="7">
        <v>0</v>
      </c>
      <c r="M63" s="37" t="s">
        <v>99</v>
      </c>
    </row>
    <row r="64" spans="1:13" x14ac:dyDescent="0.25">
      <c r="A64" s="21" t="s">
        <v>6312</v>
      </c>
      <c r="B64" s="7">
        <v>0</v>
      </c>
      <c r="C64" s="7">
        <v>6</v>
      </c>
      <c r="D64" s="7">
        <v>4</v>
      </c>
      <c r="E64" s="7">
        <v>22</v>
      </c>
      <c r="F64" s="7">
        <v>0</v>
      </c>
      <c r="G64" s="7">
        <v>5</v>
      </c>
      <c r="H64" s="7">
        <v>61</v>
      </c>
      <c r="I64" s="22">
        <v>98</v>
      </c>
      <c r="J64" s="7">
        <v>1</v>
      </c>
      <c r="K64" s="7">
        <v>1</v>
      </c>
      <c r="L64" s="7">
        <v>0</v>
      </c>
      <c r="M64" s="37" t="s">
        <v>99</v>
      </c>
    </row>
    <row r="65" spans="1:13" x14ac:dyDescent="0.25">
      <c r="A65" s="21" t="s">
        <v>6313</v>
      </c>
      <c r="B65" s="7">
        <v>0</v>
      </c>
      <c r="C65" s="7">
        <v>6</v>
      </c>
      <c r="D65" s="7">
        <v>122</v>
      </c>
      <c r="E65" s="7">
        <v>815</v>
      </c>
      <c r="F65" s="7">
        <v>49</v>
      </c>
      <c r="G65" s="7">
        <v>52</v>
      </c>
      <c r="H65" s="7">
        <v>2398</v>
      </c>
      <c r="I65" s="22">
        <v>3442</v>
      </c>
      <c r="J65" s="7">
        <v>0</v>
      </c>
      <c r="K65" s="7">
        <v>0</v>
      </c>
      <c r="L65" s="7">
        <v>3</v>
      </c>
      <c r="M65" s="37" t="s">
        <v>99</v>
      </c>
    </row>
    <row r="66" spans="1:13" ht="45" x14ac:dyDescent="0.25">
      <c r="A66" s="6" t="s">
        <v>6314</v>
      </c>
      <c r="B66" s="7">
        <v>0</v>
      </c>
      <c r="C66" s="7">
        <v>12</v>
      </c>
      <c r="D66" s="7">
        <v>58</v>
      </c>
      <c r="E66" s="7">
        <v>171</v>
      </c>
      <c r="F66" s="7">
        <v>5</v>
      </c>
      <c r="G66" s="7">
        <v>23</v>
      </c>
      <c r="H66" s="7">
        <v>789</v>
      </c>
      <c r="I66" s="22">
        <v>1058</v>
      </c>
      <c r="J66" s="7">
        <v>0</v>
      </c>
      <c r="K66" s="7">
        <v>0</v>
      </c>
      <c r="L66" s="7">
        <v>1</v>
      </c>
      <c r="M66" s="37" t="s">
        <v>99</v>
      </c>
    </row>
    <row r="67" spans="1:13" x14ac:dyDescent="0.25">
      <c r="A67" s="21" t="s">
        <v>6315</v>
      </c>
      <c r="B67" s="7">
        <v>0</v>
      </c>
      <c r="C67" s="7">
        <v>57</v>
      </c>
      <c r="D67" s="7">
        <v>39</v>
      </c>
      <c r="E67" s="7">
        <v>264</v>
      </c>
      <c r="F67" s="7">
        <v>1</v>
      </c>
      <c r="G67" s="7">
        <v>4</v>
      </c>
      <c r="H67" s="7">
        <v>17</v>
      </c>
      <c r="I67" s="22">
        <v>382</v>
      </c>
      <c r="J67" s="7">
        <v>0</v>
      </c>
      <c r="K67" s="7">
        <v>0</v>
      </c>
      <c r="L67" s="7">
        <v>1</v>
      </c>
      <c r="M67" s="37" t="s">
        <v>99</v>
      </c>
    </row>
    <row r="68" spans="1:13" x14ac:dyDescent="0.25">
      <c r="A68" s="21" t="s">
        <v>102</v>
      </c>
      <c r="B68" s="7">
        <v>0</v>
      </c>
      <c r="C68" s="7">
        <v>13</v>
      </c>
      <c r="D68" s="7">
        <v>175</v>
      </c>
      <c r="E68" s="7">
        <v>455</v>
      </c>
      <c r="F68" s="7">
        <v>26</v>
      </c>
      <c r="G68" s="7">
        <v>46</v>
      </c>
      <c r="H68" s="7">
        <v>1661</v>
      </c>
      <c r="I68" s="22">
        <v>2376</v>
      </c>
      <c r="J68" s="7">
        <v>25</v>
      </c>
      <c r="K68" s="7">
        <v>2</v>
      </c>
      <c r="L68" s="7">
        <v>4</v>
      </c>
      <c r="M68" s="37" t="s">
        <v>99</v>
      </c>
    </row>
    <row r="69" spans="1:13" x14ac:dyDescent="0.25">
      <c r="A69" s="21" t="s">
        <v>103</v>
      </c>
      <c r="B69" s="7">
        <v>0</v>
      </c>
      <c r="C69" s="7">
        <v>4</v>
      </c>
      <c r="D69" s="7">
        <v>37</v>
      </c>
      <c r="E69" s="7">
        <v>89</v>
      </c>
      <c r="F69" s="7">
        <v>4</v>
      </c>
      <c r="G69" s="7">
        <v>10</v>
      </c>
      <c r="H69" s="7">
        <v>246</v>
      </c>
      <c r="I69" s="22">
        <v>390</v>
      </c>
      <c r="J69" s="7">
        <v>3</v>
      </c>
      <c r="K69" s="7">
        <v>0</v>
      </c>
      <c r="L69" s="7">
        <v>2</v>
      </c>
      <c r="M69" s="46" t="s">
        <v>99</v>
      </c>
    </row>
    <row r="70" spans="1:13" x14ac:dyDescent="0.25">
      <c r="A70" s="16" t="s">
        <v>104</v>
      </c>
      <c r="B70" s="7"/>
      <c r="C70" s="7">
        <f t="shared" ref="C70:L70" si="1">SUM(C2:C64)</f>
        <v>164</v>
      </c>
      <c r="D70" s="7">
        <f t="shared" si="1"/>
        <v>951</v>
      </c>
      <c r="E70" s="7">
        <f t="shared" si="1"/>
        <v>2943</v>
      </c>
      <c r="F70" s="7">
        <f t="shared" si="1"/>
        <v>178</v>
      </c>
      <c r="G70" s="7">
        <f t="shared" si="1"/>
        <v>387</v>
      </c>
      <c r="H70" s="7">
        <f t="shared" si="1"/>
        <v>7685</v>
      </c>
      <c r="I70" s="7">
        <f t="shared" si="1"/>
        <v>12308</v>
      </c>
      <c r="J70" s="7">
        <f t="shared" si="1"/>
        <v>24</v>
      </c>
      <c r="K70" s="7">
        <f t="shared" si="1"/>
        <v>4</v>
      </c>
      <c r="L70" s="7">
        <f t="shared" si="1"/>
        <v>21</v>
      </c>
      <c r="M70" s="37"/>
    </row>
    <row r="71" spans="1:13" x14ac:dyDescent="0.25">
      <c r="A71" s="16" t="s">
        <v>105</v>
      </c>
      <c r="B71" s="7"/>
      <c r="C71" s="7">
        <f>SUM(C65:C69)</f>
        <v>92</v>
      </c>
      <c r="D71" s="7">
        <f t="shared" ref="D71:L71" si="2">SUM(D65:D69)</f>
        <v>431</v>
      </c>
      <c r="E71" s="7">
        <f t="shared" si="2"/>
        <v>1794</v>
      </c>
      <c r="F71" s="7">
        <f t="shared" si="2"/>
        <v>85</v>
      </c>
      <c r="G71" s="7">
        <f t="shared" si="2"/>
        <v>135</v>
      </c>
      <c r="H71" s="7">
        <f t="shared" si="2"/>
        <v>5111</v>
      </c>
      <c r="I71" s="7">
        <f t="shared" si="2"/>
        <v>7648</v>
      </c>
      <c r="J71" s="7">
        <f t="shared" si="2"/>
        <v>28</v>
      </c>
      <c r="K71" s="7">
        <f t="shared" si="2"/>
        <v>2</v>
      </c>
      <c r="L71" s="7">
        <f t="shared" si="2"/>
        <v>11</v>
      </c>
      <c r="M71" s="37"/>
    </row>
    <row r="72" spans="1:13" x14ac:dyDescent="0.25">
      <c r="A72" s="16" t="s">
        <v>106</v>
      </c>
      <c r="B72" s="7">
        <f>SUM(B2:B69)</f>
        <v>28948</v>
      </c>
      <c r="C72" s="7">
        <f>SUM(C70:C71)</f>
        <v>256</v>
      </c>
      <c r="D72" s="7">
        <f t="shared" ref="D72:L72" si="3">SUM(D70:D71)</f>
        <v>1382</v>
      </c>
      <c r="E72" s="7">
        <f t="shared" si="3"/>
        <v>4737</v>
      </c>
      <c r="F72" s="7">
        <f t="shared" si="3"/>
        <v>263</v>
      </c>
      <c r="G72" s="7">
        <f t="shared" si="3"/>
        <v>522</v>
      </c>
      <c r="H72" s="7">
        <f t="shared" si="3"/>
        <v>12796</v>
      </c>
      <c r="I72" s="7">
        <f t="shared" si="3"/>
        <v>19956</v>
      </c>
      <c r="J72" s="7">
        <f t="shared" si="3"/>
        <v>52</v>
      </c>
      <c r="K72" s="7">
        <f t="shared" si="3"/>
        <v>6</v>
      </c>
      <c r="L72" s="7">
        <f t="shared" si="3"/>
        <v>32</v>
      </c>
      <c r="M72" s="37">
        <f>(L72+K72+I72)/B72</f>
        <v>0.6906867486527567</v>
      </c>
    </row>
    <row r="73" spans="1:13" x14ac:dyDescent="0.25">
      <c r="A73" s="16" t="s">
        <v>107</v>
      </c>
      <c r="B73" s="7"/>
      <c r="C73" s="37">
        <f>C72/$I$72</f>
        <v>1.2828222088594909E-2</v>
      </c>
      <c r="D73" s="37">
        <f t="shared" ref="D73:H73" si="4">D72/$I$72</f>
        <v>6.9252355181399078E-2</v>
      </c>
      <c r="E73" s="37">
        <f t="shared" si="4"/>
        <v>0.23737221888153939</v>
      </c>
      <c r="F73" s="37">
        <f t="shared" si="4"/>
        <v>1.3178993786329926E-2</v>
      </c>
      <c r="G73" s="37">
        <f t="shared" si="4"/>
        <v>2.6157546602525557E-2</v>
      </c>
      <c r="H73" s="37">
        <f t="shared" si="4"/>
        <v>0.6412106634596112</v>
      </c>
      <c r="I73" s="37"/>
      <c r="J73" s="37"/>
      <c r="K73" s="37"/>
      <c r="L73" s="37"/>
      <c r="M73" s="37"/>
    </row>
    <row r="74" spans="1:13" x14ac:dyDescent="0.25"/>
    <row r="75" spans="1:13" x14ac:dyDescent="0.25"/>
    <row r="76" spans="1:13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93" fitToHeight="0" orientation="landscape" r:id="rId1"/>
  <rowBreaks count="2" manualBreakCount="2">
    <brk id="34" max="12" man="1"/>
    <brk id="66" max="12" man="1"/>
  </rowBreaks>
  <tableParts count="1">
    <tablePart r:id="rId2"/>
  </tablePart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142EF-7688-4A54-82EC-1D5A3F72CEE5}">
  <sheetPr codeName="Sheet76">
    <pageSetUpPr fitToPage="1"/>
  </sheetPr>
  <dimension ref="A1:O100"/>
  <sheetViews>
    <sheetView workbookViewId="0">
      <pane xSplit="1" ySplit="1" topLeftCell="B76" activePane="bottomRight" state="frozen"/>
      <selection pane="topRight" activeCell="D1" sqref="D1"/>
      <selection pane="bottomLeft" activeCell="A2" sqref="A2"/>
      <selection pane="bottomRight" activeCell="B99" sqref="B99"/>
    </sheetView>
  </sheetViews>
  <sheetFormatPr defaultColWidth="0" defaultRowHeight="15" customHeight="1" zeroHeight="1" x14ac:dyDescent="0.25"/>
  <cols>
    <col min="1" max="1" width="35.7109375" style="33" customWidth="1"/>
    <col min="2" max="2" width="8.7109375" style="40" customWidth="1"/>
    <col min="3" max="8" width="11.7109375" style="40" customWidth="1"/>
    <col min="9" max="9" width="8.7109375" style="40" customWidth="1"/>
    <col min="10" max="12" width="3.7109375" style="40" customWidth="1"/>
    <col min="13" max="13" width="8.7109375" style="47" customWidth="1"/>
    <col min="14" max="14" width="1.7109375" style="33" customWidth="1"/>
    <col min="15" max="15" width="0" style="33" hidden="1" customWidth="1"/>
    <col min="16" max="16384" width="9.140625" style="33" hidden="1"/>
  </cols>
  <sheetData>
    <row r="1" spans="1:13" ht="50.1" customHeight="1" thickBot="1" x14ac:dyDescent="0.3">
      <c r="A1" s="1" t="s">
        <v>0</v>
      </c>
      <c r="B1" s="2" t="s">
        <v>1</v>
      </c>
      <c r="C1" s="2" t="s">
        <v>6316</v>
      </c>
      <c r="D1" s="2" t="s">
        <v>6317</v>
      </c>
      <c r="E1" s="2" t="s">
        <v>6318</v>
      </c>
      <c r="F1" s="2" t="s">
        <v>6319</v>
      </c>
      <c r="G1" s="2" t="s">
        <v>6320</v>
      </c>
      <c r="H1" s="2" t="s">
        <v>6321</v>
      </c>
      <c r="I1" s="2" t="s">
        <v>8</v>
      </c>
      <c r="J1" s="2" t="s">
        <v>9</v>
      </c>
      <c r="K1" s="2" t="s">
        <v>10</v>
      </c>
      <c r="L1" s="2" t="s">
        <v>11</v>
      </c>
      <c r="M1" s="32" t="s">
        <v>12</v>
      </c>
    </row>
    <row r="2" spans="1:13" ht="15.75" thickTop="1" x14ac:dyDescent="0.25">
      <c r="A2" s="21" t="s">
        <v>6322</v>
      </c>
      <c r="B2" s="34">
        <v>384</v>
      </c>
      <c r="C2" s="7">
        <v>39</v>
      </c>
      <c r="D2" s="7">
        <v>22</v>
      </c>
      <c r="E2" s="7">
        <v>0</v>
      </c>
      <c r="F2" s="7">
        <v>106</v>
      </c>
      <c r="G2" s="7">
        <v>4</v>
      </c>
      <c r="H2" s="7">
        <v>3</v>
      </c>
      <c r="I2" s="22">
        <v>174</v>
      </c>
      <c r="J2" s="7">
        <v>0</v>
      </c>
      <c r="K2" s="7">
        <v>0</v>
      </c>
      <c r="L2" s="7">
        <v>0</v>
      </c>
      <c r="M2" s="37">
        <f t="shared" ref="M2:M65" si="0">(L2+K2+I2)/B2</f>
        <v>0.453125</v>
      </c>
    </row>
    <row r="3" spans="1:13" x14ac:dyDescent="0.25">
      <c r="A3" s="21" t="s">
        <v>6323</v>
      </c>
      <c r="B3" s="34">
        <v>378</v>
      </c>
      <c r="C3" s="7">
        <v>22</v>
      </c>
      <c r="D3" s="7">
        <v>25</v>
      </c>
      <c r="E3" s="7">
        <v>1</v>
      </c>
      <c r="F3" s="7">
        <v>88</v>
      </c>
      <c r="G3" s="7">
        <v>2</v>
      </c>
      <c r="H3" s="7">
        <v>2</v>
      </c>
      <c r="I3" s="22">
        <v>140</v>
      </c>
      <c r="J3" s="7">
        <v>3</v>
      </c>
      <c r="K3" s="7">
        <v>0</v>
      </c>
      <c r="L3" s="7">
        <v>1</v>
      </c>
      <c r="M3" s="37">
        <f t="shared" si="0"/>
        <v>0.37301587301587302</v>
      </c>
    </row>
    <row r="4" spans="1:13" x14ac:dyDescent="0.25">
      <c r="A4" s="21" t="s">
        <v>6324</v>
      </c>
      <c r="B4" s="34">
        <v>461</v>
      </c>
      <c r="C4" s="7">
        <v>36</v>
      </c>
      <c r="D4" s="7">
        <v>20</v>
      </c>
      <c r="E4" s="7">
        <v>2</v>
      </c>
      <c r="F4" s="7">
        <v>104</v>
      </c>
      <c r="G4" s="7">
        <v>2</v>
      </c>
      <c r="H4" s="7">
        <v>0</v>
      </c>
      <c r="I4" s="22">
        <v>164</v>
      </c>
      <c r="J4" s="7">
        <v>0</v>
      </c>
      <c r="K4" s="7">
        <v>0</v>
      </c>
      <c r="L4" s="7">
        <v>0</v>
      </c>
      <c r="M4" s="37">
        <f t="shared" si="0"/>
        <v>0.35574837310195229</v>
      </c>
    </row>
    <row r="5" spans="1:13" x14ac:dyDescent="0.25">
      <c r="A5" s="21" t="s">
        <v>6325</v>
      </c>
      <c r="B5" s="34">
        <v>363</v>
      </c>
      <c r="C5" s="7">
        <v>31</v>
      </c>
      <c r="D5" s="7">
        <v>20</v>
      </c>
      <c r="E5" s="7">
        <v>0</v>
      </c>
      <c r="F5" s="7">
        <v>61</v>
      </c>
      <c r="G5" s="7">
        <v>2</v>
      </c>
      <c r="H5" s="7">
        <v>0</v>
      </c>
      <c r="I5" s="22">
        <v>114</v>
      </c>
      <c r="J5" s="7">
        <v>0</v>
      </c>
      <c r="K5" s="7">
        <v>0</v>
      </c>
      <c r="L5" s="7">
        <v>0</v>
      </c>
      <c r="M5" s="37">
        <f t="shared" si="0"/>
        <v>0.31404958677685951</v>
      </c>
    </row>
    <row r="6" spans="1:13" x14ac:dyDescent="0.25">
      <c r="A6" s="21" t="s">
        <v>6326</v>
      </c>
      <c r="B6" s="34">
        <v>333</v>
      </c>
      <c r="C6" s="7">
        <v>19</v>
      </c>
      <c r="D6" s="7">
        <v>19</v>
      </c>
      <c r="E6" s="7">
        <v>2</v>
      </c>
      <c r="F6" s="7">
        <v>68</v>
      </c>
      <c r="G6" s="7">
        <v>1</v>
      </c>
      <c r="H6" s="7">
        <v>2</v>
      </c>
      <c r="I6" s="22">
        <v>111</v>
      </c>
      <c r="J6" s="7">
        <v>1</v>
      </c>
      <c r="K6" s="7">
        <v>0</v>
      </c>
      <c r="L6" s="7">
        <v>1</v>
      </c>
      <c r="M6" s="37">
        <f t="shared" si="0"/>
        <v>0.33633633633633636</v>
      </c>
    </row>
    <row r="7" spans="1:13" x14ac:dyDescent="0.25">
      <c r="A7" s="21" t="s">
        <v>6327</v>
      </c>
      <c r="B7" s="34">
        <v>453</v>
      </c>
      <c r="C7" s="7">
        <v>62</v>
      </c>
      <c r="D7" s="7">
        <v>25</v>
      </c>
      <c r="E7" s="7">
        <v>2</v>
      </c>
      <c r="F7" s="7">
        <v>105</v>
      </c>
      <c r="G7" s="7">
        <v>1</v>
      </c>
      <c r="H7" s="7">
        <v>2</v>
      </c>
      <c r="I7" s="22">
        <v>197</v>
      </c>
      <c r="J7" s="7">
        <v>0</v>
      </c>
      <c r="K7" s="7">
        <v>0</v>
      </c>
      <c r="L7" s="7">
        <v>0</v>
      </c>
      <c r="M7" s="37">
        <f t="shared" si="0"/>
        <v>0.43487858719646799</v>
      </c>
    </row>
    <row r="8" spans="1:13" x14ac:dyDescent="0.25">
      <c r="A8" s="21" t="s">
        <v>6328</v>
      </c>
      <c r="B8" s="34">
        <v>423</v>
      </c>
      <c r="C8" s="7">
        <v>40</v>
      </c>
      <c r="D8" s="7">
        <v>22</v>
      </c>
      <c r="E8" s="7">
        <v>2</v>
      </c>
      <c r="F8" s="7">
        <v>91</v>
      </c>
      <c r="G8" s="7">
        <v>1</v>
      </c>
      <c r="H8" s="7">
        <v>1</v>
      </c>
      <c r="I8" s="22">
        <v>157</v>
      </c>
      <c r="J8" s="7">
        <v>0</v>
      </c>
      <c r="K8" s="7">
        <v>0</v>
      </c>
      <c r="L8" s="7">
        <v>0</v>
      </c>
      <c r="M8" s="37">
        <f t="shared" si="0"/>
        <v>0.37115839243498816</v>
      </c>
    </row>
    <row r="9" spans="1:13" x14ac:dyDescent="0.25">
      <c r="A9" s="21" t="s">
        <v>6329</v>
      </c>
      <c r="B9" s="34">
        <v>419</v>
      </c>
      <c r="C9" s="7">
        <v>56</v>
      </c>
      <c r="D9" s="7">
        <v>30</v>
      </c>
      <c r="E9" s="7">
        <v>0</v>
      </c>
      <c r="F9" s="7">
        <v>112</v>
      </c>
      <c r="G9" s="7">
        <v>1</v>
      </c>
      <c r="H9" s="7">
        <v>7</v>
      </c>
      <c r="I9" s="22">
        <v>206</v>
      </c>
      <c r="J9" s="7">
        <v>0</v>
      </c>
      <c r="K9" s="7">
        <v>0</v>
      </c>
      <c r="L9" s="7">
        <v>0</v>
      </c>
      <c r="M9" s="37">
        <f t="shared" si="0"/>
        <v>0.49164677804295942</v>
      </c>
    </row>
    <row r="10" spans="1:13" x14ac:dyDescent="0.25">
      <c r="A10" s="21" t="s">
        <v>6330</v>
      </c>
      <c r="B10" s="34">
        <v>226</v>
      </c>
      <c r="C10" s="7">
        <v>22</v>
      </c>
      <c r="D10" s="7">
        <v>34</v>
      </c>
      <c r="E10" s="7">
        <v>2</v>
      </c>
      <c r="F10" s="7">
        <v>50</v>
      </c>
      <c r="G10" s="7">
        <v>0</v>
      </c>
      <c r="H10" s="7">
        <v>3</v>
      </c>
      <c r="I10" s="22">
        <v>111</v>
      </c>
      <c r="J10" s="7">
        <v>0</v>
      </c>
      <c r="K10" s="7">
        <v>0</v>
      </c>
      <c r="L10" s="7">
        <v>0</v>
      </c>
      <c r="M10" s="37">
        <f t="shared" si="0"/>
        <v>0.49115044247787609</v>
      </c>
    </row>
    <row r="11" spans="1:13" x14ac:dyDescent="0.25">
      <c r="A11" s="21" t="s">
        <v>6331</v>
      </c>
      <c r="B11" s="34">
        <v>303</v>
      </c>
      <c r="C11" s="7">
        <v>23</v>
      </c>
      <c r="D11" s="7">
        <v>33</v>
      </c>
      <c r="E11" s="7">
        <v>0</v>
      </c>
      <c r="F11" s="7">
        <v>101</v>
      </c>
      <c r="G11" s="7">
        <v>1</v>
      </c>
      <c r="H11" s="7">
        <v>1</v>
      </c>
      <c r="I11" s="22">
        <v>159</v>
      </c>
      <c r="J11" s="7">
        <v>0</v>
      </c>
      <c r="K11" s="7">
        <v>0</v>
      </c>
      <c r="L11" s="7">
        <v>0</v>
      </c>
      <c r="M11" s="37">
        <f t="shared" si="0"/>
        <v>0.52475247524752477</v>
      </c>
    </row>
    <row r="12" spans="1:13" x14ac:dyDescent="0.25">
      <c r="A12" s="21" t="s">
        <v>6332</v>
      </c>
      <c r="B12" s="34">
        <v>496</v>
      </c>
      <c r="C12" s="7">
        <v>63</v>
      </c>
      <c r="D12" s="7">
        <v>58</v>
      </c>
      <c r="E12" s="7">
        <v>2</v>
      </c>
      <c r="F12" s="7">
        <v>145</v>
      </c>
      <c r="G12" s="7">
        <v>4</v>
      </c>
      <c r="H12" s="7">
        <v>6</v>
      </c>
      <c r="I12" s="22">
        <v>278</v>
      </c>
      <c r="J12" s="7">
        <v>1</v>
      </c>
      <c r="K12" s="7">
        <v>0</v>
      </c>
      <c r="L12" s="7">
        <v>0</v>
      </c>
      <c r="M12" s="37">
        <f t="shared" si="0"/>
        <v>0.56048387096774188</v>
      </c>
    </row>
    <row r="13" spans="1:13" x14ac:dyDescent="0.25">
      <c r="A13" s="21" t="s">
        <v>6333</v>
      </c>
      <c r="B13" s="34">
        <v>427</v>
      </c>
      <c r="C13" s="7">
        <v>80</v>
      </c>
      <c r="D13" s="7">
        <v>31</v>
      </c>
      <c r="E13" s="7">
        <v>1</v>
      </c>
      <c r="F13" s="7">
        <v>106</v>
      </c>
      <c r="G13" s="7">
        <v>3</v>
      </c>
      <c r="H13" s="7">
        <v>1</v>
      </c>
      <c r="I13" s="22">
        <v>222</v>
      </c>
      <c r="J13" s="7">
        <v>1</v>
      </c>
      <c r="K13" s="7">
        <v>0</v>
      </c>
      <c r="L13" s="7">
        <v>0</v>
      </c>
      <c r="M13" s="37">
        <f t="shared" si="0"/>
        <v>0.51990632318501173</v>
      </c>
    </row>
    <row r="14" spans="1:13" x14ac:dyDescent="0.25">
      <c r="A14" s="21" t="s">
        <v>6334</v>
      </c>
      <c r="B14" s="34">
        <v>492</v>
      </c>
      <c r="C14" s="7">
        <v>52</v>
      </c>
      <c r="D14" s="7">
        <v>51</v>
      </c>
      <c r="E14" s="7">
        <v>0</v>
      </c>
      <c r="F14" s="7">
        <v>142</v>
      </c>
      <c r="G14" s="7">
        <v>2</v>
      </c>
      <c r="H14" s="7">
        <v>4</v>
      </c>
      <c r="I14" s="22">
        <v>251</v>
      </c>
      <c r="J14" s="7">
        <v>0</v>
      </c>
      <c r="K14" s="7">
        <v>1</v>
      </c>
      <c r="L14" s="7">
        <v>1</v>
      </c>
      <c r="M14" s="37">
        <f t="shared" si="0"/>
        <v>0.51422764227642281</v>
      </c>
    </row>
    <row r="15" spans="1:13" x14ac:dyDescent="0.25">
      <c r="A15" s="21" t="s">
        <v>6335</v>
      </c>
      <c r="B15" s="34">
        <v>390</v>
      </c>
      <c r="C15" s="7">
        <v>48</v>
      </c>
      <c r="D15" s="7">
        <v>43</v>
      </c>
      <c r="E15" s="7">
        <v>0</v>
      </c>
      <c r="F15" s="7">
        <v>84</v>
      </c>
      <c r="G15" s="7">
        <v>1</v>
      </c>
      <c r="H15" s="7">
        <v>1</v>
      </c>
      <c r="I15" s="22">
        <v>177</v>
      </c>
      <c r="J15" s="7">
        <v>0</v>
      </c>
      <c r="K15" s="7">
        <v>0</v>
      </c>
      <c r="L15" s="7">
        <v>0</v>
      </c>
      <c r="M15" s="37">
        <f t="shared" si="0"/>
        <v>0.45384615384615384</v>
      </c>
    </row>
    <row r="16" spans="1:13" x14ac:dyDescent="0.25">
      <c r="A16" s="21" t="s">
        <v>6336</v>
      </c>
      <c r="B16" s="34">
        <v>406</v>
      </c>
      <c r="C16" s="7">
        <v>54</v>
      </c>
      <c r="D16" s="7">
        <v>58</v>
      </c>
      <c r="E16" s="7">
        <v>0</v>
      </c>
      <c r="F16" s="7">
        <v>58</v>
      </c>
      <c r="G16" s="7">
        <v>2</v>
      </c>
      <c r="H16" s="7">
        <v>2</v>
      </c>
      <c r="I16" s="22">
        <v>174</v>
      </c>
      <c r="J16" s="7">
        <v>0</v>
      </c>
      <c r="K16" s="7">
        <v>0</v>
      </c>
      <c r="L16" s="7">
        <v>0</v>
      </c>
      <c r="M16" s="37">
        <f t="shared" si="0"/>
        <v>0.42857142857142855</v>
      </c>
    </row>
    <row r="17" spans="1:13" x14ac:dyDescent="0.25">
      <c r="A17" s="21" t="s">
        <v>6337</v>
      </c>
      <c r="B17" s="34">
        <v>509</v>
      </c>
      <c r="C17" s="7">
        <v>55</v>
      </c>
      <c r="D17" s="7">
        <v>46</v>
      </c>
      <c r="E17" s="7">
        <v>2</v>
      </c>
      <c r="F17" s="7">
        <v>119</v>
      </c>
      <c r="G17" s="7">
        <v>1</v>
      </c>
      <c r="H17" s="7">
        <v>3</v>
      </c>
      <c r="I17" s="22">
        <v>226</v>
      </c>
      <c r="J17" s="7">
        <v>0</v>
      </c>
      <c r="K17" s="7">
        <v>0</v>
      </c>
      <c r="L17" s="7">
        <v>0</v>
      </c>
      <c r="M17" s="37">
        <f t="shared" si="0"/>
        <v>0.44400785854616898</v>
      </c>
    </row>
    <row r="18" spans="1:13" x14ac:dyDescent="0.25">
      <c r="A18" s="21" t="s">
        <v>6338</v>
      </c>
      <c r="B18" s="34">
        <v>513</v>
      </c>
      <c r="C18" s="7">
        <v>56</v>
      </c>
      <c r="D18" s="7">
        <v>59</v>
      </c>
      <c r="E18" s="7">
        <v>0</v>
      </c>
      <c r="F18" s="7">
        <v>103</v>
      </c>
      <c r="G18" s="7">
        <v>0</v>
      </c>
      <c r="H18" s="7">
        <v>1</v>
      </c>
      <c r="I18" s="22">
        <v>219</v>
      </c>
      <c r="J18" s="7">
        <v>0</v>
      </c>
      <c r="K18" s="7">
        <v>1</v>
      </c>
      <c r="L18" s="7">
        <v>0</v>
      </c>
      <c r="M18" s="37">
        <f t="shared" si="0"/>
        <v>0.42884990253411304</v>
      </c>
    </row>
    <row r="19" spans="1:13" x14ac:dyDescent="0.25">
      <c r="A19" s="21" t="s">
        <v>6339</v>
      </c>
      <c r="B19" s="34">
        <v>346</v>
      </c>
      <c r="C19" s="7">
        <v>47</v>
      </c>
      <c r="D19" s="7">
        <v>35</v>
      </c>
      <c r="E19" s="7">
        <v>0</v>
      </c>
      <c r="F19" s="7">
        <v>50</v>
      </c>
      <c r="G19" s="7">
        <v>3</v>
      </c>
      <c r="H19" s="7">
        <v>1</v>
      </c>
      <c r="I19" s="22">
        <v>136</v>
      </c>
      <c r="J19" s="7">
        <v>0</v>
      </c>
      <c r="K19" s="7">
        <v>0</v>
      </c>
      <c r="L19" s="7">
        <v>1</v>
      </c>
      <c r="M19" s="37">
        <f t="shared" si="0"/>
        <v>0.39595375722543352</v>
      </c>
    </row>
    <row r="20" spans="1:13" x14ac:dyDescent="0.25">
      <c r="A20" s="21" t="s">
        <v>6340</v>
      </c>
      <c r="B20" s="34">
        <v>485</v>
      </c>
      <c r="C20" s="7">
        <v>43</v>
      </c>
      <c r="D20" s="7">
        <v>39</v>
      </c>
      <c r="E20" s="7">
        <v>2</v>
      </c>
      <c r="F20" s="7">
        <v>62</v>
      </c>
      <c r="G20" s="7">
        <v>1</v>
      </c>
      <c r="H20" s="7">
        <v>1</v>
      </c>
      <c r="I20" s="22">
        <v>148</v>
      </c>
      <c r="J20" s="7">
        <v>0</v>
      </c>
      <c r="K20" s="7">
        <v>0</v>
      </c>
      <c r="L20" s="7">
        <v>1</v>
      </c>
      <c r="M20" s="37">
        <f t="shared" si="0"/>
        <v>0.30721649484536084</v>
      </c>
    </row>
    <row r="21" spans="1:13" x14ac:dyDescent="0.25">
      <c r="A21" s="21" t="s">
        <v>6341</v>
      </c>
      <c r="B21" s="34">
        <v>364</v>
      </c>
      <c r="C21" s="7">
        <v>32</v>
      </c>
      <c r="D21" s="7">
        <v>28</v>
      </c>
      <c r="E21" s="7">
        <v>3</v>
      </c>
      <c r="F21" s="7">
        <v>80</v>
      </c>
      <c r="G21" s="7">
        <v>0</v>
      </c>
      <c r="H21" s="7">
        <v>0</v>
      </c>
      <c r="I21" s="22">
        <v>143</v>
      </c>
      <c r="J21" s="7">
        <v>0</v>
      </c>
      <c r="K21" s="7">
        <v>0</v>
      </c>
      <c r="L21" s="7">
        <v>1</v>
      </c>
      <c r="M21" s="37">
        <f t="shared" si="0"/>
        <v>0.39560439560439559</v>
      </c>
    </row>
    <row r="22" spans="1:13" x14ac:dyDescent="0.25">
      <c r="A22" s="21" t="s">
        <v>6342</v>
      </c>
      <c r="B22" s="34">
        <v>368</v>
      </c>
      <c r="C22" s="7">
        <v>35</v>
      </c>
      <c r="D22" s="7">
        <v>24</v>
      </c>
      <c r="E22" s="7">
        <v>2</v>
      </c>
      <c r="F22" s="7">
        <v>53</v>
      </c>
      <c r="G22" s="7">
        <v>2</v>
      </c>
      <c r="H22" s="7">
        <v>5</v>
      </c>
      <c r="I22" s="22">
        <v>121</v>
      </c>
      <c r="J22" s="7">
        <v>0</v>
      </c>
      <c r="K22" s="7">
        <v>0</v>
      </c>
      <c r="L22" s="7">
        <v>1</v>
      </c>
      <c r="M22" s="37">
        <f t="shared" si="0"/>
        <v>0.33152173913043476</v>
      </c>
    </row>
    <row r="23" spans="1:13" x14ac:dyDescent="0.25">
      <c r="A23" s="21" t="s">
        <v>6343</v>
      </c>
      <c r="B23" s="34">
        <v>330</v>
      </c>
      <c r="C23" s="7">
        <v>39</v>
      </c>
      <c r="D23" s="7">
        <v>30</v>
      </c>
      <c r="E23" s="7">
        <v>2</v>
      </c>
      <c r="F23" s="7">
        <v>84</v>
      </c>
      <c r="G23" s="7">
        <v>3</v>
      </c>
      <c r="H23" s="7">
        <v>1</v>
      </c>
      <c r="I23" s="22">
        <v>159</v>
      </c>
      <c r="J23" s="7">
        <v>0</v>
      </c>
      <c r="K23" s="7">
        <v>0</v>
      </c>
      <c r="L23" s="7">
        <v>0</v>
      </c>
      <c r="M23" s="37">
        <f t="shared" si="0"/>
        <v>0.48181818181818181</v>
      </c>
    </row>
    <row r="24" spans="1:13" x14ac:dyDescent="0.25">
      <c r="A24" s="21" t="s">
        <v>6344</v>
      </c>
      <c r="B24" s="34">
        <v>406</v>
      </c>
      <c r="C24" s="7">
        <v>49</v>
      </c>
      <c r="D24" s="7">
        <v>38</v>
      </c>
      <c r="E24" s="7">
        <v>2</v>
      </c>
      <c r="F24" s="7">
        <v>69</v>
      </c>
      <c r="G24" s="7">
        <v>0</v>
      </c>
      <c r="H24" s="7">
        <v>0</v>
      </c>
      <c r="I24" s="22">
        <v>158</v>
      </c>
      <c r="J24" s="7">
        <v>0</v>
      </c>
      <c r="K24" s="7">
        <v>0</v>
      </c>
      <c r="L24" s="7">
        <v>0</v>
      </c>
      <c r="M24" s="37">
        <f t="shared" si="0"/>
        <v>0.3891625615763547</v>
      </c>
    </row>
    <row r="25" spans="1:13" x14ac:dyDescent="0.25">
      <c r="A25" s="21" t="s">
        <v>6345</v>
      </c>
      <c r="B25" s="34">
        <v>441</v>
      </c>
      <c r="C25" s="7">
        <v>39</v>
      </c>
      <c r="D25" s="7">
        <v>35</v>
      </c>
      <c r="E25" s="7">
        <v>2</v>
      </c>
      <c r="F25" s="7">
        <v>98</v>
      </c>
      <c r="G25" s="7">
        <v>2</v>
      </c>
      <c r="H25" s="7">
        <v>1</v>
      </c>
      <c r="I25" s="22">
        <v>177</v>
      </c>
      <c r="J25" s="7">
        <v>0</v>
      </c>
      <c r="K25" s="7">
        <v>0</v>
      </c>
      <c r="L25" s="7">
        <v>0</v>
      </c>
      <c r="M25" s="37">
        <f t="shared" si="0"/>
        <v>0.40136054421768708</v>
      </c>
    </row>
    <row r="26" spans="1:13" x14ac:dyDescent="0.25">
      <c r="A26" s="21" t="s">
        <v>6346</v>
      </c>
      <c r="B26" s="34">
        <v>398</v>
      </c>
      <c r="C26" s="7">
        <v>43</v>
      </c>
      <c r="D26" s="7">
        <v>40</v>
      </c>
      <c r="E26" s="7">
        <v>4</v>
      </c>
      <c r="F26" s="7">
        <v>72</v>
      </c>
      <c r="G26" s="7">
        <v>4</v>
      </c>
      <c r="H26" s="7">
        <v>1</v>
      </c>
      <c r="I26" s="22">
        <v>164</v>
      </c>
      <c r="J26" s="7">
        <v>0</v>
      </c>
      <c r="K26" s="7">
        <v>3</v>
      </c>
      <c r="L26" s="7">
        <v>0</v>
      </c>
      <c r="M26" s="37">
        <f t="shared" si="0"/>
        <v>0.41959798994974873</v>
      </c>
    </row>
    <row r="27" spans="1:13" x14ac:dyDescent="0.25">
      <c r="A27" s="21" t="s">
        <v>6347</v>
      </c>
      <c r="B27" s="34">
        <v>501</v>
      </c>
      <c r="C27" s="7">
        <v>52</v>
      </c>
      <c r="D27" s="7">
        <v>34</v>
      </c>
      <c r="E27" s="7">
        <v>1</v>
      </c>
      <c r="F27" s="7">
        <v>108</v>
      </c>
      <c r="G27" s="7">
        <v>6</v>
      </c>
      <c r="H27" s="7">
        <v>0</v>
      </c>
      <c r="I27" s="22">
        <v>201</v>
      </c>
      <c r="J27" s="7">
        <v>0</v>
      </c>
      <c r="K27" s="7">
        <v>0</v>
      </c>
      <c r="L27" s="7">
        <v>0</v>
      </c>
      <c r="M27" s="37">
        <f t="shared" si="0"/>
        <v>0.40119760479041916</v>
      </c>
    </row>
    <row r="28" spans="1:13" x14ac:dyDescent="0.25">
      <c r="A28" s="21" t="s">
        <v>6348</v>
      </c>
      <c r="B28" s="34">
        <v>598</v>
      </c>
      <c r="C28" s="7">
        <v>80</v>
      </c>
      <c r="D28" s="7">
        <v>57</v>
      </c>
      <c r="E28" s="7">
        <v>1</v>
      </c>
      <c r="F28" s="7">
        <v>131</v>
      </c>
      <c r="G28" s="7">
        <v>3</v>
      </c>
      <c r="H28" s="7">
        <v>3</v>
      </c>
      <c r="I28" s="22">
        <v>275</v>
      </c>
      <c r="J28" s="7">
        <v>0</v>
      </c>
      <c r="K28" s="7">
        <v>0</v>
      </c>
      <c r="L28" s="7">
        <v>0</v>
      </c>
      <c r="M28" s="37">
        <f t="shared" si="0"/>
        <v>0.45986622073578598</v>
      </c>
    </row>
    <row r="29" spans="1:13" x14ac:dyDescent="0.25">
      <c r="A29" s="21" t="s">
        <v>6349</v>
      </c>
      <c r="B29" s="34">
        <v>336</v>
      </c>
      <c r="C29" s="7">
        <v>40</v>
      </c>
      <c r="D29" s="7">
        <v>24</v>
      </c>
      <c r="E29" s="7">
        <v>0</v>
      </c>
      <c r="F29" s="7">
        <v>92</v>
      </c>
      <c r="G29" s="7">
        <v>1</v>
      </c>
      <c r="H29" s="7">
        <v>0</v>
      </c>
      <c r="I29" s="22">
        <v>157</v>
      </c>
      <c r="J29" s="7">
        <v>0</v>
      </c>
      <c r="K29" s="7">
        <v>0</v>
      </c>
      <c r="L29" s="7">
        <v>0</v>
      </c>
      <c r="M29" s="37">
        <f t="shared" si="0"/>
        <v>0.46726190476190477</v>
      </c>
    </row>
    <row r="30" spans="1:13" x14ac:dyDescent="0.25">
      <c r="A30" s="21" t="s">
        <v>6350</v>
      </c>
      <c r="B30" s="34">
        <v>557</v>
      </c>
      <c r="C30" s="7">
        <v>41</v>
      </c>
      <c r="D30" s="7">
        <v>49</v>
      </c>
      <c r="E30" s="7">
        <v>0</v>
      </c>
      <c r="F30" s="7">
        <v>114</v>
      </c>
      <c r="G30" s="7">
        <v>1</v>
      </c>
      <c r="H30" s="7">
        <v>1</v>
      </c>
      <c r="I30" s="22">
        <v>206</v>
      </c>
      <c r="J30" s="7">
        <v>2</v>
      </c>
      <c r="K30" s="7">
        <v>0</v>
      </c>
      <c r="L30" s="7">
        <v>1</v>
      </c>
      <c r="M30" s="37">
        <f t="shared" si="0"/>
        <v>0.37163375224416517</v>
      </c>
    </row>
    <row r="31" spans="1:13" x14ac:dyDescent="0.25">
      <c r="A31" s="21" t="s">
        <v>6351</v>
      </c>
      <c r="B31" s="34">
        <v>371</v>
      </c>
      <c r="C31" s="7">
        <v>41</v>
      </c>
      <c r="D31" s="7">
        <v>45</v>
      </c>
      <c r="E31" s="7">
        <v>2</v>
      </c>
      <c r="F31" s="7">
        <v>105</v>
      </c>
      <c r="G31" s="7">
        <v>1</v>
      </c>
      <c r="H31" s="7">
        <v>4</v>
      </c>
      <c r="I31" s="22">
        <v>198</v>
      </c>
      <c r="J31" s="7">
        <v>0</v>
      </c>
      <c r="K31" s="7">
        <v>0</v>
      </c>
      <c r="L31" s="7">
        <v>0</v>
      </c>
      <c r="M31" s="37">
        <f t="shared" si="0"/>
        <v>0.53369272237196763</v>
      </c>
    </row>
    <row r="32" spans="1:13" x14ac:dyDescent="0.25">
      <c r="A32" s="21" t="s">
        <v>6352</v>
      </c>
      <c r="B32" s="34">
        <v>453</v>
      </c>
      <c r="C32" s="7">
        <v>71</v>
      </c>
      <c r="D32" s="7">
        <v>43</v>
      </c>
      <c r="E32" s="7">
        <v>4</v>
      </c>
      <c r="F32" s="7">
        <v>116</v>
      </c>
      <c r="G32" s="7">
        <v>1</v>
      </c>
      <c r="H32" s="7">
        <v>4</v>
      </c>
      <c r="I32" s="22">
        <v>239</v>
      </c>
      <c r="J32" s="7">
        <v>0</v>
      </c>
      <c r="K32" s="7">
        <v>0</v>
      </c>
      <c r="L32" s="7">
        <v>1</v>
      </c>
      <c r="M32" s="37">
        <f t="shared" si="0"/>
        <v>0.5298013245033113</v>
      </c>
    </row>
    <row r="33" spans="1:13" x14ac:dyDescent="0.25">
      <c r="A33" s="21" t="s">
        <v>6353</v>
      </c>
      <c r="B33" s="34">
        <v>289</v>
      </c>
      <c r="C33" s="7">
        <v>28</v>
      </c>
      <c r="D33" s="7">
        <v>31</v>
      </c>
      <c r="E33" s="7">
        <v>5</v>
      </c>
      <c r="F33" s="7">
        <v>95</v>
      </c>
      <c r="G33" s="7">
        <v>1</v>
      </c>
      <c r="H33" s="7">
        <v>2</v>
      </c>
      <c r="I33" s="22">
        <v>162</v>
      </c>
      <c r="J33" s="7">
        <v>0</v>
      </c>
      <c r="K33" s="7">
        <v>0</v>
      </c>
      <c r="L33" s="7">
        <v>0</v>
      </c>
      <c r="M33" s="37">
        <f t="shared" si="0"/>
        <v>0.56055363321799312</v>
      </c>
    </row>
    <row r="34" spans="1:13" x14ac:dyDescent="0.25">
      <c r="A34" s="21" t="s">
        <v>6354</v>
      </c>
      <c r="B34" s="34">
        <v>428</v>
      </c>
      <c r="C34" s="7">
        <v>54</v>
      </c>
      <c r="D34" s="7">
        <v>46</v>
      </c>
      <c r="E34" s="7">
        <v>3</v>
      </c>
      <c r="F34" s="7">
        <v>116</v>
      </c>
      <c r="G34" s="7">
        <v>6</v>
      </c>
      <c r="H34" s="7">
        <v>3</v>
      </c>
      <c r="I34" s="22">
        <v>228</v>
      </c>
      <c r="J34" s="7">
        <v>1</v>
      </c>
      <c r="K34" s="7">
        <v>0</v>
      </c>
      <c r="L34" s="7">
        <v>0</v>
      </c>
      <c r="M34" s="37">
        <f t="shared" si="0"/>
        <v>0.53271028037383172</v>
      </c>
    </row>
    <row r="35" spans="1:13" x14ac:dyDescent="0.25">
      <c r="A35" s="21" t="s">
        <v>6355</v>
      </c>
      <c r="B35" s="34">
        <v>341</v>
      </c>
      <c r="C35" s="7">
        <v>59</v>
      </c>
      <c r="D35" s="7">
        <v>20</v>
      </c>
      <c r="E35" s="7">
        <v>2</v>
      </c>
      <c r="F35" s="7">
        <v>65</v>
      </c>
      <c r="G35" s="7">
        <v>2</v>
      </c>
      <c r="H35" s="7">
        <v>0</v>
      </c>
      <c r="I35" s="22">
        <v>148</v>
      </c>
      <c r="J35" s="7">
        <v>2</v>
      </c>
      <c r="K35" s="7">
        <v>0</v>
      </c>
      <c r="L35" s="7">
        <v>0</v>
      </c>
      <c r="M35" s="37">
        <f t="shared" si="0"/>
        <v>0.43401759530791789</v>
      </c>
    </row>
    <row r="36" spans="1:13" x14ac:dyDescent="0.25">
      <c r="A36" s="21" t="s">
        <v>6356</v>
      </c>
      <c r="B36" s="34">
        <v>311</v>
      </c>
      <c r="C36" s="7">
        <v>45</v>
      </c>
      <c r="D36" s="7">
        <v>34</v>
      </c>
      <c r="E36" s="7">
        <v>1</v>
      </c>
      <c r="F36" s="7">
        <v>87</v>
      </c>
      <c r="G36" s="7">
        <v>1</v>
      </c>
      <c r="H36" s="7">
        <v>1</v>
      </c>
      <c r="I36" s="22">
        <v>169</v>
      </c>
      <c r="J36" s="7">
        <v>6</v>
      </c>
      <c r="K36" s="7">
        <v>0</v>
      </c>
      <c r="L36" s="7">
        <v>0</v>
      </c>
      <c r="M36" s="37">
        <f t="shared" si="0"/>
        <v>0.54340836012861737</v>
      </c>
    </row>
    <row r="37" spans="1:13" x14ac:dyDescent="0.25">
      <c r="A37" s="21" t="s">
        <v>6357</v>
      </c>
      <c r="B37" s="34">
        <v>484</v>
      </c>
      <c r="C37" s="7">
        <v>68</v>
      </c>
      <c r="D37" s="7">
        <v>35</v>
      </c>
      <c r="E37" s="7">
        <v>2</v>
      </c>
      <c r="F37" s="7">
        <v>114</v>
      </c>
      <c r="G37" s="7">
        <v>2</v>
      </c>
      <c r="H37" s="7">
        <v>4</v>
      </c>
      <c r="I37" s="22">
        <v>225</v>
      </c>
      <c r="J37" s="7">
        <v>0</v>
      </c>
      <c r="K37" s="7">
        <v>2</v>
      </c>
      <c r="L37" s="7">
        <v>0</v>
      </c>
      <c r="M37" s="37">
        <f t="shared" si="0"/>
        <v>0.46900826446280991</v>
      </c>
    </row>
    <row r="38" spans="1:13" x14ac:dyDescent="0.25">
      <c r="A38" s="21" t="s">
        <v>6358</v>
      </c>
      <c r="B38" s="34">
        <v>344</v>
      </c>
      <c r="C38" s="7">
        <v>33</v>
      </c>
      <c r="D38" s="7">
        <v>23</v>
      </c>
      <c r="E38" s="7">
        <v>4</v>
      </c>
      <c r="F38" s="7">
        <v>87</v>
      </c>
      <c r="G38" s="7">
        <v>2</v>
      </c>
      <c r="H38" s="7">
        <v>1</v>
      </c>
      <c r="I38" s="22">
        <v>150</v>
      </c>
      <c r="J38" s="7">
        <v>0</v>
      </c>
      <c r="K38" s="7">
        <v>1</v>
      </c>
      <c r="L38" s="7">
        <v>0</v>
      </c>
      <c r="M38" s="37">
        <f t="shared" si="0"/>
        <v>0.43895348837209303</v>
      </c>
    </row>
    <row r="39" spans="1:13" x14ac:dyDescent="0.25">
      <c r="A39" s="21" t="s">
        <v>6359</v>
      </c>
      <c r="B39" s="34">
        <v>513</v>
      </c>
      <c r="C39" s="7">
        <v>54</v>
      </c>
      <c r="D39" s="7">
        <v>32</v>
      </c>
      <c r="E39" s="7">
        <v>0</v>
      </c>
      <c r="F39" s="7">
        <v>86</v>
      </c>
      <c r="G39" s="7">
        <v>2</v>
      </c>
      <c r="H39" s="7">
        <v>2</v>
      </c>
      <c r="I39" s="22">
        <v>176</v>
      </c>
      <c r="J39" s="7">
        <v>1</v>
      </c>
      <c r="K39" s="7">
        <v>0</v>
      </c>
      <c r="L39" s="7">
        <v>0</v>
      </c>
      <c r="M39" s="37">
        <f t="shared" si="0"/>
        <v>0.34307992202729043</v>
      </c>
    </row>
    <row r="40" spans="1:13" x14ac:dyDescent="0.25">
      <c r="A40" s="21" t="s">
        <v>6360</v>
      </c>
      <c r="B40" s="34">
        <v>496</v>
      </c>
      <c r="C40" s="7">
        <v>59</v>
      </c>
      <c r="D40" s="7">
        <v>22</v>
      </c>
      <c r="E40" s="7">
        <v>4</v>
      </c>
      <c r="F40" s="7">
        <v>72</v>
      </c>
      <c r="G40" s="7">
        <v>2</v>
      </c>
      <c r="H40" s="7">
        <v>2</v>
      </c>
      <c r="I40" s="22">
        <v>161</v>
      </c>
      <c r="J40" s="7">
        <v>0</v>
      </c>
      <c r="K40" s="7">
        <v>0</v>
      </c>
      <c r="L40" s="7">
        <v>0</v>
      </c>
      <c r="M40" s="37">
        <f t="shared" si="0"/>
        <v>0.32459677419354838</v>
      </c>
    </row>
    <row r="41" spans="1:13" x14ac:dyDescent="0.25">
      <c r="A41" s="21" t="s">
        <v>6361</v>
      </c>
      <c r="B41" s="34">
        <v>442</v>
      </c>
      <c r="C41" s="7">
        <v>65</v>
      </c>
      <c r="D41" s="7">
        <v>30</v>
      </c>
      <c r="E41" s="7">
        <v>1</v>
      </c>
      <c r="F41" s="7">
        <v>69</v>
      </c>
      <c r="G41" s="7">
        <v>3</v>
      </c>
      <c r="H41" s="7">
        <v>2</v>
      </c>
      <c r="I41" s="22">
        <v>170</v>
      </c>
      <c r="J41" s="7">
        <v>0</v>
      </c>
      <c r="K41" s="7">
        <v>1</v>
      </c>
      <c r="L41" s="7">
        <v>1</v>
      </c>
      <c r="M41" s="37">
        <f t="shared" si="0"/>
        <v>0.38914027149321267</v>
      </c>
    </row>
    <row r="42" spans="1:13" x14ac:dyDescent="0.25">
      <c r="A42" s="21" t="s">
        <v>6362</v>
      </c>
      <c r="B42" s="34">
        <v>320</v>
      </c>
      <c r="C42" s="7">
        <v>39</v>
      </c>
      <c r="D42" s="7">
        <v>26</v>
      </c>
      <c r="E42" s="7">
        <v>0</v>
      </c>
      <c r="F42" s="7">
        <v>51</v>
      </c>
      <c r="G42" s="7">
        <v>1</v>
      </c>
      <c r="H42" s="7">
        <v>3</v>
      </c>
      <c r="I42" s="22">
        <v>120</v>
      </c>
      <c r="J42" s="7">
        <v>0</v>
      </c>
      <c r="K42" s="7">
        <v>0</v>
      </c>
      <c r="L42" s="7">
        <v>0</v>
      </c>
      <c r="M42" s="37">
        <f t="shared" si="0"/>
        <v>0.375</v>
      </c>
    </row>
    <row r="43" spans="1:13" x14ac:dyDescent="0.25">
      <c r="A43" s="21" t="s">
        <v>6363</v>
      </c>
      <c r="B43" s="34">
        <v>588</v>
      </c>
      <c r="C43" s="7">
        <v>51</v>
      </c>
      <c r="D43" s="7">
        <v>33</v>
      </c>
      <c r="E43" s="7">
        <v>1</v>
      </c>
      <c r="F43" s="7">
        <v>107</v>
      </c>
      <c r="G43" s="7">
        <v>2</v>
      </c>
      <c r="H43" s="7">
        <v>3</v>
      </c>
      <c r="I43" s="22">
        <v>197</v>
      </c>
      <c r="J43" s="7">
        <v>0</v>
      </c>
      <c r="K43" s="7">
        <v>1</v>
      </c>
      <c r="L43" s="7">
        <v>0</v>
      </c>
      <c r="M43" s="37">
        <f t="shared" si="0"/>
        <v>0.33673469387755101</v>
      </c>
    </row>
    <row r="44" spans="1:13" x14ac:dyDescent="0.25">
      <c r="A44" s="21" t="s">
        <v>6364</v>
      </c>
      <c r="B44" s="34">
        <v>283</v>
      </c>
      <c r="C44" s="7">
        <v>28</v>
      </c>
      <c r="D44" s="7">
        <v>16</v>
      </c>
      <c r="E44" s="7">
        <v>0</v>
      </c>
      <c r="F44" s="7">
        <v>88</v>
      </c>
      <c r="G44" s="7">
        <v>1</v>
      </c>
      <c r="H44" s="7">
        <v>0</v>
      </c>
      <c r="I44" s="22">
        <v>133</v>
      </c>
      <c r="J44" s="7">
        <v>0</v>
      </c>
      <c r="K44" s="7">
        <v>0</v>
      </c>
      <c r="L44" s="7">
        <v>0</v>
      </c>
      <c r="M44" s="37">
        <f t="shared" si="0"/>
        <v>0.46996466431095407</v>
      </c>
    </row>
    <row r="45" spans="1:13" x14ac:dyDescent="0.25">
      <c r="A45" s="21" t="s">
        <v>6365</v>
      </c>
      <c r="B45" s="34">
        <v>442</v>
      </c>
      <c r="C45" s="7">
        <v>75</v>
      </c>
      <c r="D45" s="7">
        <v>18</v>
      </c>
      <c r="E45" s="7">
        <v>0</v>
      </c>
      <c r="F45" s="7">
        <v>130</v>
      </c>
      <c r="G45" s="7">
        <v>1</v>
      </c>
      <c r="H45" s="7">
        <v>1</v>
      </c>
      <c r="I45" s="22">
        <v>225</v>
      </c>
      <c r="J45" s="7">
        <v>0</v>
      </c>
      <c r="K45" s="7">
        <v>1</v>
      </c>
      <c r="L45" s="7">
        <v>0</v>
      </c>
      <c r="M45" s="37">
        <f t="shared" si="0"/>
        <v>0.5113122171945701</v>
      </c>
    </row>
    <row r="46" spans="1:13" x14ac:dyDescent="0.25">
      <c r="A46" s="21" t="s">
        <v>6366</v>
      </c>
      <c r="B46" s="34">
        <v>396</v>
      </c>
      <c r="C46" s="7">
        <v>35</v>
      </c>
      <c r="D46" s="7">
        <v>29</v>
      </c>
      <c r="E46" s="7">
        <v>1</v>
      </c>
      <c r="F46" s="7">
        <v>145</v>
      </c>
      <c r="G46" s="7">
        <v>1</v>
      </c>
      <c r="H46" s="7">
        <v>4</v>
      </c>
      <c r="I46" s="22">
        <v>215</v>
      </c>
      <c r="J46" s="7">
        <v>2</v>
      </c>
      <c r="K46" s="7">
        <v>0</v>
      </c>
      <c r="L46" s="7">
        <v>0</v>
      </c>
      <c r="M46" s="37">
        <f t="shared" si="0"/>
        <v>0.54292929292929293</v>
      </c>
    </row>
    <row r="47" spans="1:13" x14ac:dyDescent="0.25">
      <c r="A47" s="21" t="s">
        <v>6367</v>
      </c>
      <c r="B47" s="34">
        <v>518</v>
      </c>
      <c r="C47" s="7">
        <v>93</v>
      </c>
      <c r="D47" s="7">
        <v>30</v>
      </c>
      <c r="E47" s="7">
        <v>2</v>
      </c>
      <c r="F47" s="7">
        <v>135</v>
      </c>
      <c r="G47" s="7">
        <v>2</v>
      </c>
      <c r="H47" s="7">
        <v>1</v>
      </c>
      <c r="I47" s="22">
        <v>263</v>
      </c>
      <c r="J47" s="7">
        <v>0</v>
      </c>
      <c r="K47" s="7">
        <v>0</v>
      </c>
      <c r="L47" s="7">
        <v>0</v>
      </c>
      <c r="M47" s="37">
        <f t="shared" si="0"/>
        <v>0.50772200772200771</v>
      </c>
    </row>
    <row r="48" spans="1:13" x14ac:dyDescent="0.25">
      <c r="A48" s="21" t="s">
        <v>6368</v>
      </c>
      <c r="B48" s="34">
        <v>284</v>
      </c>
      <c r="C48" s="7">
        <v>19</v>
      </c>
      <c r="D48" s="7">
        <v>10</v>
      </c>
      <c r="E48" s="7">
        <v>0</v>
      </c>
      <c r="F48" s="7">
        <v>30</v>
      </c>
      <c r="G48" s="7">
        <v>3</v>
      </c>
      <c r="H48" s="7">
        <v>0</v>
      </c>
      <c r="I48" s="22">
        <v>62</v>
      </c>
      <c r="J48" s="7">
        <v>1</v>
      </c>
      <c r="K48" s="7">
        <v>0</v>
      </c>
      <c r="L48" s="7">
        <v>0</v>
      </c>
      <c r="M48" s="37">
        <f t="shared" si="0"/>
        <v>0.21830985915492956</v>
      </c>
    </row>
    <row r="49" spans="1:13" x14ac:dyDescent="0.25">
      <c r="A49" s="21" t="s">
        <v>6369</v>
      </c>
      <c r="B49" s="34">
        <v>473</v>
      </c>
      <c r="C49" s="7">
        <v>36</v>
      </c>
      <c r="D49" s="7">
        <v>12</v>
      </c>
      <c r="E49" s="7">
        <v>1</v>
      </c>
      <c r="F49" s="7">
        <v>34</v>
      </c>
      <c r="G49" s="7">
        <v>1</v>
      </c>
      <c r="H49" s="7">
        <v>0</v>
      </c>
      <c r="I49" s="22">
        <v>84</v>
      </c>
      <c r="J49" s="7">
        <v>1</v>
      </c>
      <c r="K49" s="7">
        <v>0</v>
      </c>
      <c r="L49" s="7">
        <v>0</v>
      </c>
      <c r="M49" s="37">
        <f t="shared" si="0"/>
        <v>0.17758985200845667</v>
      </c>
    </row>
    <row r="50" spans="1:13" x14ac:dyDescent="0.25">
      <c r="A50" s="21" t="s">
        <v>6370</v>
      </c>
      <c r="B50" s="34">
        <v>440</v>
      </c>
      <c r="C50" s="7">
        <v>35</v>
      </c>
      <c r="D50" s="7">
        <v>15</v>
      </c>
      <c r="E50" s="7">
        <v>1</v>
      </c>
      <c r="F50" s="7">
        <v>86</v>
      </c>
      <c r="G50" s="7">
        <v>2</v>
      </c>
      <c r="H50" s="7">
        <v>0</v>
      </c>
      <c r="I50" s="22">
        <v>139</v>
      </c>
      <c r="J50" s="7">
        <v>0</v>
      </c>
      <c r="K50" s="7">
        <v>0</v>
      </c>
      <c r="L50" s="7">
        <v>0</v>
      </c>
      <c r="M50" s="37">
        <f t="shared" si="0"/>
        <v>0.31590909090909092</v>
      </c>
    </row>
    <row r="51" spans="1:13" x14ac:dyDescent="0.25">
      <c r="A51" s="21" t="s">
        <v>6371</v>
      </c>
      <c r="B51" s="34">
        <v>331</v>
      </c>
      <c r="C51" s="7">
        <v>39</v>
      </c>
      <c r="D51" s="7">
        <v>30</v>
      </c>
      <c r="E51" s="7">
        <v>0</v>
      </c>
      <c r="F51" s="7">
        <v>85</v>
      </c>
      <c r="G51" s="7">
        <v>0</v>
      </c>
      <c r="H51" s="7">
        <v>1</v>
      </c>
      <c r="I51" s="22">
        <v>155</v>
      </c>
      <c r="J51" s="7">
        <v>0</v>
      </c>
      <c r="K51" s="7">
        <v>0</v>
      </c>
      <c r="L51" s="7">
        <v>0</v>
      </c>
      <c r="M51" s="37">
        <f t="shared" si="0"/>
        <v>0.46827794561933533</v>
      </c>
    </row>
    <row r="52" spans="1:13" x14ac:dyDescent="0.25">
      <c r="A52" s="21" t="s">
        <v>6372</v>
      </c>
      <c r="B52" s="34">
        <v>535</v>
      </c>
      <c r="C52" s="7">
        <v>38</v>
      </c>
      <c r="D52" s="7">
        <v>19</v>
      </c>
      <c r="E52" s="7">
        <v>1</v>
      </c>
      <c r="F52" s="7">
        <v>114</v>
      </c>
      <c r="G52" s="7">
        <v>0</v>
      </c>
      <c r="H52" s="7">
        <v>0</v>
      </c>
      <c r="I52" s="22">
        <v>172</v>
      </c>
      <c r="J52" s="7">
        <v>0</v>
      </c>
      <c r="K52" s="7">
        <v>2</v>
      </c>
      <c r="L52" s="7">
        <v>0</v>
      </c>
      <c r="M52" s="37">
        <f t="shared" si="0"/>
        <v>0.3252336448598131</v>
      </c>
    </row>
    <row r="53" spans="1:13" x14ac:dyDescent="0.25">
      <c r="A53" s="21" t="s">
        <v>6373</v>
      </c>
      <c r="B53" s="34">
        <v>651</v>
      </c>
      <c r="C53" s="7">
        <v>63</v>
      </c>
      <c r="D53" s="7">
        <v>36</v>
      </c>
      <c r="E53" s="7">
        <v>2</v>
      </c>
      <c r="F53" s="7">
        <v>121</v>
      </c>
      <c r="G53" s="7">
        <v>3</v>
      </c>
      <c r="H53" s="7">
        <v>1</v>
      </c>
      <c r="I53" s="22">
        <v>226</v>
      </c>
      <c r="J53" s="7">
        <v>1</v>
      </c>
      <c r="K53" s="7">
        <v>0</v>
      </c>
      <c r="L53" s="7">
        <v>0</v>
      </c>
      <c r="M53" s="37">
        <f t="shared" si="0"/>
        <v>0.34715821812596004</v>
      </c>
    </row>
    <row r="54" spans="1:13" x14ac:dyDescent="0.25">
      <c r="A54" s="21" t="s">
        <v>6374</v>
      </c>
      <c r="B54" s="34">
        <v>614</v>
      </c>
      <c r="C54" s="7">
        <v>80</v>
      </c>
      <c r="D54" s="7">
        <v>37</v>
      </c>
      <c r="E54" s="7">
        <v>1</v>
      </c>
      <c r="F54" s="7">
        <v>178</v>
      </c>
      <c r="G54" s="7">
        <v>0</v>
      </c>
      <c r="H54" s="7">
        <v>2</v>
      </c>
      <c r="I54" s="22">
        <v>298</v>
      </c>
      <c r="J54" s="7">
        <v>1</v>
      </c>
      <c r="K54" s="7">
        <v>0</v>
      </c>
      <c r="L54" s="7">
        <v>0</v>
      </c>
      <c r="M54" s="37">
        <f t="shared" si="0"/>
        <v>0.48534201954397393</v>
      </c>
    </row>
    <row r="55" spans="1:13" x14ac:dyDescent="0.25">
      <c r="A55" s="21" t="s">
        <v>6375</v>
      </c>
      <c r="B55" s="34">
        <v>761</v>
      </c>
      <c r="C55" s="7">
        <v>92</v>
      </c>
      <c r="D55" s="7">
        <v>35</v>
      </c>
      <c r="E55" s="7">
        <v>1</v>
      </c>
      <c r="F55" s="7">
        <v>222</v>
      </c>
      <c r="G55" s="7">
        <v>4</v>
      </c>
      <c r="H55" s="7">
        <v>0</v>
      </c>
      <c r="I55" s="22">
        <v>354</v>
      </c>
      <c r="J55" s="7">
        <v>0</v>
      </c>
      <c r="K55" s="7">
        <v>0</v>
      </c>
      <c r="L55" s="7">
        <v>0</v>
      </c>
      <c r="M55" s="37">
        <f t="shared" si="0"/>
        <v>0.46517739816031539</v>
      </c>
    </row>
    <row r="56" spans="1:13" x14ac:dyDescent="0.25">
      <c r="A56" s="21" t="s">
        <v>6376</v>
      </c>
      <c r="B56" s="34">
        <v>672</v>
      </c>
      <c r="C56" s="7">
        <v>159</v>
      </c>
      <c r="D56" s="7">
        <v>42</v>
      </c>
      <c r="E56" s="7">
        <v>2</v>
      </c>
      <c r="F56" s="7">
        <v>134</v>
      </c>
      <c r="G56" s="7">
        <v>3</v>
      </c>
      <c r="H56" s="7">
        <v>2</v>
      </c>
      <c r="I56" s="22">
        <v>342</v>
      </c>
      <c r="J56" s="7">
        <v>1</v>
      </c>
      <c r="K56" s="7">
        <v>0</v>
      </c>
      <c r="L56" s="7">
        <v>0</v>
      </c>
      <c r="M56" s="37">
        <f t="shared" si="0"/>
        <v>0.5089285714285714</v>
      </c>
    </row>
    <row r="57" spans="1:13" x14ac:dyDescent="0.25">
      <c r="A57" s="21" t="s">
        <v>6377</v>
      </c>
      <c r="B57" s="34">
        <v>480</v>
      </c>
      <c r="C57" s="7">
        <v>118</v>
      </c>
      <c r="D57" s="7">
        <v>51</v>
      </c>
      <c r="E57" s="7">
        <v>4</v>
      </c>
      <c r="F57" s="7">
        <v>87</v>
      </c>
      <c r="G57" s="7">
        <v>3</v>
      </c>
      <c r="H57" s="7">
        <v>0</v>
      </c>
      <c r="I57" s="22">
        <v>263</v>
      </c>
      <c r="J57" s="7">
        <v>0</v>
      </c>
      <c r="K57" s="7">
        <v>0</v>
      </c>
      <c r="L57" s="7">
        <v>0</v>
      </c>
      <c r="M57" s="37">
        <f t="shared" si="0"/>
        <v>0.54791666666666672</v>
      </c>
    </row>
    <row r="58" spans="1:13" x14ac:dyDescent="0.25">
      <c r="A58" s="21" t="s">
        <v>6378</v>
      </c>
      <c r="B58" s="34">
        <v>466</v>
      </c>
      <c r="C58" s="7">
        <v>115</v>
      </c>
      <c r="D58" s="7">
        <v>37</v>
      </c>
      <c r="E58" s="7">
        <v>4</v>
      </c>
      <c r="F58" s="7">
        <v>96</v>
      </c>
      <c r="G58" s="7">
        <v>3</v>
      </c>
      <c r="H58" s="7">
        <v>2</v>
      </c>
      <c r="I58" s="22">
        <v>257</v>
      </c>
      <c r="J58" s="7">
        <v>2</v>
      </c>
      <c r="K58" s="7">
        <v>0</v>
      </c>
      <c r="L58" s="7">
        <v>0</v>
      </c>
      <c r="M58" s="37">
        <f t="shared" si="0"/>
        <v>0.55150214592274682</v>
      </c>
    </row>
    <row r="59" spans="1:13" x14ac:dyDescent="0.25">
      <c r="A59" s="21" t="s">
        <v>6379</v>
      </c>
      <c r="B59" s="34">
        <v>542</v>
      </c>
      <c r="C59" s="7">
        <v>98</v>
      </c>
      <c r="D59" s="7">
        <v>45</v>
      </c>
      <c r="E59" s="7">
        <v>2</v>
      </c>
      <c r="F59" s="7">
        <v>131</v>
      </c>
      <c r="G59" s="7">
        <v>0</v>
      </c>
      <c r="H59" s="7">
        <v>0</v>
      </c>
      <c r="I59" s="22">
        <v>276</v>
      </c>
      <c r="J59" s="7">
        <v>0</v>
      </c>
      <c r="K59" s="7">
        <v>0</v>
      </c>
      <c r="L59" s="7">
        <v>1</v>
      </c>
      <c r="M59" s="37">
        <f t="shared" si="0"/>
        <v>0.51107011070110697</v>
      </c>
    </row>
    <row r="60" spans="1:13" x14ac:dyDescent="0.25">
      <c r="A60" s="21" t="s">
        <v>6380</v>
      </c>
      <c r="B60" s="34">
        <v>489</v>
      </c>
      <c r="C60" s="7">
        <v>57</v>
      </c>
      <c r="D60" s="7">
        <v>15</v>
      </c>
      <c r="E60" s="7">
        <v>0</v>
      </c>
      <c r="F60" s="7">
        <v>136</v>
      </c>
      <c r="G60" s="7">
        <v>2</v>
      </c>
      <c r="H60" s="7">
        <v>0</v>
      </c>
      <c r="I60" s="22">
        <v>210</v>
      </c>
      <c r="J60" s="7">
        <v>0</v>
      </c>
      <c r="K60" s="7">
        <v>0</v>
      </c>
      <c r="L60" s="7">
        <v>0</v>
      </c>
      <c r="M60" s="37">
        <f t="shared" si="0"/>
        <v>0.42944785276073622</v>
      </c>
    </row>
    <row r="61" spans="1:13" x14ac:dyDescent="0.25">
      <c r="A61" s="21" t="s">
        <v>6381</v>
      </c>
      <c r="B61" s="34">
        <v>499</v>
      </c>
      <c r="C61" s="7">
        <v>100</v>
      </c>
      <c r="D61" s="7">
        <v>29</v>
      </c>
      <c r="E61" s="7">
        <v>0</v>
      </c>
      <c r="F61" s="7">
        <v>74</v>
      </c>
      <c r="G61" s="7">
        <v>3</v>
      </c>
      <c r="H61" s="7">
        <v>0</v>
      </c>
      <c r="I61" s="22">
        <v>206</v>
      </c>
      <c r="J61" s="7">
        <v>1</v>
      </c>
      <c r="K61" s="7">
        <v>0</v>
      </c>
      <c r="L61" s="7">
        <v>0</v>
      </c>
      <c r="M61" s="37">
        <f t="shared" si="0"/>
        <v>0.41282565130260523</v>
      </c>
    </row>
    <row r="62" spans="1:13" x14ac:dyDescent="0.25">
      <c r="A62" s="21" t="s">
        <v>6382</v>
      </c>
      <c r="B62" s="34">
        <v>424</v>
      </c>
      <c r="C62" s="7">
        <v>78</v>
      </c>
      <c r="D62" s="7">
        <v>34</v>
      </c>
      <c r="E62" s="7">
        <v>0</v>
      </c>
      <c r="F62" s="7">
        <v>93</v>
      </c>
      <c r="G62" s="7">
        <v>1</v>
      </c>
      <c r="H62" s="7">
        <v>1</v>
      </c>
      <c r="I62" s="22">
        <v>207</v>
      </c>
      <c r="J62" s="7">
        <v>0</v>
      </c>
      <c r="K62" s="7">
        <v>0</v>
      </c>
      <c r="L62" s="7">
        <v>0</v>
      </c>
      <c r="M62" s="37">
        <f t="shared" si="0"/>
        <v>0.4882075471698113</v>
      </c>
    </row>
    <row r="63" spans="1:13" x14ac:dyDescent="0.25">
      <c r="A63" s="21" t="s">
        <v>6383</v>
      </c>
      <c r="B63" s="34">
        <v>491</v>
      </c>
      <c r="C63" s="7">
        <v>138</v>
      </c>
      <c r="D63" s="7">
        <v>35</v>
      </c>
      <c r="E63" s="7">
        <v>0</v>
      </c>
      <c r="F63" s="7">
        <v>97</v>
      </c>
      <c r="G63" s="7">
        <v>6</v>
      </c>
      <c r="H63" s="7">
        <v>2</v>
      </c>
      <c r="I63" s="22">
        <v>278</v>
      </c>
      <c r="J63" s="7">
        <v>1</v>
      </c>
      <c r="K63" s="7">
        <v>0</v>
      </c>
      <c r="L63" s="7">
        <v>0</v>
      </c>
      <c r="M63" s="37">
        <f t="shared" si="0"/>
        <v>0.56619144602851323</v>
      </c>
    </row>
    <row r="64" spans="1:13" x14ac:dyDescent="0.25">
      <c r="A64" s="21" t="s">
        <v>6384</v>
      </c>
      <c r="B64" s="34">
        <v>389</v>
      </c>
      <c r="C64" s="7">
        <v>84</v>
      </c>
      <c r="D64" s="7">
        <v>23</v>
      </c>
      <c r="E64" s="7">
        <v>0</v>
      </c>
      <c r="F64" s="7">
        <v>76</v>
      </c>
      <c r="G64" s="7">
        <v>1</v>
      </c>
      <c r="H64" s="7">
        <v>0</v>
      </c>
      <c r="I64" s="22">
        <v>184</v>
      </c>
      <c r="J64" s="7">
        <v>0</v>
      </c>
      <c r="K64" s="7">
        <v>0</v>
      </c>
      <c r="L64" s="7">
        <v>0</v>
      </c>
      <c r="M64" s="37">
        <f t="shared" si="0"/>
        <v>0.47300771208226222</v>
      </c>
    </row>
    <row r="65" spans="1:13" x14ac:dyDescent="0.25">
      <c r="A65" s="21" t="s">
        <v>6385</v>
      </c>
      <c r="B65" s="34">
        <v>347</v>
      </c>
      <c r="C65" s="7">
        <v>83</v>
      </c>
      <c r="D65" s="7">
        <v>29</v>
      </c>
      <c r="E65" s="7">
        <v>0</v>
      </c>
      <c r="F65" s="7">
        <v>61</v>
      </c>
      <c r="G65" s="7">
        <v>1</v>
      </c>
      <c r="H65" s="7">
        <v>2</v>
      </c>
      <c r="I65" s="22">
        <v>176</v>
      </c>
      <c r="J65" s="7">
        <v>0</v>
      </c>
      <c r="K65" s="7">
        <v>0</v>
      </c>
      <c r="L65" s="7">
        <v>0</v>
      </c>
      <c r="M65" s="37">
        <f t="shared" si="0"/>
        <v>0.50720461095100866</v>
      </c>
    </row>
    <row r="66" spans="1:13" x14ac:dyDescent="0.25">
      <c r="A66" s="21" t="s">
        <v>6386</v>
      </c>
      <c r="B66" s="34">
        <v>363</v>
      </c>
      <c r="C66" s="7">
        <v>105</v>
      </c>
      <c r="D66" s="7">
        <v>39</v>
      </c>
      <c r="E66" s="7">
        <v>0</v>
      </c>
      <c r="F66" s="7">
        <v>58</v>
      </c>
      <c r="G66" s="7">
        <v>1</v>
      </c>
      <c r="H66" s="7">
        <v>1</v>
      </c>
      <c r="I66" s="22">
        <v>204</v>
      </c>
      <c r="J66" s="7">
        <v>0</v>
      </c>
      <c r="K66" s="7">
        <v>0</v>
      </c>
      <c r="L66" s="7">
        <v>0</v>
      </c>
      <c r="M66" s="37">
        <f t="shared" ref="M66:M85" si="1">(L66+K66+I66)/B66</f>
        <v>0.56198347107438018</v>
      </c>
    </row>
    <row r="67" spans="1:13" x14ac:dyDescent="0.25">
      <c r="A67" s="21" t="s">
        <v>6387</v>
      </c>
      <c r="B67" s="34">
        <v>480</v>
      </c>
      <c r="C67" s="7">
        <v>132</v>
      </c>
      <c r="D67" s="7">
        <v>43</v>
      </c>
      <c r="E67" s="7">
        <v>0</v>
      </c>
      <c r="F67" s="7">
        <v>94</v>
      </c>
      <c r="G67" s="7">
        <v>3</v>
      </c>
      <c r="H67" s="7">
        <v>2</v>
      </c>
      <c r="I67" s="22">
        <v>274</v>
      </c>
      <c r="J67" s="7">
        <v>1</v>
      </c>
      <c r="K67" s="7">
        <v>0</v>
      </c>
      <c r="L67" s="7">
        <v>1</v>
      </c>
      <c r="M67" s="37">
        <f t="shared" si="1"/>
        <v>0.57291666666666663</v>
      </c>
    </row>
    <row r="68" spans="1:13" x14ac:dyDescent="0.25">
      <c r="A68" s="21" t="s">
        <v>6388</v>
      </c>
      <c r="B68" s="34">
        <v>690</v>
      </c>
      <c r="C68" s="7">
        <v>127</v>
      </c>
      <c r="D68" s="7">
        <v>43</v>
      </c>
      <c r="E68" s="7">
        <v>0</v>
      </c>
      <c r="F68" s="7">
        <v>132</v>
      </c>
      <c r="G68" s="7">
        <v>4</v>
      </c>
      <c r="H68" s="7">
        <v>0</v>
      </c>
      <c r="I68" s="22">
        <v>306</v>
      </c>
      <c r="J68" s="7">
        <v>3</v>
      </c>
      <c r="K68" s="7">
        <v>1</v>
      </c>
      <c r="L68" s="7">
        <v>0</v>
      </c>
      <c r="M68" s="37">
        <f t="shared" si="1"/>
        <v>0.44492753623188408</v>
      </c>
    </row>
    <row r="69" spans="1:13" x14ac:dyDescent="0.25">
      <c r="A69" s="21" t="s">
        <v>6389</v>
      </c>
      <c r="B69" s="34">
        <v>404</v>
      </c>
      <c r="C69" s="7">
        <v>57</v>
      </c>
      <c r="D69" s="7">
        <v>37</v>
      </c>
      <c r="E69" s="7">
        <v>1</v>
      </c>
      <c r="F69" s="7">
        <v>75</v>
      </c>
      <c r="G69" s="7">
        <v>1</v>
      </c>
      <c r="H69" s="7">
        <v>1</v>
      </c>
      <c r="I69" s="22">
        <v>172</v>
      </c>
      <c r="J69" s="7">
        <v>1</v>
      </c>
      <c r="K69" s="7">
        <v>0</v>
      </c>
      <c r="L69" s="7">
        <v>0</v>
      </c>
      <c r="M69" s="37">
        <f t="shared" si="1"/>
        <v>0.42574257425742573</v>
      </c>
    </row>
    <row r="70" spans="1:13" x14ac:dyDescent="0.25">
      <c r="A70" s="21" t="s">
        <v>6390</v>
      </c>
      <c r="B70" s="34">
        <v>417</v>
      </c>
      <c r="C70" s="7">
        <v>72</v>
      </c>
      <c r="D70" s="7">
        <v>31</v>
      </c>
      <c r="E70" s="7">
        <v>0</v>
      </c>
      <c r="F70" s="7">
        <v>60</v>
      </c>
      <c r="G70" s="7">
        <v>1</v>
      </c>
      <c r="H70" s="7">
        <v>0</v>
      </c>
      <c r="I70" s="22">
        <v>164</v>
      </c>
      <c r="J70" s="7">
        <v>2</v>
      </c>
      <c r="K70" s="7">
        <v>0</v>
      </c>
      <c r="L70" s="7">
        <v>0</v>
      </c>
      <c r="M70" s="37">
        <f t="shared" si="1"/>
        <v>0.39328537170263789</v>
      </c>
    </row>
    <row r="71" spans="1:13" x14ac:dyDescent="0.25">
      <c r="A71" s="21" t="s">
        <v>6391</v>
      </c>
      <c r="B71" s="34">
        <v>350</v>
      </c>
      <c r="C71" s="7">
        <v>86</v>
      </c>
      <c r="D71" s="7">
        <v>27</v>
      </c>
      <c r="E71" s="7">
        <v>1</v>
      </c>
      <c r="F71" s="7">
        <v>57</v>
      </c>
      <c r="G71" s="7">
        <v>0</v>
      </c>
      <c r="H71" s="7">
        <v>3</v>
      </c>
      <c r="I71" s="22">
        <v>174</v>
      </c>
      <c r="J71" s="7">
        <v>0</v>
      </c>
      <c r="K71" s="7">
        <v>0</v>
      </c>
      <c r="L71" s="7">
        <v>0</v>
      </c>
      <c r="M71" s="37">
        <f t="shared" si="1"/>
        <v>0.49714285714285716</v>
      </c>
    </row>
    <row r="72" spans="1:13" x14ac:dyDescent="0.25">
      <c r="A72" s="21" t="s">
        <v>6392</v>
      </c>
      <c r="B72" s="34">
        <v>393</v>
      </c>
      <c r="C72" s="7">
        <v>109</v>
      </c>
      <c r="D72" s="7">
        <v>35</v>
      </c>
      <c r="E72" s="7">
        <v>1</v>
      </c>
      <c r="F72" s="7">
        <v>59</v>
      </c>
      <c r="G72" s="7">
        <v>1</v>
      </c>
      <c r="H72" s="7">
        <v>0</v>
      </c>
      <c r="I72" s="22">
        <v>205</v>
      </c>
      <c r="J72" s="7">
        <v>0</v>
      </c>
      <c r="K72" s="7">
        <v>0</v>
      </c>
      <c r="L72" s="7">
        <v>0</v>
      </c>
      <c r="M72" s="37">
        <f t="shared" si="1"/>
        <v>0.52162849872773542</v>
      </c>
    </row>
    <row r="73" spans="1:13" x14ac:dyDescent="0.25">
      <c r="A73" s="21" t="s">
        <v>6393</v>
      </c>
      <c r="B73" s="34">
        <v>501</v>
      </c>
      <c r="C73" s="7">
        <v>104</v>
      </c>
      <c r="D73" s="7">
        <v>32</v>
      </c>
      <c r="E73" s="7">
        <v>0</v>
      </c>
      <c r="F73" s="7">
        <v>103</v>
      </c>
      <c r="G73" s="7">
        <v>0</v>
      </c>
      <c r="H73" s="7">
        <v>0</v>
      </c>
      <c r="I73" s="22">
        <v>239</v>
      </c>
      <c r="J73" s="7">
        <v>0</v>
      </c>
      <c r="K73" s="7">
        <v>0</v>
      </c>
      <c r="L73" s="7">
        <v>0</v>
      </c>
      <c r="M73" s="37">
        <f t="shared" si="1"/>
        <v>0.47704590818363274</v>
      </c>
    </row>
    <row r="74" spans="1:13" x14ac:dyDescent="0.25">
      <c r="A74" s="21" t="s">
        <v>6394</v>
      </c>
      <c r="B74" s="34">
        <v>537</v>
      </c>
      <c r="C74" s="7">
        <v>121</v>
      </c>
      <c r="D74" s="7">
        <v>36</v>
      </c>
      <c r="E74" s="7">
        <v>0</v>
      </c>
      <c r="F74" s="7">
        <v>93</v>
      </c>
      <c r="G74" s="7">
        <v>1</v>
      </c>
      <c r="H74" s="7">
        <v>1</v>
      </c>
      <c r="I74" s="22">
        <v>252</v>
      </c>
      <c r="J74" s="7">
        <v>2</v>
      </c>
      <c r="K74" s="7">
        <v>0</v>
      </c>
      <c r="L74" s="7">
        <v>0</v>
      </c>
      <c r="M74" s="37">
        <f t="shared" si="1"/>
        <v>0.46927374301675978</v>
      </c>
    </row>
    <row r="75" spans="1:13" x14ac:dyDescent="0.25">
      <c r="A75" s="21" t="s">
        <v>6395</v>
      </c>
      <c r="B75" s="34">
        <v>272</v>
      </c>
      <c r="C75" s="7">
        <v>54</v>
      </c>
      <c r="D75" s="7">
        <v>32</v>
      </c>
      <c r="E75" s="7">
        <v>0</v>
      </c>
      <c r="F75" s="7">
        <v>61</v>
      </c>
      <c r="G75" s="7">
        <v>1</v>
      </c>
      <c r="H75" s="7">
        <v>0</v>
      </c>
      <c r="I75" s="22">
        <v>148</v>
      </c>
      <c r="J75" s="7">
        <v>0</v>
      </c>
      <c r="K75" s="7">
        <v>0</v>
      </c>
      <c r="L75" s="7">
        <v>0</v>
      </c>
      <c r="M75" s="37">
        <f t="shared" si="1"/>
        <v>0.54411764705882348</v>
      </c>
    </row>
    <row r="76" spans="1:13" x14ac:dyDescent="0.25">
      <c r="A76" s="21" t="s">
        <v>6396</v>
      </c>
      <c r="B76" s="34">
        <v>441</v>
      </c>
      <c r="C76" s="7">
        <v>77</v>
      </c>
      <c r="D76" s="7">
        <v>40</v>
      </c>
      <c r="E76" s="7">
        <v>1</v>
      </c>
      <c r="F76" s="7">
        <v>96</v>
      </c>
      <c r="G76" s="7">
        <v>1</v>
      </c>
      <c r="H76" s="7">
        <v>0</v>
      </c>
      <c r="I76" s="22">
        <v>215</v>
      </c>
      <c r="J76" s="7">
        <v>0</v>
      </c>
      <c r="K76" s="7">
        <v>0</v>
      </c>
      <c r="L76" s="7">
        <v>0</v>
      </c>
      <c r="M76" s="37">
        <f t="shared" si="1"/>
        <v>0.48752834467120182</v>
      </c>
    </row>
    <row r="77" spans="1:13" x14ac:dyDescent="0.25">
      <c r="A77" s="21" t="s">
        <v>6397</v>
      </c>
      <c r="B77" s="34">
        <v>267</v>
      </c>
      <c r="C77" s="7">
        <v>41</v>
      </c>
      <c r="D77" s="7">
        <v>41</v>
      </c>
      <c r="E77" s="7">
        <v>0</v>
      </c>
      <c r="F77" s="7">
        <v>69</v>
      </c>
      <c r="G77" s="7">
        <v>0</v>
      </c>
      <c r="H77" s="7">
        <v>0</v>
      </c>
      <c r="I77" s="22">
        <v>151</v>
      </c>
      <c r="J77" s="7">
        <v>0</v>
      </c>
      <c r="K77" s="7">
        <v>0</v>
      </c>
      <c r="L77" s="7">
        <v>0</v>
      </c>
      <c r="M77" s="37">
        <f t="shared" si="1"/>
        <v>0.56554307116104874</v>
      </c>
    </row>
    <row r="78" spans="1:13" x14ac:dyDescent="0.25">
      <c r="A78" s="21" t="s">
        <v>6398</v>
      </c>
      <c r="B78" s="34">
        <v>425</v>
      </c>
      <c r="C78" s="7">
        <v>90</v>
      </c>
      <c r="D78" s="7">
        <v>31</v>
      </c>
      <c r="E78" s="7">
        <v>2</v>
      </c>
      <c r="F78" s="7">
        <v>58</v>
      </c>
      <c r="G78" s="7">
        <v>0</v>
      </c>
      <c r="H78" s="7">
        <v>0</v>
      </c>
      <c r="I78" s="22">
        <v>181</v>
      </c>
      <c r="J78" s="7">
        <v>0</v>
      </c>
      <c r="K78" s="7">
        <v>0</v>
      </c>
      <c r="L78" s="7">
        <v>0</v>
      </c>
      <c r="M78" s="37">
        <f t="shared" si="1"/>
        <v>0.42588235294117649</v>
      </c>
    </row>
    <row r="79" spans="1:13" x14ac:dyDescent="0.25">
      <c r="A79" s="21" t="s">
        <v>6399</v>
      </c>
      <c r="B79" s="34">
        <v>368</v>
      </c>
      <c r="C79" s="7">
        <v>78</v>
      </c>
      <c r="D79" s="7">
        <v>24</v>
      </c>
      <c r="E79" s="7">
        <v>1</v>
      </c>
      <c r="F79" s="7">
        <v>76</v>
      </c>
      <c r="G79" s="7">
        <v>1</v>
      </c>
      <c r="H79" s="7">
        <v>0</v>
      </c>
      <c r="I79" s="22">
        <v>180</v>
      </c>
      <c r="J79" s="7">
        <v>0</v>
      </c>
      <c r="K79" s="7">
        <v>0</v>
      </c>
      <c r="L79" s="7">
        <v>0</v>
      </c>
      <c r="M79" s="37">
        <f t="shared" si="1"/>
        <v>0.4891304347826087</v>
      </c>
    </row>
    <row r="80" spans="1:13" x14ac:dyDescent="0.25">
      <c r="A80" s="21" t="s">
        <v>6400</v>
      </c>
      <c r="B80" s="34">
        <v>538</v>
      </c>
      <c r="C80" s="7">
        <v>47</v>
      </c>
      <c r="D80" s="7">
        <v>17</v>
      </c>
      <c r="E80" s="7">
        <v>0</v>
      </c>
      <c r="F80" s="7">
        <v>50</v>
      </c>
      <c r="G80" s="7">
        <v>1</v>
      </c>
      <c r="H80" s="7">
        <v>0</v>
      </c>
      <c r="I80" s="22">
        <v>115</v>
      </c>
      <c r="J80" s="7">
        <v>0</v>
      </c>
      <c r="K80" s="7">
        <v>0</v>
      </c>
      <c r="L80" s="7">
        <v>0</v>
      </c>
      <c r="M80" s="37">
        <f t="shared" si="1"/>
        <v>0.21375464684014869</v>
      </c>
    </row>
    <row r="81" spans="1:13" x14ac:dyDescent="0.25">
      <c r="A81" s="21" t="s">
        <v>6401</v>
      </c>
      <c r="B81" s="34">
        <v>505</v>
      </c>
      <c r="C81" s="7">
        <v>90</v>
      </c>
      <c r="D81" s="7">
        <v>50</v>
      </c>
      <c r="E81" s="7">
        <v>0</v>
      </c>
      <c r="F81" s="7">
        <v>98</v>
      </c>
      <c r="G81" s="7">
        <v>3</v>
      </c>
      <c r="H81" s="7">
        <v>1</v>
      </c>
      <c r="I81" s="22">
        <v>242</v>
      </c>
      <c r="J81" s="7">
        <v>0</v>
      </c>
      <c r="K81" s="7">
        <v>0</v>
      </c>
      <c r="L81" s="7">
        <v>0</v>
      </c>
      <c r="M81" s="37">
        <f t="shared" si="1"/>
        <v>0.47920792079207919</v>
      </c>
    </row>
    <row r="82" spans="1:13" x14ac:dyDescent="0.25">
      <c r="A82" s="21" t="s">
        <v>6402</v>
      </c>
      <c r="B82" s="34">
        <v>456</v>
      </c>
      <c r="C82" s="7">
        <v>77</v>
      </c>
      <c r="D82" s="7">
        <v>39</v>
      </c>
      <c r="E82" s="7">
        <v>1</v>
      </c>
      <c r="F82" s="7">
        <v>86</v>
      </c>
      <c r="G82" s="7">
        <v>0</v>
      </c>
      <c r="H82" s="7">
        <v>0</v>
      </c>
      <c r="I82" s="22">
        <v>203</v>
      </c>
      <c r="J82" s="7">
        <v>0</v>
      </c>
      <c r="K82" s="7">
        <v>0</v>
      </c>
      <c r="L82" s="7">
        <v>1</v>
      </c>
      <c r="M82" s="37">
        <f t="shared" si="1"/>
        <v>0.44736842105263158</v>
      </c>
    </row>
    <row r="83" spans="1:13" x14ac:dyDescent="0.25">
      <c r="A83" s="21" t="s">
        <v>6403</v>
      </c>
      <c r="B83" s="34">
        <v>549</v>
      </c>
      <c r="C83" s="7">
        <v>121</v>
      </c>
      <c r="D83" s="7">
        <v>40</v>
      </c>
      <c r="E83" s="7">
        <v>0</v>
      </c>
      <c r="F83" s="7">
        <v>111</v>
      </c>
      <c r="G83" s="7">
        <v>2</v>
      </c>
      <c r="H83" s="7">
        <v>1</v>
      </c>
      <c r="I83" s="22">
        <v>275</v>
      </c>
      <c r="J83" s="7">
        <v>2</v>
      </c>
      <c r="K83" s="7">
        <v>0</v>
      </c>
      <c r="L83" s="7">
        <v>0</v>
      </c>
      <c r="M83" s="37">
        <f t="shared" si="1"/>
        <v>0.50091074681238612</v>
      </c>
    </row>
    <row r="84" spans="1:13" x14ac:dyDescent="0.25">
      <c r="A84" s="21" t="s">
        <v>6404</v>
      </c>
      <c r="B84" s="7">
        <v>657</v>
      </c>
      <c r="C84" s="7">
        <v>123</v>
      </c>
      <c r="D84" s="7">
        <v>51</v>
      </c>
      <c r="E84" s="7">
        <v>4</v>
      </c>
      <c r="F84" s="7">
        <v>134</v>
      </c>
      <c r="G84" s="7">
        <v>3</v>
      </c>
      <c r="H84" s="7">
        <v>1</v>
      </c>
      <c r="I84" s="22">
        <v>316</v>
      </c>
      <c r="J84" s="7">
        <v>1</v>
      </c>
      <c r="K84" s="7">
        <v>0</v>
      </c>
      <c r="L84" s="7">
        <v>0</v>
      </c>
      <c r="M84" s="37">
        <f t="shared" si="1"/>
        <v>0.48097412480974122</v>
      </c>
    </row>
    <row r="85" spans="1:13" x14ac:dyDescent="0.25">
      <c r="A85" s="21" t="s">
        <v>6405</v>
      </c>
      <c r="B85" s="7">
        <v>473</v>
      </c>
      <c r="C85" s="7">
        <v>99</v>
      </c>
      <c r="D85" s="7">
        <v>47</v>
      </c>
      <c r="E85" s="7">
        <v>2</v>
      </c>
      <c r="F85" s="7">
        <v>145</v>
      </c>
      <c r="G85" s="7">
        <v>0</v>
      </c>
      <c r="H85" s="7">
        <v>1</v>
      </c>
      <c r="I85" s="22">
        <v>294</v>
      </c>
      <c r="J85" s="7">
        <v>0</v>
      </c>
      <c r="K85" s="7">
        <v>0</v>
      </c>
      <c r="L85" s="7">
        <v>0</v>
      </c>
      <c r="M85" s="37">
        <f t="shared" si="1"/>
        <v>0.62156448202959835</v>
      </c>
    </row>
    <row r="86" spans="1:13" x14ac:dyDescent="0.25">
      <c r="A86" s="21" t="s">
        <v>3959</v>
      </c>
      <c r="B86" s="7">
        <v>0</v>
      </c>
      <c r="C86" s="7">
        <v>83</v>
      </c>
      <c r="D86" s="7">
        <v>19</v>
      </c>
      <c r="E86" s="7">
        <v>1</v>
      </c>
      <c r="F86" s="7">
        <v>150</v>
      </c>
      <c r="G86" s="7">
        <v>0</v>
      </c>
      <c r="H86" s="7">
        <v>2</v>
      </c>
      <c r="I86" s="22">
        <v>255</v>
      </c>
      <c r="J86" s="7">
        <v>5</v>
      </c>
      <c r="K86" s="7">
        <v>0</v>
      </c>
      <c r="L86" s="7">
        <v>109</v>
      </c>
      <c r="M86" s="37" t="s">
        <v>99</v>
      </c>
    </row>
    <row r="87" spans="1:13" x14ac:dyDescent="0.25">
      <c r="A87" s="21" t="s">
        <v>6406</v>
      </c>
      <c r="B87" s="7">
        <v>0</v>
      </c>
      <c r="C87" s="7">
        <v>23</v>
      </c>
      <c r="D87" s="7">
        <v>10</v>
      </c>
      <c r="E87" s="7">
        <v>1</v>
      </c>
      <c r="F87" s="7">
        <v>24</v>
      </c>
      <c r="G87" s="7">
        <v>1</v>
      </c>
      <c r="H87" s="7">
        <v>2</v>
      </c>
      <c r="I87" s="22">
        <v>61</v>
      </c>
      <c r="J87" s="7">
        <v>0</v>
      </c>
      <c r="K87" s="7">
        <v>2</v>
      </c>
      <c r="L87" s="7">
        <v>1</v>
      </c>
      <c r="M87" s="37" t="s">
        <v>99</v>
      </c>
    </row>
    <row r="88" spans="1:13" x14ac:dyDescent="0.25">
      <c r="A88" s="21" t="s">
        <v>6407</v>
      </c>
      <c r="B88" s="7">
        <v>0</v>
      </c>
      <c r="C88" s="7">
        <v>59</v>
      </c>
      <c r="D88" s="7">
        <v>18</v>
      </c>
      <c r="E88" s="7">
        <v>2</v>
      </c>
      <c r="F88" s="7">
        <v>51</v>
      </c>
      <c r="G88" s="7">
        <v>3</v>
      </c>
      <c r="H88" s="7">
        <v>3</v>
      </c>
      <c r="I88" s="22">
        <v>136</v>
      </c>
      <c r="J88" s="7">
        <v>0</v>
      </c>
      <c r="K88" s="7">
        <v>0</v>
      </c>
      <c r="L88" s="7">
        <v>1</v>
      </c>
      <c r="M88" s="37" t="s">
        <v>99</v>
      </c>
    </row>
    <row r="89" spans="1:13" x14ac:dyDescent="0.25">
      <c r="A89" s="21" t="s">
        <v>6408</v>
      </c>
      <c r="B89" s="7">
        <v>0</v>
      </c>
      <c r="C89" s="7">
        <v>57</v>
      </c>
      <c r="D89" s="7">
        <v>3</v>
      </c>
      <c r="E89" s="7">
        <v>4</v>
      </c>
      <c r="F89" s="7">
        <v>78</v>
      </c>
      <c r="G89" s="7">
        <v>4</v>
      </c>
      <c r="H89" s="7">
        <v>1</v>
      </c>
      <c r="I89" s="22">
        <v>147</v>
      </c>
      <c r="J89" s="7">
        <v>0</v>
      </c>
      <c r="K89" s="7">
        <v>0</v>
      </c>
      <c r="L89" s="7">
        <v>1</v>
      </c>
      <c r="M89" s="37" t="s">
        <v>99</v>
      </c>
    </row>
    <row r="90" spans="1:13" x14ac:dyDescent="0.25">
      <c r="A90" s="21" t="s">
        <v>6409</v>
      </c>
      <c r="B90" s="7">
        <v>0</v>
      </c>
      <c r="C90" s="7">
        <v>154</v>
      </c>
      <c r="D90" s="7">
        <v>94</v>
      </c>
      <c r="E90" s="7">
        <v>5</v>
      </c>
      <c r="F90" s="7">
        <v>446</v>
      </c>
      <c r="G90" s="7">
        <v>3</v>
      </c>
      <c r="H90" s="7">
        <v>11</v>
      </c>
      <c r="I90" s="22">
        <v>713</v>
      </c>
      <c r="J90" s="7">
        <v>0</v>
      </c>
      <c r="K90" s="7">
        <v>0</v>
      </c>
      <c r="L90" s="7">
        <v>0</v>
      </c>
      <c r="M90" s="37" t="s">
        <v>99</v>
      </c>
    </row>
    <row r="91" spans="1:13" x14ac:dyDescent="0.25">
      <c r="A91" s="21" t="s">
        <v>6410</v>
      </c>
      <c r="B91" s="7">
        <v>0</v>
      </c>
      <c r="C91" s="7">
        <v>373</v>
      </c>
      <c r="D91" s="7">
        <v>176</v>
      </c>
      <c r="E91" s="7">
        <v>11</v>
      </c>
      <c r="F91" s="7">
        <v>872</v>
      </c>
      <c r="G91" s="7">
        <v>14</v>
      </c>
      <c r="H91" s="7">
        <v>25</v>
      </c>
      <c r="I91" s="22">
        <v>1471</v>
      </c>
      <c r="J91" s="7">
        <v>1</v>
      </c>
      <c r="K91" s="7">
        <v>0</v>
      </c>
      <c r="L91" s="7">
        <v>1</v>
      </c>
      <c r="M91" s="37" t="s">
        <v>99</v>
      </c>
    </row>
    <row r="92" spans="1:13" x14ac:dyDescent="0.25">
      <c r="A92" s="21" t="s">
        <v>6411</v>
      </c>
      <c r="B92" s="7">
        <v>0</v>
      </c>
      <c r="C92" s="7">
        <v>611</v>
      </c>
      <c r="D92" s="7">
        <v>174</v>
      </c>
      <c r="E92" s="7">
        <v>7</v>
      </c>
      <c r="F92" s="7">
        <v>1221</v>
      </c>
      <c r="G92" s="7">
        <v>3</v>
      </c>
      <c r="H92" s="7">
        <v>4</v>
      </c>
      <c r="I92" s="22">
        <v>2020</v>
      </c>
      <c r="J92" s="7">
        <v>6</v>
      </c>
      <c r="K92" s="7">
        <v>0</v>
      </c>
      <c r="L92" s="7">
        <v>0</v>
      </c>
      <c r="M92" s="37" t="s">
        <v>99</v>
      </c>
    </row>
    <row r="93" spans="1:13" x14ac:dyDescent="0.25">
      <c r="A93" s="21" t="s">
        <v>6412</v>
      </c>
      <c r="B93" s="7">
        <v>0</v>
      </c>
      <c r="C93" s="7">
        <v>591</v>
      </c>
      <c r="D93" s="7">
        <v>271</v>
      </c>
      <c r="E93" s="7">
        <v>11</v>
      </c>
      <c r="F93" s="7">
        <v>1243</v>
      </c>
      <c r="G93" s="7">
        <v>15</v>
      </c>
      <c r="H93" s="7">
        <v>22</v>
      </c>
      <c r="I93" s="22">
        <v>2153</v>
      </c>
      <c r="J93" s="7">
        <v>7</v>
      </c>
      <c r="K93" s="7">
        <v>2</v>
      </c>
      <c r="L93" s="7">
        <v>7</v>
      </c>
      <c r="M93" s="37" t="s">
        <v>99</v>
      </c>
    </row>
    <row r="94" spans="1:13" x14ac:dyDescent="0.25">
      <c r="A94" s="21" t="s">
        <v>102</v>
      </c>
      <c r="B94" s="7">
        <v>0</v>
      </c>
      <c r="C94" s="7">
        <v>1368</v>
      </c>
      <c r="D94" s="7">
        <v>346</v>
      </c>
      <c r="E94" s="7">
        <v>13</v>
      </c>
      <c r="F94" s="7">
        <v>1283</v>
      </c>
      <c r="G94" s="7">
        <v>10</v>
      </c>
      <c r="H94" s="7">
        <v>14</v>
      </c>
      <c r="I94" s="22">
        <v>3034</v>
      </c>
      <c r="J94" s="7">
        <v>2</v>
      </c>
      <c r="K94" s="7">
        <v>1</v>
      </c>
      <c r="L94" s="7">
        <v>7</v>
      </c>
      <c r="M94" s="37" t="s">
        <v>99</v>
      </c>
    </row>
    <row r="95" spans="1:13" x14ac:dyDescent="0.25">
      <c r="A95" s="21" t="s">
        <v>103</v>
      </c>
      <c r="B95" s="7">
        <v>0</v>
      </c>
      <c r="C95" s="7">
        <v>151</v>
      </c>
      <c r="D95" s="7">
        <v>41</v>
      </c>
      <c r="E95" s="7">
        <v>2</v>
      </c>
      <c r="F95" s="7">
        <v>173</v>
      </c>
      <c r="G95" s="7">
        <v>0</v>
      </c>
      <c r="H95" s="7">
        <v>5</v>
      </c>
      <c r="I95" s="22">
        <v>372</v>
      </c>
      <c r="J95" s="7">
        <v>2</v>
      </c>
      <c r="K95" s="7">
        <v>0</v>
      </c>
      <c r="L95" s="7">
        <v>0</v>
      </c>
      <c r="M95" s="46" t="s">
        <v>99</v>
      </c>
    </row>
    <row r="96" spans="1:13" x14ac:dyDescent="0.25">
      <c r="A96" s="16" t="s">
        <v>104</v>
      </c>
      <c r="B96" s="7"/>
      <c r="C96" s="7">
        <f>SUM(C2:C89)</f>
        <v>5660</v>
      </c>
      <c r="D96" s="7">
        <f t="shared" ref="D96:L96" si="2">SUM(D2:D89)</f>
        <v>2861</v>
      </c>
      <c r="E96" s="7">
        <f t="shared" si="2"/>
        <v>108</v>
      </c>
      <c r="F96" s="7">
        <f t="shared" si="2"/>
        <v>8197</v>
      </c>
      <c r="G96" s="7">
        <f t="shared" si="2"/>
        <v>153</v>
      </c>
      <c r="H96" s="7">
        <f t="shared" si="2"/>
        <v>123</v>
      </c>
      <c r="I96" s="7">
        <f t="shared" si="2"/>
        <v>17102</v>
      </c>
      <c r="J96" s="7">
        <f t="shared" si="2"/>
        <v>46</v>
      </c>
      <c r="K96" s="7">
        <f t="shared" si="2"/>
        <v>16</v>
      </c>
      <c r="L96" s="7">
        <f t="shared" si="2"/>
        <v>125</v>
      </c>
      <c r="M96" s="37"/>
    </row>
    <row r="97" spans="1:13" x14ac:dyDescent="0.25">
      <c r="A97" s="16" t="s">
        <v>105</v>
      </c>
      <c r="B97" s="7"/>
      <c r="C97" s="7">
        <f>SUM(C90:C95)</f>
        <v>3248</v>
      </c>
      <c r="D97" s="7">
        <f t="shared" ref="D97:L97" si="3">SUM(D90:D95)</f>
        <v>1102</v>
      </c>
      <c r="E97" s="7">
        <f t="shared" si="3"/>
        <v>49</v>
      </c>
      <c r="F97" s="7">
        <f t="shared" si="3"/>
        <v>5238</v>
      </c>
      <c r="G97" s="7">
        <f t="shared" si="3"/>
        <v>45</v>
      </c>
      <c r="H97" s="7">
        <f t="shared" si="3"/>
        <v>81</v>
      </c>
      <c r="I97" s="7">
        <f t="shared" si="3"/>
        <v>9763</v>
      </c>
      <c r="J97" s="7">
        <f t="shared" si="3"/>
        <v>18</v>
      </c>
      <c r="K97" s="7">
        <f t="shared" si="3"/>
        <v>3</v>
      </c>
      <c r="L97" s="7">
        <f t="shared" si="3"/>
        <v>15</v>
      </c>
      <c r="M97" s="37"/>
    </row>
    <row r="98" spans="1:13" x14ac:dyDescent="0.25">
      <c r="A98" s="16" t="s">
        <v>106</v>
      </c>
      <c r="B98" s="7">
        <f>SUM(B2:B95)</f>
        <v>37099</v>
      </c>
      <c r="C98" s="7">
        <f>SUM(C96:C97)</f>
        <v>8908</v>
      </c>
      <c r="D98" s="7">
        <f t="shared" ref="D98:L98" si="4">SUM(D96:D97)</f>
        <v>3963</v>
      </c>
      <c r="E98" s="7">
        <f t="shared" si="4"/>
        <v>157</v>
      </c>
      <c r="F98" s="7">
        <f t="shared" si="4"/>
        <v>13435</v>
      </c>
      <c r="G98" s="7">
        <f t="shared" si="4"/>
        <v>198</v>
      </c>
      <c r="H98" s="7">
        <f t="shared" si="4"/>
        <v>204</v>
      </c>
      <c r="I98" s="7">
        <f t="shared" si="4"/>
        <v>26865</v>
      </c>
      <c r="J98" s="7">
        <f t="shared" si="4"/>
        <v>64</v>
      </c>
      <c r="K98" s="7">
        <f t="shared" si="4"/>
        <v>19</v>
      </c>
      <c r="L98" s="7">
        <f t="shared" si="4"/>
        <v>140</v>
      </c>
      <c r="M98" s="37">
        <f>(L98+K98+I98)/B98</f>
        <v>0.72842933771799778</v>
      </c>
    </row>
    <row r="99" spans="1:13" x14ac:dyDescent="0.25">
      <c r="A99" s="16" t="s">
        <v>107</v>
      </c>
      <c r="B99" s="7"/>
      <c r="C99" s="37">
        <f>C98/$I$98</f>
        <v>0.33158384515168432</v>
      </c>
      <c r="D99" s="37">
        <f t="shared" ref="D99:H99" si="5">D98/$I$98</f>
        <v>0.14751535455053044</v>
      </c>
      <c r="E99" s="37">
        <f t="shared" si="5"/>
        <v>5.8440349897636327E-3</v>
      </c>
      <c r="F99" s="37">
        <f t="shared" si="5"/>
        <v>0.50009305788200265</v>
      </c>
      <c r="G99" s="37">
        <f t="shared" si="5"/>
        <v>7.3701842546063647E-3</v>
      </c>
      <c r="H99" s="37">
        <f t="shared" si="5"/>
        <v>7.5935231714126189E-3</v>
      </c>
      <c r="I99" s="37"/>
      <c r="J99" s="37"/>
      <c r="K99" s="37"/>
      <c r="L99" s="37"/>
      <c r="M99" s="37"/>
    </row>
    <row r="100" spans="1:13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72" fitToHeight="0" orientation="landscape" r:id="rId1"/>
  <tableParts count="1">
    <tablePart r:id="rId2"/>
  </tablePart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2755A-5B5B-4BEF-83A5-098C66C2C86C}">
  <sheetPr codeName="Sheet77">
    <pageSetUpPr fitToPage="1"/>
  </sheetPr>
  <dimension ref="A1:N101"/>
  <sheetViews>
    <sheetView workbookViewId="0">
      <pane xSplit="1" ySplit="1" topLeftCell="B68" activePane="bottomRight" state="frozen"/>
      <selection pane="topRight" activeCell="D1" sqref="D1"/>
      <selection pane="bottomLeft" activeCell="A2" sqref="A2"/>
      <selection pane="bottomRight" activeCell="B99" sqref="B99"/>
    </sheetView>
  </sheetViews>
  <sheetFormatPr defaultColWidth="0" defaultRowHeight="15" zeroHeight="1" x14ac:dyDescent="0.25"/>
  <cols>
    <col min="1" max="1" width="35.7109375" style="33" customWidth="1"/>
    <col min="2" max="2" width="8.7109375" style="40" customWidth="1"/>
    <col min="3" max="7" width="11.7109375" style="40" customWidth="1"/>
    <col min="8" max="8" width="8.7109375" style="40" customWidth="1"/>
    <col min="9" max="11" width="3.7109375" style="40" customWidth="1"/>
    <col min="12" max="12" width="8.7109375" style="47" customWidth="1"/>
    <col min="13" max="13" width="1.7109375" style="33" customWidth="1"/>
    <col min="14" max="14" width="0" style="33" hidden="1" customWidth="1"/>
    <col min="15" max="16384" width="9.140625" style="33" hidden="1"/>
  </cols>
  <sheetData>
    <row r="1" spans="1:12" ht="50.1" customHeight="1" thickBot="1" x14ac:dyDescent="0.3">
      <c r="A1" s="1" t="s">
        <v>0</v>
      </c>
      <c r="B1" s="3" t="s">
        <v>1</v>
      </c>
      <c r="C1" s="3" t="s">
        <v>6413</v>
      </c>
      <c r="D1" s="3" t="s">
        <v>6414</v>
      </c>
      <c r="E1" s="3" t="s">
        <v>6415</v>
      </c>
      <c r="F1" s="3" t="s">
        <v>6416</v>
      </c>
      <c r="G1" s="3" t="s">
        <v>6417</v>
      </c>
      <c r="H1" s="3" t="s">
        <v>8</v>
      </c>
      <c r="I1" s="3" t="s">
        <v>9</v>
      </c>
      <c r="J1" s="3" t="s">
        <v>10</v>
      </c>
      <c r="K1" s="3" t="s">
        <v>11</v>
      </c>
      <c r="L1" s="3" t="s">
        <v>12</v>
      </c>
    </row>
    <row r="2" spans="1:12" ht="15.75" thickTop="1" x14ac:dyDescent="0.25">
      <c r="A2" s="21" t="s">
        <v>6418</v>
      </c>
      <c r="B2" s="34">
        <v>624</v>
      </c>
      <c r="C2" s="7">
        <v>24</v>
      </c>
      <c r="D2" s="7">
        <v>243</v>
      </c>
      <c r="E2" s="7">
        <v>3</v>
      </c>
      <c r="F2" s="7">
        <v>26</v>
      </c>
      <c r="G2" s="7">
        <v>2</v>
      </c>
      <c r="H2" s="22">
        <v>298</v>
      </c>
      <c r="I2" s="7">
        <v>2</v>
      </c>
      <c r="J2" s="7">
        <v>0</v>
      </c>
      <c r="K2" s="7">
        <v>0</v>
      </c>
      <c r="L2" s="37">
        <f t="shared" ref="L2:L65" si="0">(K2+J2+H2)/B2</f>
        <v>0.47756410256410259</v>
      </c>
    </row>
    <row r="3" spans="1:12" x14ac:dyDescent="0.25">
      <c r="A3" s="21" t="s">
        <v>6419</v>
      </c>
      <c r="B3" s="34">
        <v>315</v>
      </c>
      <c r="C3" s="7">
        <v>7</v>
      </c>
      <c r="D3" s="7">
        <v>54</v>
      </c>
      <c r="E3" s="7">
        <v>1</v>
      </c>
      <c r="F3" s="7">
        <v>18</v>
      </c>
      <c r="G3" s="7">
        <v>1</v>
      </c>
      <c r="H3" s="22">
        <v>81</v>
      </c>
      <c r="I3" s="7">
        <v>0</v>
      </c>
      <c r="J3" s="7">
        <v>0</v>
      </c>
      <c r="K3" s="7">
        <v>0</v>
      </c>
      <c r="L3" s="37">
        <f t="shared" si="0"/>
        <v>0.25714285714285712</v>
      </c>
    </row>
    <row r="4" spans="1:12" x14ac:dyDescent="0.25">
      <c r="A4" s="21" t="s">
        <v>6420</v>
      </c>
      <c r="B4" s="34">
        <v>388</v>
      </c>
      <c r="C4" s="7">
        <v>12</v>
      </c>
      <c r="D4" s="7">
        <v>91</v>
      </c>
      <c r="E4" s="7">
        <v>0</v>
      </c>
      <c r="F4" s="7">
        <v>24</v>
      </c>
      <c r="G4" s="7">
        <v>0</v>
      </c>
      <c r="H4" s="22">
        <v>127</v>
      </c>
      <c r="I4" s="7">
        <v>0</v>
      </c>
      <c r="J4" s="7">
        <v>0</v>
      </c>
      <c r="K4" s="7">
        <v>0</v>
      </c>
      <c r="L4" s="37">
        <f t="shared" si="0"/>
        <v>0.32731958762886598</v>
      </c>
    </row>
    <row r="5" spans="1:12" x14ac:dyDescent="0.25">
      <c r="A5" s="21" t="s">
        <v>6421</v>
      </c>
      <c r="B5" s="34">
        <v>488</v>
      </c>
      <c r="C5" s="7">
        <v>17</v>
      </c>
      <c r="D5" s="7">
        <v>121</v>
      </c>
      <c r="E5" s="7">
        <v>1</v>
      </c>
      <c r="F5" s="7">
        <v>31</v>
      </c>
      <c r="G5" s="7">
        <v>5</v>
      </c>
      <c r="H5" s="22">
        <v>175</v>
      </c>
      <c r="I5" s="7">
        <v>1</v>
      </c>
      <c r="J5" s="7">
        <v>0</v>
      </c>
      <c r="K5" s="7">
        <v>0</v>
      </c>
      <c r="L5" s="37">
        <f t="shared" si="0"/>
        <v>0.35860655737704916</v>
      </c>
    </row>
    <row r="6" spans="1:12" x14ac:dyDescent="0.25">
      <c r="A6" s="21" t="s">
        <v>6422</v>
      </c>
      <c r="B6" s="34">
        <v>441</v>
      </c>
      <c r="C6" s="7">
        <v>15</v>
      </c>
      <c r="D6" s="7">
        <v>99</v>
      </c>
      <c r="E6" s="7">
        <v>2</v>
      </c>
      <c r="F6" s="7">
        <v>24</v>
      </c>
      <c r="G6" s="7">
        <v>2</v>
      </c>
      <c r="H6" s="22">
        <v>142</v>
      </c>
      <c r="I6" s="7">
        <v>0</v>
      </c>
      <c r="J6" s="7">
        <v>0</v>
      </c>
      <c r="K6" s="7">
        <v>1</v>
      </c>
      <c r="L6" s="37">
        <f t="shared" si="0"/>
        <v>0.32426303854875282</v>
      </c>
    </row>
    <row r="7" spans="1:12" x14ac:dyDescent="0.25">
      <c r="A7" s="21" t="s">
        <v>6423</v>
      </c>
      <c r="B7" s="34">
        <v>405</v>
      </c>
      <c r="C7" s="7">
        <v>7</v>
      </c>
      <c r="D7" s="7">
        <v>101</v>
      </c>
      <c r="E7" s="7">
        <v>1</v>
      </c>
      <c r="F7" s="7">
        <v>25</v>
      </c>
      <c r="G7" s="7">
        <v>1</v>
      </c>
      <c r="H7" s="22">
        <v>135</v>
      </c>
      <c r="I7" s="7">
        <v>1</v>
      </c>
      <c r="J7" s="7">
        <v>0</v>
      </c>
      <c r="K7" s="7">
        <v>0</v>
      </c>
      <c r="L7" s="37">
        <f t="shared" si="0"/>
        <v>0.33333333333333331</v>
      </c>
    </row>
    <row r="8" spans="1:12" x14ac:dyDescent="0.25">
      <c r="A8" s="21" t="s">
        <v>6424</v>
      </c>
      <c r="B8" s="34">
        <v>474</v>
      </c>
      <c r="C8" s="7">
        <v>7</v>
      </c>
      <c r="D8" s="7">
        <v>96</v>
      </c>
      <c r="E8" s="7">
        <v>2</v>
      </c>
      <c r="F8" s="7">
        <v>32</v>
      </c>
      <c r="G8" s="7">
        <v>4</v>
      </c>
      <c r="H8" s="22">
        <v>141</v>
      </c>
      <c r="I8" s="7">
        <v>0</v>
      </c>
      <c r="J8" s="7">
        <v>0</v>
      </c>
      <c r="K8" s="7">
        <v>1</v>
      </c>
      <c r="L8" s="37">
        <f t="shared" si="0"/>
        <v>0.29957805907172996</v>
      </c>
    </row>
    <row r="9" spans="1:12" x14ac:dyDescent="0.25">
      <c r="A9" s="21" t="s">
        <v>6425</v>
      </c>
      <c r="B9" s="34">
        <v>471</v>
      </c>
      <c r="C9" s="7">
        <v>9</v>
      </c>
      <c r="D9" s="7">
        <v>97</v>
      </c>
      <c r="E9" s="7">
        <v>2</v>
      </c>
      <c r="F9" s="7">
        <v>18</v>
      </c>
      <c r="G9" s="7">
        <v>2</v>
      </c>
      <c r="H9" s="22">
        <v>128</v>
      </c>
      <c r="I9" s="7">
        <v>0</v>
      </c>
      <c r="J9" s="7">
        <v>0</v>
      </c>
      <c r="K9" s="7">
        <v>0</v>
      </c>
      <c r="L9" s="37">
        <f t="shared" si="0"/>
        <v>0.27176220806794055</v>
      </c>
    </row>
    <row r="10" spans="1:12" x14ac:dyDescent="0.25">
      <c r="A10" s="21" t="s">
        <v>6426</v>
      </c>
      <c r="B10" s="34">
        <v>389</v>
      </c>
      <c r="C10" s="7">
        <v>12</v>
      </c>
      <c r="D10" s="7">
        <v>92</v>
      </c>
      <c r="E10" s="7">
        <v>3</v>
      </c>
      <c r="F10" s="7">
        <v>26</v>
      </c>
      <c r="G10" s="7">
        <v>3</v>
      </c>
      <c r="H10" s="22">
        <v>136</v>
      </c>
      <c r="I10" s="7">
        <v>1</v>
      </c>
      <c r="J10" s="7">
        <v>0</v>
      </c>
      <c r="K10" s="7">
        <v>1</v>
      </c>
      <c r="L10" s="37">
        <f t="shared" si="0"/>
        <v>0.35218508997429304</v>
      </c>
    </row>
    <row r="11" spans="1:12" x14ac:dyDescent="0.25">
      <c r="A11" s="21" t="s">
        <v>6427</v>
      </c>
      <c r="B11" s="34">
        <v>592</v>
      </c>
      <c r="C11" s="7">
        <v>14</v>
      </c>
      <c r="D11" s="7">
        <v>138</v>
      </c>
      <c r="E11" s="7">
        <v>3</v>
      </c>
      <c r="F11" s="7">
        <v>33</v>
      </c>
      <c r="G11" s="7">
        <v>3</v>
      </c>
      <c r="H11" s="22">
        <v>191</v>
      </c>
      <c r="I11" s="7">
        <v>0</v>
      </c>
      <c r="J11" s="7">
        <v>1</v>
      </c>
      <c r="K11" s="7">
        <v>1</v>
      </c>
      <c r="L11" s="37">
        <f t="shared" si="0"/>
        <v>0.32601351351351349</v>
      </c>
    </row>
    <row r="12" spans="1:12" x14ac:dyDescent="0.25">
      <c r="A12" s="21" t="s">
        <v>6428</v>
      </c>
      <c r="B12" s="34">
        <v>327</v>
      </c>
      <c r="C12" s="7">
        <v>14</v>
      </c>
      <c r="D12" s="7">
        <v>90</v>
      </c>
      <c r="E12" s="7">
        <v>0</v>
      </c>
      <c r="F12" s="7">
        <v>9</v>
      </c>
      <c r="G12" s="7">
        <v>3</v>
      </c>
      <c r="H12" s="22">
        <v>116</v>
      </c>
      <c r="I12" s="7">
        <v>1</v>
      </c>
      <c r="J12" s="7">
        <v>0</v>
      </c>
      <c r="K12" s="7">
        <v>0</v>
      </c>
      <c r="L12" s="37">
        <f t="shared" si="0"/>
        <v>0.35474006116207951</v>
      </c>
    </row>
    <row r="13" spans="1:12" x14ac:dyDescent="0.25">
      <c r="A13" s="21" t="s">
        <v>6429</v>
      </c>
      <c r="B13" s="34">
        <v>489</v>
      </c>
      <c r="C13" s="7">
        <v>5</v>
      </c>
      <c r="D13" s="7">
        <v>87</v>
      </c>
      <c r="E13" s="7">
        <v>2</v>
      </c>
      <c r="F13" s="7">
        <v>15</v>
      </c>
      <c r="G13" s="7">
        <v>5</v>
      </c>
      <c r="H13" s="22">
        <v>114</v>
      </c>
      <c r="I13" s="7">
        <v>0</v>
      </c>
      <c r="J13" s="7">
        <v>0</v>
      </c>
      <c r="K13" s="7">
        <v>0</v>
      </c>
      <c r="L13" s="37">
        <f t="shared" si="0"/>
        <v>0.23312883435582821</v>
      </c>
    </row>
    <row r="14" spans="1:12" x14ac:dyDescent="0.25">
      <c r="A14" s="21" t="s">
        <v>6430</v>
      </c>
      <c r="B14" s="34">
        <v>462</v>
      </c>
      <c r="C14" s="7">
        <v>6</v>
      </c>
      <c r="D14" s="7">
        <v>104</v>
      </c>
      <c r="E14" s="7">
        <v>1</v>
      </c>
      <c r="F14" s="7">
        <v>31</v>
      </c>
      <c r="G14" s="7">
        <v>6</v>
      </c>
      <c r="H14" s="22">
        <v>148</v>
      </c>
      <c r="I14" s="7">
        <v>0</v>
      </c>
      <c r="J14" s="7">
        <v>0</v>
      </c>
      <c r="K14" s="7">
        <v>0</v>
      </c>
      <c r="L14" s="37">
        <f t="shared" si="0"/>
        <v>0.32034632034632032</v>
      </c>
    </row>
    <row r="15" spans="1:12" x14ac:dyDescent="0.25">
      <c r="A15" s="21" t="s">
        <v>6431</v>
      </c>
      <c r="B15" s="34">
        <v>399</v>
      </c>
      <c r="C15" s="7">
        <v>18</v>
      </c>
      <c r="D15" s="7">
        <v>94</v>
      </c>
      <c r="E15" s="7">
        <v>2</v>
      </c>
      <c r="F15" s="7">
        <v>25</v>
      </c>
      <c r="G15" s="7">
        <v>2</v>
      </c>
      <c r="H15" s="22">
        <v>141</v>
      </c>
      <c r="I15" s="7">
        <v>0</v>
      </c>
      <c r="J15" s="7">
        <v>0</v>
      </c>
      <c r="K15" s="7">
        <v>0</v>
      </c>
      <c r="L15" s="37">
        <f t="shared" si="0"/>
        <v>0.35338345864661652</v>
      </c>
    </row>
    <row r="16" spans="1:12" x14ac:dyDescent="0.25">
      <c r="A16" s="21" t="s">
        <v>6432</v>
      </c>
      <c r="B16" s="34">
        <v>458</v>
      </c>
      <c r="C16" s="7">
        <v>19</v>
      </c>
      <c r="D16" s="7">
        <v>132</v>
      </c>
      <c r="E16" s="7">
        <v>2</v>
      </c>
      <c r="F16" s="7">
        <v>36</v>
      </c>
      <c r="G16" s="7">
        <v>3</v>
      </c>
      <c r="H16" s="22">
        <v>192</v>
      </c>
      <c r="I16" s="7">
        <v>1</v>
      </c>
      <c r="J16" s="7">
        <v>0</v>
      </c>
      <c r="K16" s="7">
        <v>0</v>
      </c>
      <c r="L16" s="37">
        <f t="shared" si="0"/>
        <v>0.41921397379912662</v>
      </c>
    </row>
    <row r="17" spans="1:12" x14ac:dyDescent="0.25">
      <c r="A17" s="21" t="s">
        <v>6433</v>
      </c>
      <c r="B17" s="34">
        <v>373</v>
      </c>
      <c r="C17" s="7">
        <v>9</v>
      </c>
      <c r="D17" s="7">
        <v>104</v>
      </c>
      <c r="E17" s="7">
        <v>1</v>
      </c>
      <c r="F17" s="7">
        <v>31</v>
      </c>
      <c r="G17" s="7">
        <v>1</v>
      </c>
      <c r="H17" s="22">
        <v>146</v>
      </c>
      <c r="I17" s="7">
        <v>0</v>
      </c>
      <c r="J17" s="7">
        <v>0</v>
      </c>
      <c r="K17" s="7">
        <v>0</v>
      </c>
      <c r="L17" s="37">
        <f t="shared" si="0"/>
        <v>0.39142091152815012</v>
      </c>
    </row>
    <row r="18" spans="1:12" x14ac:dyDescent="0.25">
      <c r="A18" s="21" t="s">
        <v>6434</v>
      </c>
      <c r="B18" s="34">
        <v>363</v>
      </c>
      <c r="C18" s="7">
        <v>3</v>
      </c>
      <c r="D18" s="7">
        <v>94</v>
      </c>
      <c r="E18" s="7">
        <v>0</v>
      </c>
      <c r="F18" s="7">
        <v>24</v>
      </c>
      <c r="G18" s="7">
        <v>1</v>
      </c>
      <c r="H18" s="22">
        <v>122</v>
      </c>
      <c r="I18" s="7">
        <v>0</v>
      </c>
      <c r="J18" s="7">
        <v>0</v>
      </c>
      <c r="K18" s="7">
        <v>0</v>
      </c>
      <c r="L18" s="37">
        <f t="shared" si="0"/>
        <v>0.33608815426997246</v>
      </c>
    </row>
    <row r="19" spans="1:12" x14ac:dyDescent="0.25">
      <c r="A19" s="21" t="s">
        <v>6435</v>
      </c>
      <c r="B19" s="34">
        <v>471</v>
      </c>
      <c r="C19" s="7">
        <v>16</v>
      </c>
      <c r="D19" s="7">
        <v>151</v>
      </c>
      <c r="E19" s="7">
        <v>0</v>
      </c>
      <c r="F19" s="7">
        <v>12</v>
      </c>
      <c r="G19" s="7">
        <v>1</v>
      </c>
      <c r="H19" s="22">
        <v>180</v>
      </c>
      <c r="I19" s="7">
        <v>1</v>
      </c>
      <c r="J19" s="7">
        <v>0</v>
      </c>
      <c r="K19" s="7">
        <v>2</v>
      </c>
      <c r="L19" s="37">
        <f t="shared" si="0"/>
        <v>0.386411889596603</v>
      </c>
    </row>
    <row r="20" spans="1:12" x14ac:dyDescent="0.25">
      <c r="A20" s="21" t="s">
        <v>6436</v>
      </c>
      <c r="B20" s="34">
        <v>428</v>
      </c>
      <c r="C20" s="7">
        <v>15</v>
      </c>
      <c r="D20" s="7">
        <v>209</v>
      </c>
      <c r="E20" s="7">
        <v>2</v>
      </c>
      <c r="F20" s="7">
        <v>37</v>
      </c>
      <c r="G20" s="7">
        <v>3</v>
      </c>
      <c r="H20" s="22">
        <v>266</v>
      </c>
      <c r="I20" s="7">
        <v>0</v>
      </c>
      <c r="J20" s="7">
        <v>0</v>
      </c>
      <c r="K20" s="7">
        <v>0</v>
      </c>
      <c r="L20" s="37">
        <f t="shared" si="0"/>
        <v>0.62149532710280375</v>
      </c>
    </row>
    <row r="21" spans="1:12" x14ac:dyDescent="0.25">
      <c r="A21" s="21" t="s">
        <v>6437</v>
      </c>
      <c r="B21" s="34">
        <v>324</v>
      </c>
      <c r="C21" s="7">
        <v>19</v>
      </c>
      <c r="D21" s="7">
        <v>157</v>
      </c>
      <c r="E21" s="7">
        <v>1</v>
      </c>
      <c r="F21" s="7">
        <v>20</v>
      </c>
      <c r="G21" s="7">
        <v>2</v>
      </c>
      <c r="H21" s="22">
        <v>199</v>
      </c>
      <c r="I21" s="7">
        <v>1</v>
      </c>
      <c r="J21" s="7">
        <v>0</v>
      </c>
      <c r="K21" s="7">
        <v>0</v>
      </c>
      <c r="L21" s="37">
        <f t="shared" si="0"/>
        <v>0.61419753086419748</v>
      </c>
    </row>
    <row r="22" spans="1:12" x14ac:dyDescent="0.25">
      <c r="A22" s="21" t="s">
        <v>6438</v>
      </c>
      <c r="B22" s="34">
        <v>305</v>
      </c>
      <c r="C22" s="7">
        <v>17</v>
      </c>
      <c r="D22" s="7">
        <v>171</v>
      </c>
      <c r="E22" s="7">
        <v>1</v>
      </c>
      <c r="F22" s="7">
        <v>15</v>
      </c>
      <c r="G22" s="7">
        <v>5</v>
      </c>
      <c r="H22" s="22">
        <v>209</v>
      </c>
      <c r="I22" s="7">
        <v>0</v>
      </c>
      <c r="J22" s="7">
        <v>0</v>
      </c>
      <c r="K22" s="7">
        <v>0</v>
      </c>
      <c r="L22" s="37">
        <f t="shared" si="0"/>
        <v>0.68524590163934429</v>
      </c>
    </row>
    <row r="23" spans="1:12" x14ac:dyDescent="0.25">
      <c r="A23" s="21" t="s">
        <v>6439</v>
      </c>
      <c r="B23" s="34">
        <v>394</v>
      </c>
      <c r="C23" s="7">
        <v>11</v>
      </c>
      <c r="D23" s="7">
        <v>217</v>
      </c>
      <c r="E23" s="7">
        <v>2</v>
      </c>
      <c r="F23" s="7">
        <v>23</v>
      </c>
      <c r="G23" s="7">
        <v>2</v>
      </c>
      <c r="H23" s="22">
        <v>255</v>
      </c>
      <c r="I23" s="7">
        <v>1</v>
      </c>
      <c r="J23" s="7">
        <v>0</v>
      </c>
      <c r="K23" s="7">
        <v>1</v>
      </c>
      <c r="L23" s="37">
        <f t="shared" si="0"/>
        <v>0.64974619289340096</v>
      </c>
    </row>
    <row r="24" spans="1:12" x14ac:dyDescent="0.25">
      <c r="A24" s="21" t="s">
        <v>6440</v>
      </c>
      <c r="B24" s="34">
        <v>336</v>
      </c>
      <c r="C24" s="7">
        <v>19</v>
      </c>
      <c r="D24" s="7">
        <v>156</v>
      </c>
      <c r="E24" s="7">
        <v>1</v>
      </c>
      <c r="F24" s="7">
        <v>24</v>
      </c>
      <c r="G24" s="7">
        <v>8</v>
      </c>
      <c r="H24" s="22">
        <v>208</v>
      </c>
      <c r="I24" s="7">
        <v>0</v>
      </c>
      <c r="J24" s="7">
        <v>0</v>
      </c>
      <c r="K24" s="7">
        <v>0</v>
      </c>
      <c r="L24" s="37">
        <f t="shared" si="0"/>
        <v>0.61904761904761907</v>
      </c>
    </row>
    <row r="25" spans="1:12" x14ac:dyDescent="0.25">
      <c r="A25" s="21" t="s">
        <v>6441</v>
      </c>
      <c r="B25" s="34">
        <v>403</v>
      </c>
      <c r="C25" s="7">
        <v>7</v>
      </c>
      <c r="D25" s="7">
        <v>156</v>
      </c>
      <c r="E25" s="7">
        <v>1</v>
      </c>
      <c r="F25" s="7">
        <v>14</v>
      </c>
      <c r="G25" s="7">
        <v>3</v>
      </c>
      <c r="H25" s="22">
        <v>181</v>
      </c>
      <c r="I25" s="7">
        <v>0</v>
      </c>
      <c r="J25" s="7">
        <v>0</v>
      </c>
      <c r="K25" s="7">
        <v>0</v>
      </c>
      <c r="L25" s="37">
        <f t="shared" si="0"/>
        <v>0.4491315136476427</v>
      </c>
    </row>
    <row r="26" spans="1:12" x14ac:dyDescent="0.25">
      <c r="A26" s="21" t="s">
        <v>6442</v>
      </c>
      <c r="B26" s="34">
        <v>454</v>
      </c>
      <c r="C26" s="7">
        <v>10</v>
      </c>
      <c r="D26" s="7">
        <v>157</v>
      </c>
      <c r="E26" s="7">
        <v>5</v>
      </c>
      <c r="F26" s="7">
        <v>9</v>
      </c>
      <c r="G26" s="7">
        <v>2</v>
      </c>
      <c r="H26" s="22">
        <v>183</v>
      </c>
      <c r="I26" s="7">
        <v>1</v>
      </c>
      <c r="J26" s="7">
        <v>0</v>
      </c>
      <c r="K26" s="7">
        <v>1</v>
      </c>
      <c r="L26" s="37">
        <f t="shared" si="0"/>
        <v>0.40528634361233479</v>
      </c>
    </row>
    <row r="27" spans="1:12" x14ac:dyDescent="0.25">
      <c r="A27" s="21" t="s">
        <v>6443</v>
      </c>
      <c r="B27" s="34">
        <v>482</v>
      </c>
      <c r="C27" s="7">
        <v>16</v>
      </c>
      <c r="D27" s="7">
        <v>192</v>
      </c>
      <c r="E27" s="7">
        <v>3</v>
      </c>
      <c r="F27" s="7">
        <v>10</v>
      </c>
      <c r="G27" s="7">
        <v>3</v>
      </c>
      <c r="H27" s="22">
        <v>224</v>
      </c>
      <c r="I27" s="7">
        <v>1</v>
      </c>
      <c r="J27" s="7">
        <v>0</v>
      </c>
      <c r="K27" s="7">
        <v>0</v>
      </c>
      <c r="L27" s="37">
        <f t="shared" si="0"/>
        <v>0.46473029045643155</v>
      </c>
    </row>
    <row r="28" spans="1:12" x14ac:dyDescent="0.25">
      <c r="A28" s="21" t="s">
        <v>6444</v>
      </c>
      <c r="B28" s="34">
        <v>477</v>
      </c>
      <c r="C28" s="7">
        <v>8</v>
      </c>
      <c r="D28" s="7">
        <v>137</v>
      </c>
      <c r="E28" s="7">
        <v>1</v>
      </c>
      <c r="F28" s="7">
        <v>12</v>
      </c>
      <c r="G28" s="7">
        <v>0</v>
      </c>
      <c r="H28" s="22">
        <v>158</v>
      </c>
      <c r="I28" s="7">
        <v>0</v>
      </c>
      <c r="J28" s="7">
        <v>0</v>
      </c>
      <c r="K28" s="7">
        <v>0</v>
      </c>
      <c r="L28" s="37">
        <f t="shared" si="0"/>
        <v>0.33123689727463312</v>
      </c>
    </row>
    <row r="29" spans="1:12" x14ac:dyDescent="0.25">
      <c r="A29" s="21" t="s">
        <v>6445</v>
      </c>
      <c r="B29" s="34">
        <v>606</v>
      </c>
      <c r="C29" s="7">
        <v>13</v>
      </c>
      <c r="D29" s="7">
        <v>183</v>
      </c>
      <c r="E29" s="7">
        <v>2</v>
      </c>
      <c r="F29" s="7">
        <v>10</v>
      </c>
      <c r="G29" s="7">
        <v>3</v>
      </c>
      <c r="H29" s="22">
        <v>211</v>
      </c>
      <c r="I29" s="7">
        <v>0</v>
      </c>
      <c r="J29" s="7">
        <v>0</v>
      </c>
      <c r="K29" s="7">
        <v>0</v>
      </c>
      <c r="L29" s="37">
        <f t="shared" si="0"/>
        <v>0.34818481848184818</v>
      </c>
    </row>
    <row r="30" spans="1:12" x14ac:dyDescent="0.25">
      <c r="A30" s="21" t="s">
        <v>6446</v>
      </c>
      <c r="B30" s="34">
        <v>422</v>
      </c>
      <c r="C30" s="7">
        <v>17</v>
      </c>
      <c r="D30" s="7">
        <v>166</v>
      </c>
      <c r="E30" s="7">
        <v>0</v>
      </c>
      <c r="F30" s="7">
        <v>10</v>
      </c>
      <c r="G30" s="7">
        <v>1</v>
      </c>
      <c r="H30" s="22">
        <v>194</v>
      </c>
      <c r="I30" s="7">
        <v>0</v>
      </c>
      <c r="J30" s="7">
        <v>0</v>
      </c>
      <c r="K30" s="7">
        <v>1</v>
      </c>
      <c r="L30" s="37">
        <f t="shared" si="0"/>
        <v>0.46208530805687204</v>
      </c>
    </row>
    <row r="31" spans="1:12" x14ac:dyDescent="0.25">
      <c r="A31" s="21" t="s">
        <v>6447</v>
      </c>
      <c r="B31" s="34">
        <v>521</v>
      </c>
      <c r="C31" s="7">
        <v>19</v>
      </c>
      <c r="D31" s="7">
        <v>162</v>
      </c>
      <c r="E31" s="7">
        <v>4</v>
      </c>
      <c r="F31" s="7">
        <v>29</v>
      </c>
      <c r="G31" s="7">
        <v>3</v>
      </c>
      <c r="H31" s="22">
        <v>217</v>
      </c>
      <c r="I31" s="7">
        <v>0</v>
      </c>
      <c r="J31" s="7">
        <v>1</v>
      </c>
      <c r="K31" s="7">
        <v>0</v>
      </c>
      <c r="L31" s="37">
        <f t="shared" si="0"/>
        <v>0.41842610364683303</v>
      </c>
    </row>
    <row r="32" spans="1:12" x14ac:dyDescent="0.25">
      <c r="A32" s="21" t="s">
        <v>6448</v>
      </c>
      <c r="B32" s="34">
        <v>325</v>
      </c>
      <c r="C32" s="7">
        <v>11</v>
      </c>
      <c r="D32" s="7">
        <v>90</v>
      </c>
      <c r="E32" s="7">
        <v>0</v>
      </c>
      <c r="F32" s="7">
        <v>10</v>
      </c>
      <c r="G32" s="7">
        <v>0</v>
      </c>
      <c r="H32" s="22">
        <v>111</v>
      </c>
      <c r="I32" s="7">
        <v>1</v>
      </c>
      <c r="J32" s="7">
        <v>0</v>
      </c>
      <c r="K32" s="7">
        <v>0</v>
      </c>
      <c r="L32" s="37">
        <f t="shared" si="0"/>
        <v>0.34153846153846151</v>
      </c>
    </row>
    <row r="33" spans="1:12" x14ac:dyDescent="0.25">
      <c r="A33" s="21" t="s">
        <v>6449</v>
      </c>
      <c r="B33" s="34">
        <v>613</v>
      </c>
      <c r="C33" s="7">
        <v>19</v>
      </c>
      <c r="D33" s="7">
        <v>152</v>
      </c>
      <c r="E33" s="7">
        <v>2</v>
      </c>
      <c r="F33" s="7">
        <v>13</v>
      </c>
      <c r="G33" s="7">
        <v>3</v>
      </c>
      <c r="H33" s="22">
        <v>189</v>
      </c>
      <c r="I33" s="7">
        <v>1</v>
      </c>
      <c r="J33" s="7">
        <v>0</v>
      </c>
      <c r="K33" s="7">
        <v>0</v>
      </c>
      <c r="L33" s="37">
        <f t="shared" si="0"/>
        <v>0.30831973898858073</v>
      </c>
    </row>
    <row r="34" spans="1:12" x14ac:dyDescent="0.25">
      <c r="A34" s="21" t="s">
        <v>6450</v>
      </c>
      <c r="B34" s="34">
        <v>636</v>
      </c>
      <c r="C34" s="7">
        <v>21</v>
      </c>
      <c r="D34" s="7">
        <v>278</v>
      </c>
      <c r="E34" s="7">
        <v>3</v>
      </c>
      <c r="F34" s="7">
        <v>29</v>
      </c>
      <c r="G34" s="7">
        <v>4</v>
      </c>
      <c r="H34" s="22">
        <v>335</v>
      </c>
      <c r="I34" s="7">
        <v>0</v>
      </c>
      <c r="J34" s="7">
        <v>0</v>
      </c>
      <c r="K34" s="7">
        <v>1</v>
      </c>
      <c r="L34" s="37">
        <f t="shared" si="0"/>
        <v>0.52830188679245282</v>
      </c>
    </row>
    <row r="35" spans="1:12" x14ac:dyDescent="0.25">
      <c r="A35" s="21" t="s">
        <v>6451</v>
      </c>
      <c r="B35" s="34">
        <v>398</v>
      </c>
      <c r="C35" s="7">
        <v>17</v>
      </c>
      <c r="D35" s="7">
        <v>149</v>
      </c>
      <c r="E35" s="7">
        <v>1</v>
      </c>
      <c r="F35" s="7">
        <v>50</v>
      </c>
      <c r="G35" s="7">
        <v>5</v>
      </c>
      <c r="H35" s="22">
        <v>222</v>
      </c>
      <c r="I35" s="7">
        <v>0</v>
      </c>
      <c r="J35" s="7">
        <v>0</v>
      </c>
      <c r="K35" s="7">
        <v>0</v>
      </c>
      <c r="L35" s="37">
        <f t="shared" si="0"/>
        <v>0.55778894472361806</v>
      </c>
    </row>
    <row r="36" spans="1:12" x14ac:dyDescent="0.25">
      <c r="A36" s="21" t="s">
        <v>6452</v>
      </c>
      <c r="B36" s="34">
        <v>363</v>
      </c>
      <c r="C36" s="7">
        <v>10</v>
      </c>
      <c r="D36" s="7">
        <v>128</v>
      </c>
      <c r="E36" s="7">
        <v>1</v>
      </c>
      <c r="F36" s="7">
        <v>24</v>
      </c>
      <c r="G36" s="7">
        <v>1</v>
      </c>
      <c r="H36" s="22">
        <v>164</v>
      </c>
      <c r="I36" s="7">
        <v>0</v>
      </c>
      <c r="J36" s="7">
        <v>0</v>
      </c>
      <c r="K36" s="7">
        <v>1</v>
      </c>
      <c r="L36" s="37">
        <f t="shared" si="0"/>
        <v>0.45454545454545453</v>
      </c>
    </row>
    <row r="37" spans="1:12" x14ac:dyDescent="0.25">
      <c r="A37" s="21" t="s">
        <v>6453</v>
      </c>
      <c r="B37" s="34">
        <v>359</v>
      </c>
      <c r="C37" s="7">
        <v>12</v>
      </c>
      <c r="D37" s="7">
        <v>121</v>
      </c>
      <c r="E37" s="7">
        <v>0</v>
      </c>
      <c r="F37" s="7">
        <v>28</v>
      </c>
      <c r="G37" s="7">
        <v>6</v>
      </c>
      <c r="H37" s="22">
        <v>167</v>
      </c>
      <c r="I37" s="7">
        <v>1</v>
      </c>
      <c r="J37" s="7">
        <v>0</v>
      </c>
      <c r="K37" s="7">
        <v>0</v>
      </c>
      <c r="L37" s="37">
        <f t="shared" si="0"/>
        <v>0.46518105849582175</v>
      </c>
    </row>
    <row r="38" spans="1:12" x14ac:dyDescent="0.25">
      <c r="A38" s="21" t="s">
        <v>6454</v>
      </c>
      <c r="B38" s="34">
        <v>453</v>
      </c>
      <c r="C38" s="7">
        <v>16</v>
      </c>
      <c r="D38" s="7">
        <v>188</v>
      </c>
      <c r="E38" s="7">
        <v>2</v>
      </c>
      <c r="F38" s="7">
        <v>44</v>
      </c>
      <c r="G38" s="7">
        <v>4</v>
      </c>
      <c r="H38" s="22">
        <v>254</v>
      </c>
      <c r="I38" s="7">
        <v>0</v>
      </c>
      <c r="J38" s="7">
        <v>0</v>
      </c>
      <c r="K38" s="7">
        <v>0</v>
      </c>
      <c r="L38" s="37">
        <f t="shared" si="0"/>
        <v>0.56070640176600439</v>
      </c>
    </row>
    <row r="39" spans="1:12" x14ac:dyDescent="0.25">
      <c r="A39" s="21" t="s">
        <v>6455</v>
      </c>
      <c r="B39" s="34">
        <v>435</v>
      </c>
      <c r="C39" s="7">
        <v>15</v>
      </c>
      <c r="D39" s="7">
        <v>165</v>
      </c>
      <c r="E39" s="7">
        <v>2</v>
      </c>
      <c r="F39" s="7">
        <v>37</v>
      </c>
      <c r="G39" s="7">
        <v>8</v>
      </c>
      <c r="H39" s="22">
        <v>227</v>
      </c>
      <c r="I39" s="7">
        <v>1</v>
      </c>
      <c r="J39" s="7">
        <v>0</v>
      </c>
      <c r="K39" s="7">
        <v>1</v>
      </c>
      <c r="L39" s="37">
        <f t="shared" si="0"/>
        <v>0.52413793103448281</v>
      </c>
    </row>
    <row r="40" spans="1:12" x14ac:dyDescent="0.25">
      <c r="A40" s="21" t="s">
        <v>6456</v>
      </c>
      <c r="B40" s="34">
        <v>416</v>
      </c>
      <c r="C40" s="7">
        <v>20</v>
      </c>
      <c r="D40" s="7">
        <v>163</v>
      </c>
      <c r="E40" s="7">
        <v>2</v>
      </c>
      <c r="F40" s="7">
        <v>36</v>
      </c>
      <c r="G40" s="7">
        <v>13</v>
      </c>
      <c r="H40" s="22">
        <v>234</v>
      </c>
      <c r="I40" s="7">
        <v>0</v>
      </c>
      <c r="J40" s="7">
        <v>0</v>
      </c>
      <c r="K40" s="7">
        <v>1</v>
      </c>
      <c r="L40" s="37">
        <f t="shared" si="0"/>
        <v>0.56490384615384615</v>
      </c>
    </row>
    <row r="41" spans="1:12" x14ac:dyDescent="0.25">
      <c r="A41" s="21" t="s">
        <v>6457</v>
      </c>
      <c r="B41" s="34">
        <v>482</v>
      </c>
      <c r="C41" s="7">
        <v>15</v>
      </c>
      <c r="D41" s="7">
        <v>159</v>
      </c>
      <c r="E41" s="7">
        <v>4</v>
      </c>
      <c r="F41" s="7">
        <v>40</v>
      </c>
      <c r="G41" s="7">
        <v>3</v>
      </c>
      <c r="H41" s="22">
        <v>221</v>
      </c>
      <c r="I41" s="7">
        <v>0</v>
      </c>
      <c r="J41" s="7">
        <v>0</v>
      </c>
      <c r="K41" s="7">
        <v>0</v>
      </c>
      <c r="L41" s="37">
        <f t="shared" si="0"/>
        <v>0.45850622406639002</v>
      </c>
    </row>
    <row r="42" spans="1:12" x14ac:dyDescent="0.25">
      <c r="A42" s="21" t="s">
        <v>6458</v>
      </c>
      <c r="B42" s="34">
        <v>493</v>
      </c>
      <c r="C42" s="7">
        <v>17</v>
      </c>
      <c r="D42" s="7">
        <v>180</v>
      </c>
      <c r="E42" s="7">
        <v>1</v>
      </c>
      <c r="F42" s="7">
        <v>40</v>
      </c>
      <c r="G42" s="7">
        <v>10</v>
      </c>
      <c r="H42" s="22">
        <v>248</v>
      </c>
      <c r="I42" s="7">
        <v>0</v>
      </c>
      <c r="J42" s="7">
        <v>0</v>
      </c>
      <c r="K42" s="7">
        <v>1</v>
      </c>
      <c r="L42" s="37">
        <f t="shared" si="0"/>
        <v>0.50507099391480725</v>
      </c>
    </row>
    <row r="43" spans="1:12" x14ac:dyDescent="0.25">
      <c r="A43" s="21" t="s">
        <v>6459</v>
      </c>
      <c r="B43" s="34">
        <v>422</v>
      </c>
      <c r="C43" s="7">
        <v>16</v>
      </c>
      <c r="D43" s="7">
        <v>180</v>
      </c>
      <c r="E43" s="7">
        <v>2</v>
      </c>
      <c r="F43" s="7">
        <v>40</v>
      </c>
      <c r="G43" s="7">
        <v>5</v>
      </c>
      <c r="H43" s="22">
        <v>243</v>
      </c>
      <c r="I43" s="7">
        <v>0</v>
      </c>
      <c r="J43" s="7">
        <v>0</v>
      </c>
      <c r="K43" s="7">
        <v>2</v>
      </c>
      <c r="L43" s="37">
        <f t="shared" si="0"/>
        <v>0.58056872037914697</v>
      </c>
    </row>
    <row r="44" spans="1:12" x14ac:dyDescent="0.25">
      <c r="A44" s="21" t="s">
        <v>6460</v>
      </c>
      <c r="B44" s="34">
        <v>536</v>
      </c>
      <c r="C44" s="7">
        <v>12</v>
      </c>
      <c r="D44" s="7">
        <v>229</v>
      </c>
      <c r="E44" s="7">
        <v>3</v>
      </c>
      <c r="F44" s="7">
        <v>26</v>
      </c>
      <c r="G44" s="7">
        <v>2</v>
      </c>
      <c r="H44" s="22">
        <v>272</v>
      </c>
      <c r="I44" s="7">
        <v>0</v>
      </c>
      <c r="J44" s="7">
        <v>0</v>
      </c>
      <c r="K44" s="7">
        <v>1</v>
      </c>
      <c r="L44" s="37">
        <f t="shared" si="0"/>
        <v>0.50932835820895528</v>
      </c>
    </row>
    <row r="45" spans="1:12" x14ac:dyDescent="0.25">
      <c r="A45" s="21" t="s">
        <v>6461</v>
      </c>
      <c r="B45" s="34">
        <v>414</v>
      </c>
      <c r="C45" s="7">
        <v>15</v>
      </c>
      <c r="D45" s="7">
        <v>162</v>
      </c>
      <c r="E45" s="7">
        <v>2</v>
      </c>
      <c r="F45" s="7">
        <v>18</v>
      </c>
      <c r="G45" s="7">
        <v>5</v>
      </c>
      <c r="H45" s="22">
        <v>202</v>
      </c>
      <c r="I45" s="7">
        <v>0</v>
      </c>
      <c r="J45" s="7">
        <v>0</v>
      </c>
      <c r="K45" s="7">
        <v>0</v>
      </c>
      <c r="L45" s="37">
        <f t="shared" si="0"/>
        <v>0.48792270531400966</v>
      </c>
    </row>
    <row r="46" spans="1:12" x14ac:dyDescent="0.25">
      <c r="A46" s="21" t="s">
        <v>6462</v>
      </c>
      <c r="B46" s="34">
        <v>496</v>
      </c>
      <c r="C46" s="7">
        <v>20</v>
      </c>
      <c r="D46" s="7">
        <v>158</v>
      </c>
      <c r="E46" s="7">
        <v>3</v>
      </c>
      <c r="F46" s="7">
        <v>11</v>
      </c>
      <c r="G46" s="7">
        <v>6</v>
      </c>
      <c r="H46" s="22">
        <v>198</v>
      </c>
      <c r="I46" s="7">
        <v>0</v>
      </c>
      <c r="J46" s="7">
        <v>0</v>
      </c>
      <c r="K46" s="7">
        <v>0</v>
      </c>
      <c r="L46" s="37">
        <f t="shared" si="0"/>
        <v>0.39919354838709675</v>
      </c>
    </row>
    <row r="47" spans="1:12" x14ac:dyDescent="0.25">
      <c r="A47" s="21" t="s">
        <v>6463</v>
      </c>
      <c r="B47" s="34">
        <v>419</v>
      </c>
      <c r="C47" s="7">
        <v>10</v>
      </c>
      <c r="D47" s="7">
        <v>144</v>
      </c>
      <c r="E47" s="7">
        <v>0</v>
      </c>
      <c r="F47" s="7">
        <v>11</v>
      </c>
      <c r="G47" s="7">
        <v>4</v>
      </c>
      <c r="H47" s="22">
        <v>169</v>
      </c>
      <c r="I47" s="7">
        <v>0</v>
      </c>
      <c r="J47" s="7">
        <v>0</v>
      </c>
      <c r="K47" s="7">
        <v>0</v>
      </c>
      <c r="L47" s="37">
        <f t="shared" si="0"/>
        <v>0.40334128878281622</v>
      </c>
    </row>
    <row r="48" spans="1:12" x14ac:dyDescent="0.25">
      <c r="A48" s="21" t="s">
        <v>6464</v>
      </c>
      <c r="B48" s="34">
        <v>550</v>
      </c>
      <c r="C48" s="7">
        <v>18</v>
      </c>
      <c r="D48" s="7">
        <v>206</v>
      </c>
      <c r="E48" s="7">
        <v>1</v>
      </c>
      <c r="F48" s="7">
        <v>24</v>
      </c>
      <c r="G48" s="7">
        <v>7</v>
      </c>
      <c r="H48" s="22">
        <v>256</v>
      </c>
      <c r="I48" s="7">
        <v>0</v>
      </c>
      <c r="J48" s="7">
        <v>1</v>
      </c>
      <c r="K48" s="7">
        <v>1</v>
      </c>
      <c r="L48" s="37">
        <f t="shared" si="0"/>
        <v>0.46909090909090911</v>
      </c>
    </row>
    <row r="49" spans="1:12" x14ac:dyDescent="0.25">
      <c r="A49" s="21" t="s">
        <v>6465</v>
      </c>
      <c r="B49" s="34">
        <v>332</v>
      </c>
      <c r="C49" s="7">
        <v>8</v>
      </c>
      <c r="D49" s="7">
        <v>132</v>
      </c>
      <c r="E49" s="7">
        <v>0</v>
      </c>
      <c r="F49" s="7">
        <v>27</v>
      </c>
      <c r="G49" s="7">
        <v>2</v>
      </c>
      <c r="H49" s="22">
        <v>169</v>
      </c>
      <c r="I49" s="7">
        <v>0</v>
      </c>
      <c r="J49" s="7">
        <v>0</v>
      </c>
      <c r="K49" s="7">
        <v>0</v>
      </c>
      <c r="L49" s="37">
        <f t="shared" si="0"/>
        <v>0.50903614457831325</v>
      </c>
    </row>
    <row r="50" spans="1:12" x14ac:dyDescent="0.25">
      <c r="A50" s="21" t="s">
        <v>6466</v>
      </c>
      <c r="B50" s="34">
        <v>499</v>
      </c>
      <c r="C50" s="7">
        <v>11</v>
      </c>
      <c r="D50" s="7">
        <v>261</v>
      </c>
      <c r="E50" s="7">
        <v>3</v>
      </c>
      <c r="F50" s="7">
        <v>29</v>
      </c>
      <c r="G50" s="7">
        <v>4</v>
      </c>
      <c r="H50" s="22">
        <v>308</v>
      </c>
      <c r="I50" s="7">
        <v>0</v>
      </c>
      <c r="J50" s="7">
        <v>0</v>
      </c>
      <c r="K50" s="7">
        <v>0</v>
      </c>
      <c r="L50" s="37">
        <f t="shared" si="0"/>
        <v>0.6172344689378757</v>
      </c>
    </row>
    <row r="51" spans="1:12" x14ac:dyDescent="0.25">
      <c r="A51" s="21" t="s">
        <v>6467</v>
      </c>
      <c r="B51" s="34">
        <v>328</v>
      </c>
      <c r="C51" s="7">
        <v>8</v>
      </c>
      <c r="D51" s="7">
        <v>136</v>
      </c>
      <c r="E51" s="7">
        <v>0</v>
      </c>
      <c r="F51" s="7">
        <v>33</v>
      </c>
      <c r="G51" s="7">
        <v>1</v>
      </c>
      <c r="H51" s="22">
        <v>178</v>
      </c>
      <c r="I51" s="7">
        <v>0</v>
      </c>
      <c r="J51" s="7">
        <v>0</v>
      </c>
      <c r="K51" s="7">
        <v>0</v>
      </c>
      <c r="L51" s="37">
        <f t="shared" si="0"/>
        <v>0.54268292682926833</v>
      </c>
    </row>
    <row r="52" spans="1:12" x14ac:dyDescent="0.25">
      <c r="A52" s="21" t="s">
        <v>6468</v>
      </c>
      <c r="B52" s="34">
        <v>490</v>
      </c>
      <c r="C52" s="7">
        <v>22</v>
      </c>
      <c r="D52" s="7">
        <v>163</v>
      </c>
      <c r="E52" s="7">
        <v>5</v>
      </c>
      <c r="F52" s="7">
        <v>49</v>
      </c>
      <c r="G52" s="7">
        <v>6</v>
      </c>
      <c r="H52" s="22">
        <v>245</v>
      </c>
      <c r="I52" s="7">
        <v>0</v>
      </c>
      <c r="J52" s="7">
        <v>0</v>
      </c>
      <c r="K52" s="7">
        <v>0</v>
      </c>
      <c r="L52" s="37">
        <f t="shared" si="0"/>
        <v>0.5</v>
      </c>
    </row>
    <row r="53" spans="1:12" x14ac:dyDescent="0.25">
      <c r="A53" s="21" t="s">
        <v>6469</v>
      </c>
      <c r="B53" s="34">
        <v>371</v>
      </c>
      <c r="C53" s="7">
        <v>13</v>
      </c>
      <c r="D53" s="7">
        <v>150</v>
      </c>
      <c r="E53" s="7">
        <v>0</v>
      </c>
      <c r="F53" s="7">
        <v>25</v>
      </c>
      <c r="G53" s="7">
        <v>5</v>
      </c>
      <c r="H53" s="22">
        <v>193</v>
      </c>
      <c r="I53" s="7">
        <v>0</v>
      </c>
      <c r="J53" s="7">
        <v>0</v>
      </c>
      <c r="K53" s="7">
        <v>1</v>
      </c>
      <c r="L53" s="37">
        <f t="shared" si="0"/>
        <v>0.52291105121293802</v>
      </c>
    </row>
    <row r="54" spans="1:12" x14ac:dyDescent="0.25">
      <c r="A54" s="21" t="s">
        <v>6470</v>
      </c>
      <c r="B54" s="34">
        <v>481</v>
      </c>
      <c r="C54" s="7">
        <v>14</v>
      </c>
      <c r="D54" s="7">
        <v>177</v>
      </c>
      <c r="E54" s="7">
        <v>2</v>
      </c>
      <c r="F54" s="7">
        <v>19</v>
      </c>
      <c r="G54" s="7">
        <v>7</v>
      </c>
      <c r="H54" s="22">
        <v>219</v>
      </c>
      <c r="I54" s="7">
        <v>1</v>
      </c>
      <c r="J54" s="7">
        <v>1</v>
      </c>
      <c r="K54" s="7">
        <v>2</v>
      </c>
      <c r="L54" s="37">
        <f t="shared" si="0"/>
        <v>0.46153846153846156</v>
      </c>
    </row>
    <row r="55" spans="1:12" x14ac:dyDescent="0.25">
      <c r="A55" s="21" t="s">
        <v>6471</v>
      </c>
      <c r="B55" s="34">
        <v>341</v>
      </c>
      <c r="C55" s="7">
        <v>19</v>
      </c>
      <c r="D55" s="7">
        <v>138</v>
      </c>
      <c r="E55" s="7">
        <v>1</v>
      </c>
      <c r="F55" s="7">
        <v>18</v>
      </c>
      <c r="G55" s="7">
        <v>5</v>
      </c>
      <c r="H55" s="22">
        <v>181</v>
      </c>
      <c r="I55" s="7">
        <v>0</v>
      </c>
      <c r="J55" s="7">
        <v>0</v>
      </c>
      <c r="K55" s="7">
        <v>1</v>
      </c>
      <c r="L55" s="37">
        <f t="shared" si="0"/>
        <v>0.53372434017595305</v>
      </c>
    </row>
    <row r="56" spans="1:12" x14ac:dyDescent="0.25">
      <c r="A56" s="21" t="s">
        <v>6472</v>
      </c>
      <c r="B56" s="34">
        <v>323</v>
      </c>
      <c r="C56" s="7">
        <v>17</v>
      </c>
      <c r="D56" s="7">
        <v>158</v>
      </c>
      <c r="E56" s="7">
        <v>1</v>
      </c>
      <c r="F56" s="7">
        <v>25</v>
      </c>
      <c r="G56" s="7">
        <v>2</v>
      </c>
      <c r="H56" s="22">
        <v>203</v>
      </c>
      <c r="I56" s="7">
        <v>0</v>
      </c>
      <c r="J56" s="7">
        <v>0</v>
      </c>
      <c r="K56" s="7">
        <v>0</v>
      </c>
      <c r="L56" s="37">
        <f t="shared" si="0"/>
        <v>0.62848297213622295</v>
      </c>
    </row>
    <row r="57" spans="1:12" x14ac:dyDescent="0.25">
      <c r="A57" s="21" t="s">
        <v>6473</v>
      </c>
      <c r="B57" s="34">
        <v>404</v>
      </c>
      <c r="C57" s="7">
        <v>25</v>
      </c>
      <c r="D57" s="7">
        <v>178</v>
      </c>
      <c r="E57" s="7">
        <v>1</v>
      </c>
      <c r="F57" s="7">
        <v>34</v>
      </c>
      <c r="G57" s="7">
        <v>5</v>
      </c>
      <c r="H57" s="22">
        <v>243</v>
      </c>
      <c r="I57" s="7">
        <v>0</v>
      </c>
      <c r="J57" s="7">
        <v>0</v>
      </c>
      <c r="K57" s="7">
        <v>1</v>
      </c>
      <c r="L57" s="37">
        <f t="shared" si="0"/>
        <v>0.60396039603960394</v>
      </c>
    </row>
    <row r="58" spans="1:12" x14ac:dyDescent="0.25">
      <c r="A58" s="21" t="s">
        <v>6474</v>
      </c>
      <c r="B58" s="34">
        <v>490</v>
      </c>
      <c r="C58" s="7">
        <v>19</v>
      </c>
      <c r="D58" s="7">
        <v>203</v>
      </c>
      <c r="E58" s="7">
        <v>3</v>
      </c>
      <c r="F58" s="7">
        <v>30</v>
      </c>
      <c r="G58" s="7">
        <v>5</v>
      </c>
      <c r="H58" s="22">
        <v>260</v>
      </c>
      <c r="I58" s="7">
        <v>0</v>
      </c>
      <c r="J58" s="7">
        <v>0</v>
      </c>
      <c r="K58" s="7">
        <v>0</v>
      </c>
      <c r="L58" s="37">
        <f t="shared" si="0"/>
        <v>0.53061224489795922</v>
      </c>
    </row>
    <row r="59" spans="1:12" x14ac:dyDescent="0.25">
      <c r="A59" s="21" t="s">
        <v>6475</v>
      </c>
      <c r="B59" s="34">
        <v>558</v>
      </c>
      <c r="C59" s="7">
        <v>19</v>
      </c>
      <c r="D59" s="7">
        <v>251</v>
      </c>
      <c r="E59" s="7">
        <v>3</v>
      </c>
      <c r="F59" s="7">
        <v>36</v>
      </c>
      <c r="G59" s="7">
        <v>4</v>
      </c>
      <c r="H59" s="22">
        <v>313</v>
      </c>
      <c r="I59" s="7">
        <v>0</v>
      </c>
      <c r="J59" s="7">
        <v>0</v>
      </c>
      <c r="K59" s="7">
        <v>1</v>
      </c>
      <c r="L59" s="37">
        <f t="shared" si="0"/>
        <v>0.56272401433691754</v>
      </c>
    </row>
    <row r="60" spans="1:12" x14ac:dyDescent="0.25">
      <c r="A60" s="21" t="s">
        <v>6476</v>
      </c>
      <c r="B60" s="34">
        <v>320</v>
      </c>
      <c r="C60" s="7">
        <v>12</v>
      </c>
      <c r="D60" s="7">
        <v>138</v>
      </c>
      <c r="E60" s="7">
        <v>3</v>
      </c>
      <c r="F60" s="7">
        <v>44</v>
      </c>
      <c r="G60" s="7">
        <v>2</v>
      </c>
      <c r="H60" s="22">
        <v>199</v>
      </c>
      <c r="I60" s="7">
        <v>0</v>
      </c>
      <c r="J60" s="7">
        <v>0</v>
      </c>
      <c r="K60" s="7">
        <v>0</v>
      </c>
      <c r="L60" s="37">
        <f t="shared" si="0"/>
        <v>0.62187499999999996</v>
      </c>
    </row>
    <row r="61" spans="1:12" x14ac:dyDescent="0.25">
      <c r="A61" s="21" t="s">
        <v>6477</v>
      </c>
      <c r="B61" s="34">
        <v>629</v>
      </c>
      <c r="C61" s="7">
        <v>19</v>
      </c>
      <c r="D61" s="7">
        <v>268</v>
      </c>
      <c r="E61" s="7">
        <v>0</v>
      </c>
      <c r="F61" s="7">
        <v>22</v>
      </c>
      <c r="G61" s="7">
        <v>8</v>
      </c>
      <c r="H61" s="22">
        <v>317</v>
      </c>
      <c r="I61" s="7">
        <v>1</v>
      </c>
      <c r="J61" s="7">
        <v>0</v>
      </c>
      <c r="K61" s="7">
        <v>0</v>
      </c>
      <c r="L61" s="37">
        <f t="shared" si="0"/>
        <v>0.50397456279809216</v>
      </c>
    </row>
    <row r="62" spans="1:12" x14ac:dyDescent="0.25">
      <c r="A62" s="21" t="s">
        <v>6478</v>
      </c>
      <c r="B62" s="34">
        <v>380</v>
      </c>
      <c r="C62" s="7">
        <v>9</v>
      </c>
      <c r="D62" s="7">
        <v>145</v>
      </c>
      <c r="E62" s="7">
        <v>1</v>
      </c>
      <c r="F62" s="7">
        <v>16</v>
      </c>
      <c r="G62" s="7">
        <v>3</v>
      </c>
      <c r="H62" s="22">
        <v>174</v>
      </c>
      <c r="I62" s="7">
        <v>1</v>
      </c>
      <c r="J62" s="7">
        <v>0</v>
      </c>
      <c r="K62" s="7">
        <v>0</v>
      </c>
      <c r="L62" s="37">
        <f t="shared" si="0"/>
        <v>0.45789473684210524</v>
      </c>
    </row>
    <row r="63" spans="1:12" x14ac:dyDescent="0.25">
      <c r="A63" s="21" t="s">
        <v>6479</v>
      </c>
      <c r="B63" s="34">
        <v>167</v>
      </c>
      <c r="C63" s="7">
        <v>5</v>
      </c>
      <c r="D63" s="7">
        <v>48</v>
      </c>
      <c r="E63" s="7">
        <v>0</v>
      </c>
      <c r="F63" s="7">
        <v>19</v>
      </c>
      <c r="G63" s="7">
        <v>2</v>
      </c>
      <c r="H63" s="22">
        <v>74</v>
      </c>
      <c r="I63" s="7">
        <v>0</v>
      </c>
      <c r="J63" s="7">
        <v>0</v>
      </c>
      <c r="K63" s="7">
        <v>0</v>
      </c>
      <c r="L63" s="37">
        <f t="shared" si="0"/>
        <v>0.44311377245508982</v>
      </c>
    </row>
    <row r="64" spans="1:12" x14ac:dyDescent="0.25">
      <c r="A64" s="21" t="s">
        <v>6480</v>
      </c>
      <c r="B64" s="34">
        <v>376</v>
      </c>
      <c r="C64" s="7">
        <v>18</v>
      </c>
      <c r="D64" s="7">
        <v>112</v>
      </c>
      <c r="E64" s="7">
        <v>0</v>
      </c>
      <c r="F64" s="7">
        <v>20</v>
      </c>
      <c r="G64" s="7">
        <v>6</v>
      </c>
      <c r="H64" s="22">
        <v>156</v>
      </c>
      <c r="I64" s="7">
        <v>0</v>
      </c>
      <c r="J64" s="7">
        <v>1</v>
      </c>
      <c r="K64" s="7">
        <v>0</v>
      </c>
      <c r="L64" s="37">
        <f t="shared" si="0"/>
        <v>0.41755319148936171</v>
      </c>
    </row>
    <row r="65" spans="1:12" x14ac:dyDescent="0.25">
      <c r="A65" s="21" t="s">
        <v>6481</v>
      </c>
      <c r="B65" s="34">
        <v>513</v>
      </c>
      <c r="C65" s="7">
        <v>33</v>
      </c>
      <c r="D65" s="7">
        <v>122</v>
      </c>
      <c r="E65" s="7">
        <v>2</v>
      </c>
      <c r="F65" s="7">
        <v>33</v>
      </c>
      <c r="G65" s="7">
        <v>10</v>
      </c>
      <c r="H65" s="22">
        <v>200</v>
      </c>
      <c r="I65" s="7">
        <v>0</v>
      </c>
      <c r="J65" s="7">
        <v>3</v>
      </c>
      <c r="K65" s="7">
        <v>0</v>
      </c>
      <c r="L65" s="37">
        <f t="shared" si="0"/>
        <v>0.39571150097465885</v>
      </c>
    </row>
    <row r="66" spans="1:12" x14ac:dyDescent="0.25">
      <c r="A66" s="21" t="s">
        <v>6482</v>
      </c>
      <c r="B66" s="34">
        <v>570</v>
      </c>
      <c r="C66" s="7">
        <v>28</v>
      </c>
      <c r="D66" s="7">
        <v>126</v>
      </c>
      <c r="E66" s="7">
        <v>2</v>
      </c>
      <c r="F66" s="7">
        <v>40</v>
      </c>
      <c r="G66" s="7">
        <v>2</v>
      </c>
      <c r="H66" s="22">
        <v>198</v>
      </c>
      <c r="I66" s="7">
        <v>1</v>
      </c>
      <c r="J66" s="7">
        <v>0</v>
      </c>
      <c r="K66" s="7">
        <v>1</v>
      </c>
      <c r="L66" s="37">
        <f t="shared" ref="L66:L85" si="1">(K66+J66+H66)/B66</f>
        <v>0.34912280701754383</v>
      </c>
    </row>
    <row r="67" spans="1:12" x14ac:dyDescent="0.25">
      <c r="A67" s="21" t="s">
        <v>6483</v>
      </c>
      <c r="B67" s="34">
        <v>388</v>
      </c>
      <c r="C67" s="7">
        <v>4</v>
      </c>
      <c r="D67" s="7">
        <v>120</v>
      </c>
      <c r="E67" s="7">
        <v>1</v>
      </c>
      <c r="F67" s="7">
        <v>29</v>
      </c>
      <c r="G67" s="7">
        <v>10</v>
      </c>
      <c r="H67" s="22">
        <v>164</v>
      </c>
      <c r="I67" s="7">
        <v>0</v>
      </c>
      <c r="J67" s="7">
        <v>0</v>
      </c>
      <c r="K67" s="7">
        <v>0</v>
      </c>
      <c r="L67" s="37">
        <f t="shared" si="1"/>
        <v>0.42268041237113402</v>
      </c>
    </row>
    <row r="68" spans="1:12" x14ac:dyDescent="0.25">
      <c r="A68" s="21" t="s">
        <v>6484</v>
      </c>
      <c r="B68" s="34">
        <v>449</v>
      </c>
      <c r="C68" s="7">
        <v>14</v>
      </c>
      <c r="D68" s="7">
        <v>126</v>
      </c>
      <c r="E68" s="7">
        <v>1</v>
      </c>
      <c r="F68" s="7">
        <v>21</v>
      </c>
      <c r="G68" s="7">
        <v>6</v>
      </c>
      <c r="H68" s="22">
        <v>168</v>
      </c>
      <c r="I68" s="7">
        <v>0</v>
      </c>
      <c r="J68" s="7">
        <v>0</v>
      </c>
      <c r="K68" s="7">
        <v>0</v>
      </c>
      <c r="L68" s="37">
        <f t="shared" si="1"/>
        <v>0.37416481069042318</v>
      </c>
    </row>
    <row r="69" spans="1:12" x14ac:dyDescent="0.25">
      <c r="A69" s="21" t="s">
        <v>6485</v>
      </c>
      <c r="B69" s="34">
        <v>437</v>
      </c>
      <c r="C69" s="7">
        <v>16</v>
      </c>
      <c r="D69" s="7">
        <v>121</v>
      </c>
      <c r="E69" s="7">
        <v>3</v>
      </c>
      <c r="F69" s="7">
        <v>25</v>
      </c>
      <c r="G69" s="7">
        <v>4</v>
      </c>
      <c r="H69" s="22">
        <v>169</v>
      </c>
      <c r="I69" s="7">
        <v>0</v>
      </c>
      <c r="J69" s="7">
        <v>0</v>
      </c>
      <c r="K69" s="7">
        <v>0</v>
      </c>
      <c r="L69" s="37">
        <f t="shared" si="1"/>
        <v>0.38672768878718533</v>
      </c>
    </row>
    <row r="70" spans="1:12" x14ac:dyDescent="0.25">
      <c r="A70" s="21" t="s">
        <v>6486</v>
      </c>
      <c r="B70" s="34">
        <v>492</v>
      </c>
      <c r="C70" s="7">
        <v>22</v>
      </c>
      <c r="D70" s="7">
        <v>234</v>
      </c>
      <c r="E70" s="7">
        <v>4</v>
      </c>
      <c r="F70" s="7">
        <v>31</v>
      </c>
      <c r="G70" s="7">
        <v>11</v>
      </c>
      <c r="H70" s="22">
        <v>302</v>
      </c>
      <c r="I70" s="7">
        <v>0</v>
      </c>
      <c r="J70" s="7">
        <v>0</v>
      </c>
      <c r="K70" s="7">
        <v>0</v>
      </c>
      <c r="L70" s="37">
        <f t="shared" si="1"/>
        <v>0.61382113821138207</v>
      </c>
    </row>
    <row r="71" spans="1:12" x14ac:dyDescent="0.25">
      <c r="A71" s="21" t="s">
        <v>6487</v>
      </c>
      <c r="B71" s="34">
        <v>368</v>
      </c>
      <c r="C71" s="7">
        <v>15</v>
      </c>
      <c r="D71" s="7">
        <v>166</v>
      </c>
      <c r="E71" s="7">
        <v>0</v>
      </c>
      <c r="F71" s="7">
        <v>19</v>
      </c>
      <c r="G71" s="7">
        <v>6</v>
      </c>
      <c r="H71" s="22">
        <v>206</v>
      </c>
      <c r="I71" s="7">
        <v>1</v>
      </c>
      <c r="J71" s="7">
        <v>0</v>
      </c>
      <c r="K71" s="7">
        <v>0</v>
      </c>
      <c r="L71" s="37">
        <f t="shared" si="1"/>
        <v>0.55978260869565222</v>
      </c>
    </row>
    <row r="72" spans="1:12" x14ac:dyDescent="0.25">
      <c r="A72" s="21" t="s">
        <v>6488</v>
      </c>
      <c r="B72" s="34">
        <v>324</v>
      </c>
      <c r="C72" s="7">
        <v>6</v>
      </c>
      <c r="D72" s="7">
        <v>104</v>
      </c>
      <c r="E72" s="7">
        <v>1</v>
      </c>
      <c r="F72" s="7">
        <v>12</v>
      </c>
      <c r="G72" s="7">
        <v>4</v>
      </c>
      <c r="H72" s="22">
        <v>127</v>
      </c>
      <c r="I72" s="7">
        <v>0</v>
      </c>
      <c r="J72" s="7">
        <v>0</v>
      </c>
      <c r="K72" s="7">
        <v>0</v>
      </c>
      <c r="L72" s="37">
        <f t="shared" si="1"/>
        <v>0.39197530864197533</v>
      </c>
    </row>
    <row r="73" spans="1:12" x14ac:dyDescent="0.25">
      <c r="A73" s="21" t="s">
        <v>6489</v>
      </c>
      <c r="B73" s="34">
        <v>365</v>
      </c>
      <c r="C73" s="7">
        <v>14</v>
      </c>
      <c r="D73" s="7">
        <v>179</v>
      </c>
      <c r="E73" s="7">
        <v>0</v>
      </c>
      <c r="F73" s="7">
        <v>11</v>
      </c>
      <c r="G73" s="7">
        <v>7</v>
      </c>
      <c r="H73" s="22">
        <v>211</v>
      </c>
      <c r="I73" s="7">
        <v>0</v>
      </c>
      <c r="J73" s="7">
        <v>0</v>
      </c>
      <c r="K73" s="7">
        <v>0</v>
      </c>
      <c r="L73" s="37">
        <f t="shared" si="1"/>
        <v>0.57808219178082187</v>
      </c>
    </row>
    <row r="74" spans="1:12" x14ac:dyDescent="0.25">
      <c r="A74" s="21" t="s">
        <v>6490</v>
      </c>
      <c r="B74" s="34">
        <v>358</v>
      </c>
      <c r="C74" s="7">
        <v>16</v>
      </c>
      <c r="D74" s="7">
        <v>164</v>
      </c>
      <c r="E74" s="7">
        <v>2</v>
      </c>
      <c r="F74" s="7">
        <v>29</v>
      </c>
      <c r="G74" s="7">
        <v>7</v>
      </c>
      <c r="H74" s="22">
        <v>218</v>
      </c>
      <c r="I74" s="7">
        <v>1</v>
      </c>
      <c r="J74" s="7">
        <v>0</v>
      </c>
      <c r="K74" s="7">
        <v>0</v>
      </c>
      <c r="L74" s="37">
        <f t="shared" si="1"/>
        <v>0.60893854748603349</v>
      </c>
    </row>
    <row r="75" spans="1:12" x14ac:dyDescent="0.25">
      <c r="A75" s="21" t="s">
        <v>6491</v>
      </c>
      <c r="B75" s="34">
        <v>518</v>
      </c>
      <c r="C75" s="7">
        <v>11</v>
      </c>
      <c r="D75" s="7">
        <v>209</v>
      </c>
      <c r="E75" s="7">
        <v>2</v>
      </c>
      <c r="F75" s="7">
        <v>34</v>
      </c>
      <c r="G75" s="7">
        <v>11</v>
      </c>
      <c r="H75" s="22">
        <v>267</v>
      </c>
      <c r="I75" s="7">
        <v>0</v>
      </c>
      <c r="J75" s="7">
        <v>0</v>
      </c>
      <c r="K75" s="7">
        <v>0</v>
      </c>
      <c r="L75" s="37">
        <f t="shared" si="1"/>
        <v>0.51544401544401541</v>
      </c>
    </row>
    <row r="76" spans="1:12" x14ac:dyDescent="0.25">
      <c r="A76" s="21" t="s">
        <v>6492</v>
      </c>
      <c r="B76" s="34">
        <v>392</v>
      </c>
      <c r="C76" s="7">
        <v>15</v>
      </c>
      <c r="D76" s="7">
        <v>177</v>
      </c>
      <c r="E76" s="7">
        <v>4</v>
      </c>
      <c r="F76" s="7">
        <v>15</v>
      </c>
      <c r="G76" s="7">
        <v>3</v>
      </c>
      <c r="H76" s="22">
        <v>214</v>
      </c>
      <c r="I76" s="7">
        <v>1</v>
      </c>
      <c r="J76" s="7">
        <v>0</v>
      </c>
      <c r="K76" s="7">
        <v>0</v>
      </c>
      <c r="L76" s="37">
        <f t="shared" si="1"/>
        <v>0.54591836734693877</v>
      </c>
    </row>
    <row r="77" spans="1:12" x14ac:dyDescent="0.25">
      <c r="A77" s="21" t="s">
        <v>6493</v>
      </c>
      <c r="B77" s="34">
        <v>439</v>
      </c>
      <c r="C77" s="7">
        <v>20</v>
      </c>
      <c r="D77" s="7">
        <v>145</v>
      </c>
      <c r="E77" s="7">
        <v>7</v>
      </c>
      <c r="F77" s="7">
        <v>41</v>
      </c>
      <c r="G77" s="7">
        <v>9</v>
      </c>
      <c r="H77" s="22">
        <v>222</v>
      </c>
      <c r="I77" s="7">
        <v>0</v>
      </c>
      <c r="J77" s="7">
        <v>0</v>
      </c>
      <c r="K77" s="7">
        <v>1</v>
      </c>
      <c r="L77" s="37">
        <f t="shared" si="1"/>
        <v>0.50797266514806383</v>
      </c>
    </row>
    <row r="78" spans="1:12" x14ac:dyDescent="0.25">
      <c r="A78" s="21" t="s">
        <v>6494</v>
      </c>
      <c r="B78" s="34">
        <v>480</v>
      </c>
      <c r="C78" s="7">
        <v>18</v>
      </c>
      <c r="D78" s="7">
        <v>208</v>
      </c>
      <c r="E78" s="7">
        <v>1</v>
      </c>
      <c r="F78" s="7">
        <v>48</v>
      </c>
      <c r="G78" s="7">
        <v>10</v>
      </c>
      <c r="H78" s="22">
        <v>285</v>
      </c>
      <c r="I78" s="7">
        <v>0</v>
      </c>
      <c r="J78" s="7">
        <v>0</v>
      </c>
      <c r="K78" s="7">
        <v>0</v>
      </c>
      <c r="L78" s="37">
        <f t="shared" si="1"/>
        <v>0.59375</v>
      </c>
    </row>
    <row r="79" spans="1:12" x14ac:dyDescent="0.25">
      <c r="A79" s="21" t="s">
        <v>6495</v>
      </c>
      <c r="B79" s="34">
        <v>421</v>
      </c>
      <c r="C79" s="7">
        <v>17</v>
      </c>
      <c r="D79" s="7">
        <v>96</v>
      </c>
      <c r="E79" s="7">
        <v>0</v>
      </c>
      <c r="F79" s="7">
        <v>16</v>
      </c>
      <c r="G79" s="7">
        <v>3</v>
      </c>
      <c r="H79" s="22">
        <v>132</v>
      </c>
      <c r="I79" s="7">
        <v>0</v>
      </c>
      <c r="J79" s="7">
        <v>0</v>
      </c>
      <c r="K79" s="7">
        <v>0</v>
      </c>
      <c r="L79" s="37">
        <f t="shared" si="1"/>
        <v>0.31353919239904987</v>
      </c>
    </row>
    <row r="80" spans="1:12" x14ac:dyDescent="0.25">
      <c r="A80" s="21" t="s">
        <v>6496</v>
      </c>
      <c r="B80" s="34">
        <v>274</v>
      </c>
      <c r="C80" s="7">
        <v>14</v>
      </c>
      <c r="D80" s="7">
        <v>127</v>
      </c>
      <c r="E80" s="7">
        <v>0</v>
      </c>
      <c r="F80" s="7">
        <v>13</v>
      </c>
      <c r="G80" s="7">
        <v>4</v>
      </c>
      <c r="H80" s="22">
        <v>158</v>
      </c>
      <c r="I80" s="7">
        <v>0</v>
      </c>
      <c r="J80" s="7">
        <v>0</v>
      </c>
      <c r="K80" s="7">
        <v>0</v>
      </c>
      <c r="L80" s="37">
        <f t="shared" si="1"/>
        <v>0.57664233576642332</v>
      </c>
    </row>
    <row r="81" spans="1:12" x14ac:dyDescent="0.25">
      <c r="A81" s="21" t="s">
        <v>6497</v>
      </c>
      <c r="B81" s="34">
        <v>494</v>
      </c>
      <c r="C81" s="7">
        <v>13</v>
      </c>
      <c r="D81" s="7">
        <v>159</v>
      </c>
      <c r="E81" s="7">
        <v>2</v>
      </c>
      <c r="F81" s="7">
        <v>28</v>
      </c>
      <c r="G81" s="7">
        <v>6</v>
      </c>
      <c r="H81" s="22">
        <v>208</v>
      </c>
      <c r="I81" s="7">
        <v>2</v>
      </c>
      <c r="J81" s="7">
        <v>0</v>
      </c>
      <c r="K81" s="7">
        <v>1</v>
      </c>
      <c r="L81" s="37">
        <f t="shared" si="1"/>
        <v>0.42307692307692307</v>
      </c>
    </row>
    <row r="82" spans="1:12" x14ac:dyDescent="0.25">
      <c r="A82" s="21" t="s">
        <v>6498</v>
      </c>
      <c r="B82" s="34">
        <v>480</v>
      </c>
      <c r="C82" s="7">
        <v>9</v>
      </c>
      <c r="D82" s="7">
        <v>124</v>
      </c>
      <c r="E82" s="7">
        <v>1</v>
      </c>
      <c r="F82" s="7">
        <v>16</v>
      </c>
      <c r="G82" s="7">
        <v>3</v>
      </c>
      <c r="H82" s="22">
        <v>153</v>
      </c>
      <c r="I82" s="7">
        <v>1</v>
      </c>
      <c r="J82" s="7">
        <v>0</v>
      </c>
      <c r="K82" s="7">
        <v>0</v>
      </c>
      <c r="L82" s="37">
        <f t="shared" si="1"/>
        <v>0.31874999999999998</v>
      </c>
    </row>
    <row r="83" spans="1:12" x14ac:dyDescent="0.25">
      <c r="A83" s="21" t="s">
        <v>6499</v>
      </c>
      <c r="B83" s="34">
        <v>267</v>
      </c>
      <c r="C83" s="7">
        <v>14</v>
      </c>
      <c r="D83" s="7">
        <v>124</v>
      </c>
      <c r="E83" s="7">
        <v>0</v>
      </c>
      <c r="F83" s="7">
        <v>19</v>
      </c>
      <c r="G83" s="7">
        <v>11</v>
      </c>
      <c r="H83" s="22">
        <v>168</v>
      </c>
      <c r="I83" s="7">
        <v>1</v>
      </c>
      <c r="J83" s="7">
        <v>0</v>
      </c>
      <c r="K83" s="7">
        <v>0</v>
      </c>
      <c r="L83" s="37">
        <f t="shared" si="1"/>
        <v>0.6292134831460674</v>
      </c>
    </row>
    <row r="84" spans="1:12" x14ac:dyDescent="0.25">
      <c r="A84" s="21" t="s">
        <v>6500</v>
      </c>
      <c r="B84" s="34">
        <v>612</v>
      </c>
      <c r="C84" s="7">
        <v>23</v>
      </c>
      <c r="D84" s="7">
        <v>223</v>
      </c>
      <c r="E84" s="7">
        <v>0</v>
      </c>
      <c r="F84" s="7">
        <v>14</v>
      </c>
      <c r="G84" s="7">
        <v>5</v>
      </c>
      <c r="H84" s="22">
        <v>265</v>
      </c>
      <c r="I84" s="7">
        <v>0</v>
      </c>
      <c r="J84" s="7">
        <v>0</v>
      </c>
      <c r="K84" s="7">
        <v>1</v>
      </c>
      <c r="L84" s="37">
        <f t="shared" si="1"/>
        <v>0.434640522875817</v>
      </c>
    </row>
    <row r="85" spans="1:12" x14ac:dyDescent="0.25">
      <c r="A85" s="21" t="s">
        <v>6501</v>
      </c>
      <c r="B85" s="34">
        <v>354</v>
      </c>
      <c r="C85" s="7">
        <v>9</v>
      </c>
      <c r="D85" s="7">
        <v>149</v>
      </c>
      <c r="E85" s="7">
        <v>2</v>
      </c>
      <c r="F85" s="7">
        <v>12</v>
      </c>
      <c r="G85" s="7">
        <v>17</v>
      </c>
      <c r="H85" s="22">
        <v>189</v>
      </c>
      <c r="I85" s="7">
        <v>0</v>
      </c>
      <c r="J85" s="7">
        <v>0</v>
      </c>
      <c r="K85" s="7">
        <v>0</v>
      </c>
      <c r="L85" s="37">
        <f t="shared" si="1"/>
        <v>0.53389830508474578</v>
      </c>
    </row>
    <row r="86" spans="1:12" x14ac:dyDescent="0.25">
      <c r="A86" s="21" t="s">
        <v>468</v>
      </c>
      <c r="B86" s="7">
        <v>0</v>
      </c>
      <c r="C86" s="7">
        <v>9</v>
      </c>
      <c r="D86" s="7">
        <v>125</v>
      </c>
      <c r="E86" s="7">
        <v>1</v>
      </c>
      <c r="F86" s="7">
        <v>13</v>
      </c>
      <c r="G86" s="7">
        <v>0</v>
      </c>
      <c r="H86" s="22">
        <v>148</v>
      </c>
      <c r="I86" s="7">
        <v>0</v>
      </c>
      <c r="J86" s="7">
        <v>0</v>
      </c>
      <c r="K86" s="7">
        <v>20</v>
      </c>
      <c r="L86" s="37" t="s">
        <v>99</v>
      </c>
    </row>
    <row r="87" spans="1:12" ht="30" x14ac:dyDescent="0.25">
      <c r="A87" s="6" t="s">
        <v>6502</v>
      </c>
      <c r="B87" s="7">
        <v>0</v>
      </c>
      <c r="C87" s="7">
        <v>3</v>
      </c>
      <c r="D87" s="7">
        <v>104</v>
      </c>
      <c r="E87" s="7">
        <v>2</v>
      </c>
      <c r="F87" s="7">
        <v>8</v>
      </c>
      <c r="G87" s="7">
        <v>7</v>
      </c>
      <c r="H87" s="22">
        <v>124</v>
      </c>
      <c r="I87" s="7">
        <v>0</v>
      </c>
      <c r="J87" s="7">
        <v>0</v>
      </c>
      <c r="K87" s="7">
        <v>0</v>
      </c>
      <c r="L87" s="37" t="s">
        <v>99</v>
      </c>
    </row>
    <row r="88" spans="1:12" x14ac:dyDescent="0.25">
      <c r="A88" s="21" t="s">
        <v>6503</v>
      </c>
      <c r="B88" s="7">
        <v>0</v>
      </c>
      <c r="C88" s="7">
        <v>7</v>
      </c>
      <c r="D88" s="7">
        <v>126</v>
      </c>
      <c r="E88" s="7">
        <v>6</v>
      </c>
      <c r="F88" s="7">
        <v>19</v>
      </c>
      <c r="G88" s="7">
        <v>6</v>
      </c>
      <c r="H88" s="22">
        <v>164</v>
      </c>
      <c r="I88" s="7">
        <v>3</v>
      </c>
      <c r="J88" s="7">
        <v>0</v>
      </c>
      <c r="K88" s="7">
        <v>0</v>
      </c>
      <c r="L88" s="37" t="s">
        <v>99</v>
      </c>
    </row>
    <row r="89" spans="1:12" ht="30" x14ac:dyDescent="0.25">
      <c r="A89" s="6" t="s">
        <v>6504</v>
      </c>
      <c r="B89" s="7">
        <v>0</v>
      </c>
      <c r="C89" s="7">
        <v>5</v>
      </c>
      <c r="D89" s="7">
        <v>87</v>
      </c>
      <c r="E89" s="7">
        <v>3</v>
      </c>
      <c r="F89" s="7">
        <v>19</v>
      </c>
      <c r="G89" s="7">
        <v>3</v>
      </c>
      <c r="H89" s="22">
        <v>117</v>
      </c>
      <c r="I89" s="7">
        <v>0</v>
      </c>
      <c r="J89" s="7">
        <v>1</v>
      </c>
      <c r="K89" s="7">
        <v>3</v>
      </c>
      <c r="L89" s="37" t="s">
        <v>99</v>
      </c>
    </row>
    <row r="90" spans="1:12" x14ac:dyDescent="0.25">
      <c r="A90" s="21" t="s">
        <v>6505</v>
      </c>
      <c r="B90" s="7">
        <v>0</v>
      </c>
      <c r="C90" s="7">
        <v>211</v>
      </c>
      <c r="D90" s="7">
        <v>3220</v>
      </c>
      <c r="E90" s="7">
        <v>19</v>
      </c>
      <c r="F90" s="7">
        <v>437</v>
      </c>
      <c r="G90" s="7">
        <v>59</v>
      </c>
      <c r="H90" s="22">
        <v>3946</v>
      </c>
      <c r="I90" s="7">
        <v>5</v>
      </c>
      <c r="J90" s="7">
        <v>0</v>
      </c>
      <c r="K90" s="7">
        <v>4</v>
      </c>
      <c r="L90" s="37" t="s">
        <v>99</v>
      </c>
    </row>
    <row r="91" spans="1:12" x14ac:dyDescent="0.25">
      <c r="A91" s="21" t="s">
        <v>6506</v>
      </c>
      <c r="B91" s="7">
        <v>0</v>
      </c>
      <c r="C91" s="7">
        <v>101</v>
      </c>
      <c r="D91" s="7">
        <v>1331</v>
      </c>
      <c r="E91" s="7">
        <v>9</v>
      </c>
      <c r="F91" s="7">
        <v>148</v>
      </c>
      <c r="G91" s="7">
        <v>33</v>
      </c>
      <c r="H91" s="22">
        <v>1622</v>
      </c>
      <c r="I91" s="7">
        <v>5</v>
      </c>
      <c r="J91" s="7">
        <v>0</v>
      </c>
      <c r="K91" s="7">
        <v>2</v>
      </c>
      <c r="L91" s="37" t="s">
        <v>99</v>
      </c>
    </row>
    <row r="92" spans="1:12" x14ac:dyDescent="0.25">
      <c r="A92" s="21" t="s">
        <v>6507</v>
      </c>
      <c r="B92" s="7">
        <v>0</v>
      </c>
      <c r="C92" s="7">
        <v>55</v>
      </c>
      <c r="D92" s="7">
        <v>1123</v>
      </c>
      <c r="E92" s="7">
        <v>3</v>
      </c>
      <c r="F92" s="7">
        <v>80</v>
      </c>
      <c r="G92" s="7">
        <v>14</v>
      </c>
      <c r="H92" s="22">
        <v>1275</v>
      </c>
      <c r="I92" s="7">
        <v>1</v>
      </c>
      <c r="J92" s="7">
        <v>0</v>
      </c>
      <c r="K92" s="7">
        <v>1</v>
      </c>
      <c r="L92" s="37" t="s">
        <v>99</v>
      </c>
    </row>
    <row r="93" spans="1:12" x14ac:dyDescent="0.25">
      <c r="A93" s="21" t="s">
        <v>6508</v>
      </c>
      <c r="B93" s="7">
        <v>0</v>
      </c>
      <c r="C93" s="7">
        <v>21</v>
      </c>
      <c r="D93" s="7">
        <v>221</v>
      </c>
      <c r="E93" s="7">
        <v>2</v>
      </c>
      <c r="F93" s="7">
        <v>22</v>
      </c>
      <c r="G93" s="7">
        <v>7</v>
      </c>
      <c r="H93" s="22">
        <v>273</v>
      </c>
      <c r="I93" s="7">
        <v>0</v>
      </c>
      <c r="J93" s="7">
        <v>0</v>
      </c>
      <c r="K93" s="7">
        <v>1</v>
      </c>
      <c r="L93" s="37" t="s">
        <v>99</v>
      </c>
    </row>
    <row r="94" spans="1:12" x14ac:dyDescent="0.25">
      <c r="A94" s="21" t="s">
        <v>102</v>
      </c>
      <c r="B94" s="7">
        <v>0</v>
      </c>
      <c r="C94" s="7">
        <v>97</v>
      </c>
      <c r="D94" s="7">
        <v>1054</v>
      </c>
      <c r="E94" s="7">
        <v>10</v>
      </c>
      <c r="F94" s="7">
        <v>164</v>
      </c>
      <c r="G94" s="7">
        <v>35</v>
      </c>
      <c r="H94" s="22">
        <v>1360</v>
      </c>
      <c r="I94" s="7">
        <v>5</v>
      </c>
      <c r="J94" s="7">
        <v>0</v>
      </c>
      <c r="K94" s="7">
        <v>2</v>
      </c>
      <c r="L94" s="37" t="s">
        <v>99</v>
      </c>
    </row>
    <row r="95" spans="1:12" x14ac:dyDescent="0.25">
      <c r="A95" s="21" t="s">
        <v>103</v>
      </c>
      <c r="B95" s="7">
        <v>0</v>
      </c>
      <c r="C95" s="7">
        <v>52</v>
      </c>
      <c r="D95" s="7">
        <v>361</v>
      </c>
      <c r="E95" s="7">
        <v>4</v>
      </c>
      <c r="F95" s="7">
        <v>74</v>
      </c>
      <c r="G95" s="7">
        <v>11</v>
      </c>
      <c r="H95" s="22">
        <v>502</v>
      </c>
      <c r="I95" s="7">
        <v>2</v>
      </c>
      <c r="J95" s="7">
        <v>0</v>
      </c>
      <c r="K95" s="7">
        <v>2</v>
      </c>
      <c r="L95" s="46" t="s">
        <v>99</v>
      </c>
    </row>
    <row r="96" spans="1:12" x14ac:dyDescent="0.25">
      <c r="A96" s="16" t="s">
        <v>104</v>
      </c>
      <c r="B96" s="7"/>
      <c r="C96" s="7">
        <f t="shared" ref="C96:K96" si="2">SUM(C2:C89)</f>
        <v>1242</v>
      </c>
      <c r="D96" s="7">
        <f t="shared" si="2"/>
        <v>13206</v>
      </c>
      <c r="E96" s="7">
        <f t="shared" si="2"/>
        <v>148</v>
      </c>
      <c r="F96" s="7">
        <f t="shared" si="2"/>
        <v>2145</v>
      </c>
      <c r="G96" s="7">
        <f t="shared" si="2"/>
        <v>398</v>
      </c>
      <c r="H96" s="7">
        <f t="shared" si="2"/>
        <v>17139</v>
      </c>
      <c r="I96" s="7">
        <f t="shared" si="2"/>
        <v>30</v>
      </c>
      <c r="J96" s="7">
        <f t="shared" si="2"/>
        <v>9</v>
      </c>
      <c r="K96" s="7">
        <f t="shared" si="2"/>
        <v>51</v>
      </c>
      <c r="L96" s="37"/>
    </row>
    <row r="97" spans="1:12" x14ac:dyDescent="0.25">
      <c r="A97" s="16" t="s">
        <v>105</v>
      </c>
      <c r="B97" s="7"/>
      <c r="C97" s="7">
        <f t="shared" ref="C97:K97" si="3">SUM(C90:C95)</f>
        <v>537</v>
      </c>
      <c r="D97" s="7">
        <f t="shared" si="3"/>
        <v>7310</v>
      </c>
      <c r="E97" s="7">
        <f t="shared" si="3"/>
        <v>47</v>
      </c>
      <c r="F97" s="7">
        <f t="shared" si="3"/>
        <v>925</v>
      </c>
      <c r="G97" s="7">
        <f t="shared" si="3"/>
        <v>159</v>
      </c>
      <c r="H97" s="7">
        <f t="shared" si="3"/>
        <v>8978</v>
      </c>
      <c r="I97" s="7">
        <f t="shared" si="3"/>
        <v>18</v>
      </c>
      <c r="J97" s="7">
        <f t="shared" si="3"/>
        <v>0</v>
      </c>
      <c r="K97" s="7">
        <f t="shared" si="3"/>
        <v>12</v>
      </c>
      <c r="L97" s="37"/>
    </row>
    <row r="98" spans="1:12" x14ac:dyDescent="0.25">
      <c r="A98" s="16" t="s">
        <v>106</v>
      </c>
      <c r="B98" s="7">
        <f>SUM(B2:B95)</f>
        <v>36375</v>
      </c>
      <c r="C98" s="7">
        <f>SUM(C96:C97)</f>
        <v>1779</v>
      </c>
      <c r="D98" s="7">
        <f t="shared" ref="D98:K98" si="4">SUM(D96:D97)</f>
        <v>20516</v>
      </c>
      <c r="E98" s="7">
        <f t="shared" si="4"/>
        <v>195</v>
      </c>
      <c r="F98" s="7">
        <f t="shared" si="4"/>
        <v>3070</v>
      </c>
      <c r="G98" s="7">
        <f t="shared" si="4"/>
        <v>557</v>
      </c>
      <c r="H98" s="7">
        <f t="shared" si="4"/>
        <v>26117</v>
      </c>
      <c r="I98" s="7">
        <f t="shared" si="4"/>
        <v>48</v>
      </c>
      <c r="J98" s="7">
        <f t="shared" si="4"/>
        <v>9</v>
      </c>
      <c r="K98" s="7">
        <f t="shared" si="4"/>
        <v>63</v>
      </c>
      <c r="L98" s="37">
        <f>(K98+J98+H98)/B98</f>
        <v>0.71997250859106532</v>
      </c>
    </row>
    <row r="99" spans="1:12" x14ac:dyDescent="0.25">
      <c r="A99" s="16" t="s">
        <v>107</v>
      </c>
      <c r="B99" s="7"/>
      <c r="C99" s="37">
        <f>C98/$H$98</f>
        <v>6.8116552437109928E-2</v>
      </c>
      <c r="D99" s="37">
        <f t="shared" ref="D99:G99" si="5">D98/$H$98</f>
        <v>0.78554198414825593</v>
      </c>
      <c r="E99" s="37">
        <f t="shared" si="5"/>
        <v>7.466401194624191E-3</v>
      </c>
      <c r="F99" s="37">
        <f t="shared" si="5"/>
        <v>0.11754795726921162</v>
      </c>
      <c r="G99" s="37">
        <f t="shared" si="5"/>
        <v>2.1327104950798332E-2</v>
      </c>
      <c r="H99" s="37"/>
      <c r="I99" s="37"/>
      <c r="J99" s="37"/>
      <c r="K99" s="37"/>
      <c r="L99" s="37"/>
    </row>
    <row r="100" spans="1:12" x14ac:dyDescent="0.25"/>
    <row r="101" spans="1:12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78" fitToHeight="0" orientation="landscape" r:id="rId1"/>
  <tableParts count="1">
    <tablePart r:id="rId2"/>
  </tablePart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C5DDC-9753-4442-839D-39D5A04AC547}">
  <sheetPr codeName="Sheet78">
    <pageSetUpPr fitToPage="1"/>
  </sheetPr>
  <dimension ref="A1:N83"/>
  <sheetViews>
    <sheetView zoomScaleNormal="100" workbookViewId="0">
      <pane xSplit="1" ySplit="1" topLeftCell="B48" activePane="bottomRight" state="frozen"/>
      <selection pane="topRight" activeCell="B1" sqref="B1"/>
      <selection pane="bottomLeft" activeCell="A2" sqref="A2"/>
      <selection pane="bottomRight" activeCell="D82" sqref="D82"/>
    </sheetView>
  </sheetViews>
  <sheetFormatPr defaultColWidth="0" defaultRowHeight="15" zeroHeight="1" x14ac:dyDescent="0.25"/>
  <cols>
    <col min="1" max="1" width="35.7109375" style="33" customWidth="1"/>
    <col min="2" max="2" width="8.7109375" style="40" customWidth="1"/>
    <col min="3" max="7" width="11.7109375" style="40" customWidth="1"/>
    <col min="8" max="8" width="8.7109375" style="40" customWidth="1"/>
    <col min="9" max="11" width="3.7109375" style="40" customWidth="1"/>
    <col min="12" max="12" width="8.7109375" style="47" customWidth="1"/>
    <col min="13" max="13" width="1.7109375" style="33" customWidth="1"/>
    <col min="14" max="14" width="0" style="33" hidden="1" customWidth="1"/>
    <col min="15" max="16384" width="9.140625" style="33" hidden="1"/>
  </cols>
  <sheetData>
    <row r="1" spans="1:12" ht="50.1" customHeight="1" thickBot="1" x14ac:dyDescent="0.3">
      <c r="A1" s="1" t="s">
        <v>0</v>
      </c>
      <c r="B1" s="3" t="s">
        <v>1</v>
      </c>
      <c r="C1" s="3" t="s">
        <v>6509</v>
      </c>
      <c r="D1" s="3" t="s">
        <v>6510</v>
      </c>
      <c r="E1" s="3" t="s">
        <v>6511</v>
      </c>
      <c r="F1" s="3" t="s">
        <v>6512</v>
      </c>
      <c r="G1" s="3" t="s">
        <v>6513</v>
      </c>
      <c r="H1" s="3" t="s">
        <v>8</v>
      </c>
      <c r="I1" s="3" t="s">
        <v>9</v>
      </c>
      <c r="J1" s="3" t="s">
        <v>10</v>
      </c>
      <c r="K1" s="3" t="s">
        <v>11</v>
      </c>
      <c r="L1" s="3" t="s">
        <v>12</v>
      </c>
    </row>
    <row r="2" spans="1:12" ht="15.75" thickTop="1" x14ac:dyDescent="0.25">
      <c r="A2" s="21" t="s">
        <v>6514</v>
      </c>
      <c r="B2" s="34">
        <v>134</v>
      </c>
      <c r="C2" s="7">
        <v>6</v>
      </c>
      <c r="D2" s="7">
        <v>14</v>
      </c>
      <c r="E2" s="7">
        <v>1</v>
      </c>
      <c r="F2" s="7">
        <v>1</v>
      </c>
      <c r="G2" s="7">
        <v>56</v>
      </c>
      <c r="H2" s="22">
        <v>78</v>
      </c>
      <c r="I2" s="7">
        <v>0</v>
      </c>
      <c r="J2" s="7">
        <v>0</v>
      </c>
      <c r="K2" s="7">
        <v>0</v>
      </c>
      <c r="L2" s="37">
        <f t="shared" ref="L2:L65" si="0">(K2+J2+H2)/B2</f>
        <v>0.58208955223880599</v>
      </c>
    </row>
    <row r="3" spans="1:12" x14ac:dyDescent="0.25">
      <c r="A3" s="21" t="s">
        <v>6515</v>
      </c>
      <c r="B3" s="34">
        <v>330</v>
      </c>
      <c r="C3" s="7">
        <v>12</v>
      </c>
      <c r="D3" s="7">
        <v>29</v>
      </c>
      <c r="E3" s="7">
        <v>2</v>
      </c>
      <c r="F3" s="7">
        <v>3</v>
      </c>
      <c r="G3" s="7">
        <v>127</v>
      </c>
      <c r="H3" s="22">
        <v>173</v>
      </c>
      <c r="I3" s="7">
        <v>0</v>
      </c>
      <c r="J3" s="7">
        <v>0</v>
      </c>
      <c r="K3" s="7">
        <v>1</v>
      </c>
      <c r="L3" s="37">
        <f t="shared" si="0"/>
        <v>0.52727272727272723</v>
      </c>
    </row>
    <row r="4" spans="1:12" x14ac:dyDescent="0.25">
      <c r="A4" s="21" t="s">
        <v>6516</v>
      </c>
      <c r="B4" s="34">
        <v>250</v>
      </c>
      <c r="C4" s="7">
        <v>8</v>
      </c>
      <c r="D4" s="7">
        <v>22</v>
      </c>
      <c r="E4" s="7">
        <v>4</v>
      </c>
      <c r="F4" s="7">
        <v>4</v>
      </c>
      <c r="G4" s="7">
        <v>113</v>
      </c>
      <c r="H4" s="22">
        <v>151</v>
      </c>
      <c r="I4" s="7">
        <v>0</v>
      </c>
      <c r="J4" s="7">
        <v>1</v>
      </c>
      <c r="K4" s="7">
        <v>0</v>
      </c>
      <c r="L4" s="37">
        <f t="shared" si="0"/>
        <v>0.60799999999999998</v>
      </c>
    </row>
    <row r="5" spans="1:12" x14ac:dyDescent="0.25">
      <c r="A5" s="21" t="s">
        <v>6517</v>
      </c>
      <c r="B5" s="34">
        <v>205</v>
      </c>
      <c r="C5" s="7">
        <v>8</v>
      </c>
      <c r="D5" s="7">
        <v>27</v>
      </c>
      <c r="E5" s="7">
        <v>0</v>
      </c>
      <c r="F5" s="7">
        <v>7</v>
      </c>
      <c r="G5" s="7">
        <v>52</v>
      </c>
      <c r="H5" s="22">
        <v>94</v>
      </c>
      <c r="I5" s="7">
        <v>0</v>
      </c>
      <c r="J5" s="7">
        <v>0</v>
      </c>
      <c r="K5" s="7">
        <v>1</v>
      </c>
      <c r="L5" s="37">
        <f t="shared" si="0"/>
        <v>0.46341463414634149</v>
      </c>
    </row>
    <row r="6" spans="1:12" x14ac:dyDescent="0.25">
      <c r="A6" s="21" t="s">
        <v>6518</v>
      </c>
      <c r="B6" s="34">
        <v>433</v>
      </c>
      <c r="C6" s="7">
        <v>9</v>
      </c>
      <c r="D6" s="7">
        <v>76</v>
      </c>
      <c r="E6" s="7">
        <v>0</v>
      </c>
      <c r="F6" s="7">
        <v>8</v>
      </c>
      <c r="G6" s="7">
        <v>134</v>
      </c>
      <c r="H6" s="22">
        <v>227</v>
      </c>
      <c r="I6" s="7">
        <v>0</v>
      </c>
      <c r="J6" s="7">
        <v>0</v>
      </c>
      <c r="K6" s="7">
        <v>3</v>
      </c>
      <c r="L6" s="37">
        <f t="shared" si="0"/>
        <v>0.53117782909930711</v>
      </c>
    </row>
    <row r="7" spans="1:12" x14ac:dyDescent="0.25">
      <c r="A7" s="21" t="s">
        <v>6519</v>
      </c>
      <c r="B7" s="34">
        <v>219</v>
      </c>
      <c r="C7" s="7">
        <v>3</v>
      </c>
      <c r="D7" s="7">
        <v>30</v>
      </c>
      <c r="E7" s="7">
        <v>7</v>
      </c>
      <c r="F7" s="7">
        <v>1</v>
      </c>
      <c r="G7" s="7">
        <v>82</v>
      </c>
      <c r="H7" s="22">
        <v>123</v>
      </c>
      <c r="I7" s="7">
        <v>0</v>
      </c>
      <c r="J7" s="7">
        <v>0</v>
      </c>
      <c r="K7" s="7">
        <v>0</v>
      </c>
      <c r="L7" s="37">
        <f t="shared" si="0"/>
        <v>0.56164383561643838</v>
      </c>
    </row>
    <row r="8" spans="1:12" x14ac:dyDescent="0.25">
      <c r="A8" s="21" t="s">
        <v>6520</v>
      </c>
      <c r="B8" s="34">
        <v>396</v>
      </c>
      <c r="C8" s="7">
        <v>11</v>
      </c>
      <c r="D8" s="7">
        <v>50</v>
      </c>
      <c r="E8" s="7">
        <v>0</v>
      </c>
      <c r="F8" s="7">
        <v>4</v>
      </c>
      <c r="G8" s="7">
        <v>61</v>
      </c>
      <c r="H8" s="22">
        <v>126</v>
      </c>
      <c r="I8" s="7">
        <v>0</v>
      </c>
      <c r="J8" s="7">
        <v>0</v>
      </c>
      <c r="K8" s="7">
        <v>0</v>
      </c>
      <c r="L8" s="37">
        <f t="shared" si="0"/>
        <v>0.31818181818181818</v>
      </c>
    </row>
    <row r="9" spans="1:12" x14ac:dyDescent="0.25">
      <c r="A9" s="21" t="s">
        <v>6521</v>
      </c>
      <c r="B9" s="34">
        <v>365</v>
      </c>
      <c r="C9" s="7">
        <v>7</v>
      </c>
      <c r="D9" s="7">
        <v>38</v>
      </c>
      <c r="E9" s="7">
        <v>3</v>
      </c>
      <c r="F9" s="7">
        <v>2</v>
      </c>
      <c r="G9" s="7">
        <v>47</v>
      </c>
      <c r="H9" s="22">
        <v>97</v>
      </c>
      <c r="I9" s="7">
        <v>0</v>
      </c>
      <c r="J9" s="7">
        <v>0</v>
      </c>
      <c r="K9" s="7">
        <v>0</v>
      </c>
      <c r="L9" s="37">
        <f t="shared" si="0"/>
        <v>0.26575342465753427</v>
      </c>
    </row>
    <row r="10" spans="1:12" x14ac:dyDescent="0.25">
      <c r="A10" s="21" t="s">
        <v>6522</v>
      </c>
      <c r="B10" s="34">
        <v>256</v>
      </c>
      <c r="C10" s="7">
        <v>7</v>
      </c>
      <c r="D10" s="7">
        <v>28</v>
      </c>
      <c r="E10" s="7">
        <v>3</v>
      </c>
      <c r="F10" s="7">
        <v>3</v>
      </c>
      <c r="G10" s="7">
        <v>31</v>
      </c>
      <c r="H10" s="22">
        <v>72</v>
      </c>
      <c r="I10" s="7">
        <v>0</v>
      </c>
      <c r="J10" s="7">
        <v>0</v>
      </c>
      <c r="K10" s="7">
        <v>0</v>
      </c>
      <c r="L10" s="37">
        <f t="shared" si="0"/>
        <v>0.28125</v>
      </c>
    </row>
    <row r="11" spans="1:12" x14ac:dyDescent="0.25">
      <c r="A11" s="21" t="s">
        <v>6523</v>
      </c>
      <c r="B11" s="34">
        <v>205</v>
      </c>
      <c r="C11" s="7">
        <v>8</v>
      </c>
      <c r="D11" s="7">
        <v>17</v>
      </c>
      <c r="E11" s="7">
        <v>5</v>
      </c>
      <c r="F11" s="7">
        <v>1</v>
      </c>
      <c r="G11" s="7">
        <v>27</v>
      </c>
      <c r="H11" s="22">
        <v>58</v>
      </c>
      <c r="I11" s="7">
        <v>0</v>
      </c>
      <c r="J11" s="7">
        <v>0</v>
      </c>
      <c r="K11" s="7">
        <v>0</v>
      </c>
      <c r="L11" s="37">
        <f t="shared" si="0"/>
        <v>0.28292682926829266</v>
      </c>
    </row>
    <row r="12" spans="1:12" x14ac:dyDescent="0.25">
      <c r="A12" s="21" t="s">
        <v>6524</v>
      </c>
      <c r="B12" s="34">
        <v>393</v>
      </c>
      <c r="C12" s="7">
        <v>17</v>
      </c>
      <c r="D12" s="7">
        <v>66</v>
      </c>
      <c r="E12" s="7">
        <v>2</v>
      </c>
      <c r="F12" s="7">
        <v>4</v>
      </c>
      <c r="G12" s="7">
        <v>66</v>
      </c>
      <c r="H12" s="22">
        <v>155</v>
      </c>
      <c r="I12" s="7">
        <v>1</v>
      </c>
      <c r="J12" s="7">
        <v>0</v>
      </c>
      <c r="K12" s="7">
        <v>0</v>
      </c>
      <c r="L12" s="37">
        <f t="shared" si="0"/>
        <v>0.3944020356234097</v>
      </c>
    </row>
    <row r="13" spans="1:12" x14ac:dyDescent="0.25">
      <c r="A13" s="21" t="s">
        <v>6525</v>
      </c>
      <c r="B13" s="34">
        <v>359</v>
      </c>
      <c r="C13" s="7">
        <v>6</v>
      </c>
      <c r="D13" s="7">
        <v>57</v>
      </c>
      <c r="E13" s="7">
        <v>3</v>
      </c>
      <c r="F13" s="7">
        <v>1</v>
      </c>
      <c r="G13" s="7">
        <v>81</v>
      </c>
      <c r="H13" s="22">
        <v>148</v>
      </c>
      <c r="I13" s="7">
        <v>1</v>
      </c>
      <c r="J13" s="7">
        <v>0</v>
      </c>
      <c r="K13" s="7">
        <v>1</v>
      </c>
      <c r="L13" s="37">
        <f t="shared" si="0"/>
        <v>0.41504178272980502</v>
      </c>
    </row>
    <row r="14" spans="1:12" x14ac:dyDescent="0.25">
      <c r="A14" s="21" t="s">
        <v>6526</v>
      </c>
      <c r="B14" s="34">
        <v>370</v>
      </c>
      <c r="C14" s="7">
        <v>15</v>
      </c>
      <c r="D14" s="7">
        <v>60</v>
      </c>
      <c r="E14" s="7">
        <v>1</v>
      </c>
      <c r="F14" s="7">
        <v>3</v>
      </c>
      <c r="G14" s="7">
        <v>72</v>
      </c>
      <c r="H14" s="22">
        <v>151</v>
      </c>
      <c r="I14" s="7">
        <v>0</v>
      </c>
      <c r="J14" s="7">
        <v>0</v>
      </c>
      <c r="K14" s="7">
        <v>1</v>
      </c>
      <c r="L14" s="37">
        <f t="shared" si="0"/>
        <v>0.41081081081081083</v>
      </c>
    </row>
    <row r="15" spans="1:12" x14ac:dyDescent="0.25">
      <c r="A15" s="21" t="s">
        <v>6527</v>
      </c>
      <c r="B15" s="34">
        <v>405</v>
      </c>
      <c r="C15" s="7">
        <v>9</v>
      </c>
      <c r="D15" s="7">
        <v>63</v>
      </c>
      <c r="E15" s="7">
        <v>2</v>
      </c>
      <c r="F15" s="7">
        <v>2</v>
      </c>
      <c r="G15" s="7">
        <v>79</v>
      </c>
      <c r="H15" s="22">
        <v>155</v>
      </c>
      <c r="I15" s="7">
        <v>1</v>
      </c>
      <c r="J15" s="7">
        <v>0</v>
      </c>
      <c r="K15" s="7">
        <v>0</v>
      </c>
      <c r="L15" s="37">
        <f t="shared" si="0"/>
        <v>0.38271604938271603</v>
      </c>
    </row>
    <row r="16" spans="1:12" x14ac:dyDescent="0.25">
      <c r="A16" s="21" t="s">
        <v>6528</v>
      </c>
      <c r="B16" s="34">
        <v>376</v>
      </c>
      <c r="C16" s="7">
        <v>9</v>
      </c>
      <c r="D16" s="7">
        <v>52</v>
      </c>
      <c r="E16" s="7">
        <v>0</v>
      </c>
      <c r="F16" s="7">
        <v>6</v>
      </c>
      <c r="G16" s="7">
        <v>110</v>
      </c>
      <c r="H16" s="22">
        <v>177</v>
      </c>
      <c r="I16" s="7">
        <v>0</v>
      </c>
      <c r="J16" s="7">
        <v>0</v>
      </c>
      <c r="K16" s="7">
        <v>0</v>
      </c>
      <c r="L16" s="37">
        <f t="shared" si="0"/>
        <v>0.47074468085106386</v>
      </c>
    </row>
    <row r="17" spans="1:12" x14ac:dyDescent="0.25">
      <c r="A17" s="21" t="s">
        <v>6529</v>
      </c>
      <c r="B17" s="34">
        <v>353</v>
      </c>
      <c r="C17" s="7">
        <v>13</v>
      </c>
      <c r="D17" s="7">
        <v>33</v>
      </c>
      <c r="E17" s="7">
        <v>1</v>
      </c>
      <c r="F17" s="7">
        <v>4</v>
      </c>
      <c r="G17" s="7">
        <v>96</v>
      </c>
      <c r="H17" s="22">
        <v>147</v>
      </c>
      <c r="I17" s="7">
        <v>3</v>
      </c>
      <c r="J17" s="7">
        <v>0</v>
      </c>
      <c r="K17" s="7">
        <v>0</v>
      </c>
      <c r="L17" s="37">
        <f t="shared" si="0"/>
        <v>0.41643059490084988</v>
      </c>
    </row>
    <row r="18" spans="1:12" x14ac:dyDescent="0.25">
      <c r="A18" s="21" t="s">
        <v>6530</v>
      </c>
      <c r="B18" s="34">
        <v>431</v>
      </c>
      <c r="C18" s="7">
        <v>8</v>
      </c>
      <c r="D18" s="7">
        <v>45</v>
      </c>
      <c r="E18" s="7">
        <v>2</v>
      </c>
      <c r="F18" s="7">
        <v>1</v>
      </c>
      <c r="G18" s="7">
        <v>68</v>
      </c>
      <c r="H18" s="22">
        <v>124</v>
      </c>
      <c r="I18" s="7">
        <v>0</v>
      </c>
      <c r="J18" s="7">
        <v>0</v>
      </c>
      <c r="K18" s="7">
        <v>0</v>
      </c>
      <c r="L18" s="37">
        <f t="shared" si="0"/>
        <v>0.28770301624129929</v>
      </c>
    </row>
    <row r="19" spans="1:12" x14ac:dyDescent="0.25">
      <c r="A19" s="21" t="s">
        <v>6531</v>
      </c>
      <c r="B19" s="34">
        <v>629</v>
      </c>
      <c r="C19" s="7">
        <v>27</v>
      </c>
      <c r="D19" s="7">
        <v>66</v>
      </c>
      <c r="E19" s="7">
        <v>1</v>
      </c>
      <c r="F19" s="7">
        <v>3</v>
      </c>
      <c r="G19" s="7">
        <v>123</v>
      </c>
      <c r="H19" s="22">
        <v>220</v>
      </c>
      <c r="I19" s="7">
        <v>1</v>
      </c>
      <c r="J19" s="7">
        <v>0</v>
      </c>
      <c r="K19" s="7">
        <v>0</v>
      </c>
      <c r="L19" s="37">
        <f t="shared" si="0"/>
        <v>0.34976152623211448</v>
      </c>
    </row>
    <row r="20" spans="1:12" x14ac:dyDescent="0.25">
      <c r="A20" s="21" t="s">
        <v>6532</v>
      </c>
      <c r="B20" s="34">
        <v>230</v>
      </c>
      <c r="C20" s="7">
        <v>5</v>
      </c>
      <c r="D20" s="7">
        <v>20</v>
      </c>
      <c r="E20" s="7">
        <v>0</v>
      </c>
      <c r="F20" s="7">
        <v>1</v>
      </c>
      <c r="G20" s="7">
        <v>69</v>
      </c>
      <c r="H20" s="22">
        <v>95</v>
      </c>
      <c r="I20" s="7">
        <v>0</v>
      </c>
      <c r="J20" s="7">
        <v>0</v>
      </c>
      <c r="K20" s="7">
        <v>0</v>
      </c>
      <c r="L20" s="37">
        <f t="shared" si="0"/>
        <v>0.41304347826086957</v>
      </c>
    </row>
    <row r="21" spans="1:12" x14ac:dyDescent="0.25">
      <c r="A21" s="21" t="s">
        <v>6533</v>
      </c>
      <c r="B21" s="34">
        <v>250</v>
      </c>
      <c r="C21" s="7">
        <v>3</v>
      </c>
      <c r="D21" s="7">
        <v>33</v>
      </c>
      <c r="E21" s="7">
        <v>4</v>
      </c>
      <c r="F21" s="7">
        <v>2</v>
      </c>
      <c r="G21" s="7">
        <v>80</v>
      </c>
      <c r="H21" s="22">
        <v>122</v>
      </c>
      <c r="I21" s="7">
        <v>1</v>
      </c>
      <c r="J21" s="7">
        <v>0</v>
      </c>
      <c r="K21" s="7">
        <v>3</v>
      </c>
      <c r="L21" s="37">
        <f t="shared" si="0"/>
        <v>0.5</v>
      </c>
    </row>
    <row r="22" spans="1:12" x14ac:dyDescent="0.25">
      <c r="A22" s="21" t="s">
        <v>6534</v>
      </c>
      <c r="B22" s="34">
        <v>416</v>
      </c>
      <c r="C22" s="7">
        <v>17</v>
      </c>
      <c r="D22" s="7">
        <v>45</v>
      </c>
      <c r="E22" s="7">
        <v>7</v>
      </c>
      <c r="F22" s="7">
        <v>4</v>
      </c>
      <c r="G22" s="7">
        <v>122</v>
      </c>
      <c r="H22" s="22">
        <v>195</v>
      </c>
      <c r="I22" s="7">
        <v>0</v>
      </c>
      <c r="J22" s="7">
        <v>0</v>
      </c>
      <c r="K22" s="7">
        <v>0</v>
      </c>
      <c r="L22" s="37">
        <f t="shared" si="0"/>
        <v>0.46875</v>
      </c>
    </row>
    <row r="23" spans="1:12" x14ac:dyDescent="0.25">
      <c r="A23" s="21" t="s">
        <v>6535</v>
      </c>
      <c r="B23" s="34">
        <v>442</v>
      </c>
      <c r="C23" s="7">
        <v>16</v>
      </c>
      <c r="D23" s="7">
        <v>53</v>
      </c>
      <c r="E23" s="7">
        <v>6</v>
      </c>
      <c r="F23" s="7">
        <v>4</v>
      </c>
      <c r="G23" s="7">
        <v>149</v>
      </c>
      <c r="H23" s="22">
        <v>228</v>
      </c>
      <c r="I23" s="7">
        <v>0</v>
      </c>
      <c r="J23" s="7">
        <v>0</v>
      </c>
      <c r="K23" s="7">
        <v>3</v>
      </c>
      <c r="L23" s="37">
        <f t="shared" si="0"/>
        <v>0.5226244343891403</v>
      </c>
    </row>
    <row r="24" spans="1:12" x14ac:dyDescent="0.25">
      <c r="A24" s="21" t="s">
        <v>6536</v>
      </c>
      <c r="B24" s="34">
        <v>340</v>
      </c>
      <c r="C24" s="7">
        <v>11</v>
      </c>
      <c r="D24" s="7">
        <v>30</v>
      </c>
      <c r="E24" s="7">
        <v>6</v>
      </c>
      <c r="F24" s="7">
        <v>2</v>
      </c>
      <c r="G24" s="7">
        <v>146</v>
      </c>
      <c r="H24" s="22">
        <v>195</v>
      </c>
      <c r="I24" s="7">
        <v>0</v>
      </c>
      <c r="J24" s="7">
        <v>0</v>
      </c>
      <c r="K24" s="7">
        <v>0</v>
      </c>
      <c r="L24" s="37">
        <f t="shared" si="0"/>
        <v>0.57352941176470584</v>
      </c>
    </row>
    <row r="25" spans="1:12" x14ac:dyDescent="0.25">
      <c r="A25" s="21" t="s">
        <v>6537</v>
      </c>
      <c r="B25" s="34">
        <v>326</v>
      </c>
      <c r="C25" s="7">
        <v>19</v>
      </c>
      <c r="D25" s="7">
        <v>31</v>
      </c>
      <c r="E25" s="7">
        <v>4</v>
      </c>
      <c r="F25" s="7">
        <v>3</v>
      </c>
      <c r="G25" s="7">
        <v>99</v>
      </c>
      <c r="H25" s="22">
        <v>156</v>
      </c>
      <c r="I25" s="7">
        <v>0</v>
      </c>
      <c r="J25" s="7">
        <v>0</v>
      </c>
      <c r="K25" s="7">
        <v>1</v>
      </c>
      <c r="L25" s="37">
        <f t="shared" si="0"/>
        <v>0.48159509202453987</v>
      </c>
    </row>
    <row r="26" spans="1:12" x14ac:dyDescent="0.25">
      <c r="A26" s="21" t="s">
        <v>6538</v>
      </c>
      <c r="B26" s="34">
        <v>305</v>
      </c>
      <c r="C26" s="7">
        <v>13</v>
      </c>
      <c r="D26" s="7">
        <v>31</v>
      </c>
      <c r="E26" s="7">
        <v>3</v>
      </c>
      <c r="F26" s="7">
        <v>4</v>
      </c>
      <c r="G26" s="7">
        <v>119</v>
      </c>
      <c r="H26" s="22">
        <v>170</v>
      </c>
      <c r="I26" s="7">
        <v>0</v>
      </c>
      <c r="J26" s="7">
        <v>0</v>
      </c>
      <c r="K26" s="7">
        <v>0</v>
      </c>
      <c r="L26" s="37">
        <f t="shared" si="0"/>
        <v>0.55737704918032782</v>
      </c>
    </row>
    <row r="27" spans="1:12" x14ac:dyDescent="0.25">
      <c r="A27" s="21" t="s">
        <v>6539</v>
      </c>
      <c r="B27" s="34">
        <v>416</v>
      </c>
      <c r="C27" s="7">
        <v>9</v>
      </c>
      <c r="D27" s="7">
        <v>58</v>
      </c>
      <c r="E27" s="7">
        <v>3</v>
      </c>
      <c r="F27" s="7">
        <v>2</v>
      </c>
      <c r="G27" s="7">
        <v>173</v>
      </c>
      <c r="H27" s="22">
        <v>245</v>
      </c>
      <c r="I27" s="7">
        <v>0</v>
      </c>
      <c r="J27" s="7">
        <v>0</v>
      </c>
      <c r="K27" s="7">
        <v>0</v>
      </c>
      <c r="L27" s="37">
        <f t="shared" si="0"/>
        <v>0.58894230769230771</v>
      </c>
    </row>
    <row r="28" spans="1:12" x14ac:dyDescent="0.25">
      <c r="A28" s="21" t="s">
        <v>6540</v>
      </c>
      <c r="B28" s="34">
        <v>484</v>
      </c>
      <c r="C28" s="7">
        <v>11</v>
      </c>
      <c r="D28" s="7">
        <v>59</v>
      </c>
      <c r="E28" s="7">
        <v>9</v>
      </c>
      <c r="F28" s="7">
        <v>3</v>
      </c>
      <c r="G28" s="7">
        <v>177</v>
      </c>
      <c r="H28" s="22">
        <v>259</v>
      </c>
      <c r="I28" s="7">
        <v>1</v>
      </c>
      <c r="J28" s="7">
        <v>0</v>
      </c>
      <c r="K28" s="7">
        <v>1</v>
      </c>
      <c r="L28" s="37">
        <f t="shared" si="0"/>
        <v>0.53719008264462809</v>
      </c>
    </row>
    <row r="29" spans="1:12" x14ac:dyDescent="0.25">
      <c r="A29" s="21" t="s">
        <v>6541</v>
      </c>
      <c r="B29" s="34">
        <v>222</v>
      </c>
      <c r="C29" s="7">
        <v>8</v>
      </c>
      <c r="D29" s="7">
        <v>27</v>
      </c>
      <c r="E29" s="7">
        <v>3</v>
      </c>
      <c r="F29" s="7">
        <v>1</v>
      </c>
      <c r="G29" s="7">
        <v>75</v>
      </c>
      <c r="H29" s="22">
        <v>114</v>
      </c>
      <c r="I29" s="7">
        <v>1</v>
      </c>
      <c r="J29" s="7">
        <v>0</v>
      </c>
      <c r="K29" s="7">
        <v>0</v>
      </c>
      <c r="L29" s="37">
        <f t="shared" si="0"/>
        <v>0.51351351351351349</v>
      </c>
    </row>
    <row r="30" spans="1:12" x14ac:dyDescent="0.25">
      <c r="A30" s="21" t="s">
        <v>6542</v>
      </c>
      <c r="B30" s="34">
        <v>422</v>
      </c>
      <c r="C30" s="7">
        <v>10</v>
      </c>
      <c r="D30" s="7">
        <v>51</v>
      </c>
      <c r="E30" s="7">
        <v>16</v>
      </c>
      <c r="F30" s="7">
        <v>0</v>
      </c>
      <c r="G30" s="7">
        <v>133</v>
      </c>
      <c r="H30" s="22">
        <v>210</v>
      </c>
      <c r="I30" s="7">
        <v>0</v>
      </c>
      <c r="J30" s="7">
        <v>0</v>
      </c>
      <c r="K30" s="7">
        <v>0</v>
      </c>
      <c r="L30" s="37">
        <f t="shared" si="0"/>
        <v>0.49763033175355448</v>
      </c>
    </row>
    <row r="31" spans="1:12" x14ac:dyDescent="0.25">
      <c r="A31" s="21" t="s">
        <v>6543</v>
      </c>
      <c r="B31" s="34">
        <v>218</v>
      </c>
      <c r="C31" s="7">
        <v>5</v>
      </c>
      <c r="D31" s="7">
        <v>18</v>
      </c>
      <c r="E31" s="7">
        <v>1</v>
      </c>
      <c r="F31" s="7">
        <v>1</v>
      </c>
      <c r="G31" s="7">
        <v>98</v>
      </c>
      <c r="H31" s="22">
        <v>123</v>
      </c>
      <c r="I31" s="7">
        <v>0</v>
      </c>
      <c r="J31" s="7">
        <v>0</v>
      </c>
      <c r="K31" s="7">
        <v>0</v>
      </c>
      <c r="L31" s="37">
        <f t="shared" si="0"/>
        <v>0.56422018348623848</v>
      </c>
    </row>
    <row r="32" spans="1:12" x14ac:dyDescent="0.25">
      <c r="A32" s="21" t="s">
        <v>6544</v>
      </c>
      <c r="B32" s="34">
        <v>411</v>
      </c>
      <c r="C32" s="7">
        <v>10</v>
      </c>
      <c r="D32" s="7">
        <v>28</v>
      </c>
      <c r="E32" s="7">
        <v>2</v>
      </c>
      <c r="F32" s="7">
        <v>0</v>
      </c>
      <c r="G32" s="7">
        <v>103</v>
      </c>
      <c r="H32" s="22">
        <v>143</v>
      </c>
      <c r="I32" s="7">
        <v>0</v>
      </c>
      <c r="J32" s="7">
        <v>0</v>
      </c>
      <c r="K32" s="7">
        <v>0</v>
      </c>
      <c r="L32" s="37">
        <f t="shared" si="0"/>
        <v>0.34793187347931875</v>
      </c>
    </row>
    <row r="33" spans="1:12" x14ac:dyDescent="0.25">
      <c r="A33" s="21" t="s">
        <v>6545</v>
      </c>
      <c r="B33" s="34">
        <v>364</v>
      </c>
      <c r="C33" s="7">
        <v>14</v>
      </c>
      <c r="D33" s="7">
        <v>22</v>
      </c>
      <c r="E33" s="7">
        <v>1</v>
      </c>
      <c r="F33" s="7">
        <v>1</v>
      </c>
      <c r="G33" s="7">
        <v>99</v>
      </c>
      <c r="H33" s="22">
        <v>137</v>
      </c>
      <c r="I33" s="7">
        <v>0</v>
      </c>
      <c r="J33" s="7">
        <v>0</v>
      </c>
      <c r="K33" s="7">
        <v>0</v>
      </c>
      <c r="L33" s="37">
        <f t="shared" si="0"/>
        <v>0.37637362637362637</v>
      </c>
    </row>
    <row r="34" spans="1:12" x14ac:dyDescent="0.25">
      <c r="A34" s="21" t="s">
        <v>6546</v>
      </c>
      <c r="B34" s="34">
        <v>198</v>
      </c>
      <c r="C34" s="7">
        <v>2</v>
      </c>
      <c r="D34" s="7">
        <v>8</v>
      </c>
      <c r="E34" s="7">
        <v>3</v>
      </c>
      <c r="F34" s="7">
        <v>1</v>
      </c>
      <c r="G34" s="7">
        <v>70</v>
      </c>
      <c r="H34" s="22">
        <v>84</v>
      </c>
      <c r="I34" s="7">
        <v>0</v>
      </c>
      <c r="J34" s="7">
        <v>0</v>
      </c>
      <c r="K34" s="7">
        <v>0</v>
      </c>
      <c r="L34" s="37">
        <f t="shared" si="0"/>
        <v>0.42424242424242425</v>
      </c>
    </row>
    <row r="35" spans="1:12" x14ac:dyDescent="0.25">
      <c r="A35" s="21" t="s">
        <v>6547</v>
      </c>
      <c r="B35" s="34">
        <v>494</v>
      </c>
      <c r="C35" s="7">
        <v>14</v>
      </c>
      <c r="D35" s="7">
        <v>16</v>
      </c>
      <c r="E35" s="7">
        <v>4</v>
      </c>
      <c r="F35" s="7">
        <v>2</v>
      </c>
      <c r="G35" s="7">
        <v>168</v>
      </c>
      <c r="H35" s="22">
        <v>204</v>
      </c>
      <c r="I35" s="7">
        <v>1</v>
      </c>
      <c r="J35" s="7">
        <v>0</v>
      </c>
      <c r="K35" s="7">
        <v>1</v>
      </c>
      <c r="L35" s="37">
        <f t="shared" si="0"/>
        <v>0.41497975708502022</v>
      </c>
    </row>
    <row r="36" spans="1:12" x14ac:dyDescent="0.25">
      <c r="A36" s="21" t="s">
        <v>6548</v>
      </c>
      <c r="B36" s="34">
        <v>217</v>
      </c>
      <c r="C36" s="7">
        <v>2</v>
      </c>
      <c r="D36" s="7">
        <v>11</v>
      </c>
      <c r="E36" s="7">
        <v>4</v>
      </c>
      <c r="F36" s="7">
        <v>2</v>
      </c>
      <c r="G36" s="7">
        <v>85</v>
      </c>
      <c r="H36" s="22">
        <v>104</v>
      </c>
      <c r="I36" s="7">
        <v>1</v>
      </c>
      <c r="J36" s="7">
        <v>1</v>
      </c>
      <c r="K36" s="7">
        <v>0</v>
      </c>
      <c r="L36" s="37">
        <f t="shared" si="0"/>
        <v>0.4838709677419355</v>
      </c>
    </row>
    <row r="37" spans="1:12" x14ac:dyDescent="0.25">
      <c r="A37" s="21" t="s">
        <v>6549</v>
      </c>
      <c r="B37" s="34">
        <v>113</v>
      </c>
      <c r="C37" s="7">
        <v>4</v>
      </c>
      <c r="D37" s="7">
        <v>9</v>
      </c>
      <c r="E37" s="7">
        <v>0</v>
      </c>
      <c r="F37" s="7">
        <v>0</v>
      </c>
      <c r="G37" s="7">
        <v>37</v>
      </c>
      <c r="H37" s="22">
        <v>50</v>
      </c>
      <c r="I37" s="7">
        <v>0</v>
      </c>
      <c r="J37" s="7">
        <v>0</v>
      </c>
      <c r="K37" s="7">
        <v>0</v>
      </c>
      <c r="L37" s="37">
        <f t="shared" si="0"/>
        <v>0.44247787610619471</v>
      </c>
    </row>
    <row r="38" spans="1:12" x14ac:dyDescent="0.25">
      <c r="A38" s="21" t="s">
        <v>6550</v>
      </c>
      <c r="B38" s="34">
        <v>196</v>
      </c>
      <c r="C38" s="7">
        <v>31</v>
      </c>
      <c r="D38" s="7">
        <v>31</v>
      </c>
      <c r="E38" s="7">
        <v>4</v>
      </c>
      <c r="F38" s="7">
        <v>1</v>
      </c>
      <c r="G38" s="7">
        <v>29</v>
      </c>
      <c r="H38" s="22">
        <v>96</v>
      </c>
      <c r="I38" s="7">
        <v>1</v>
      </c>
      <c r="J38" s="7">
        <v>0</v>
      </c>
      <c r="K38" s="7">
        <v>1</v>
      </c>
      <c r="L38" s="37">
        <f t="shared" si="0"/>
        <v>0.49489795918367346</v>
      </c>
    </row>
    <row r="39" spans="1:12" x14ac:dyDescent="0.25">
      <c r="A39" s="21" t="s">
        <v>6551</v>
      </c>
      <c r="B39" s="34">
        <v>730</v>
      </c>
      <c r="C39" s="7">
        <v>0</v>
      </c>
      <c r="D39" s="7">
        <v>1</v>
      </c>
      <c r="E39" s="7">
        <v>0</v>
      </c>
      <c r="F39" s="7">
        <v>0</v>
      </c>
      <c r="G39" s="7">
        <v>74</v>
      </c>
      <c r="H39" s="22">
        <v>75</v>
      </c>
      <c r="I39" s="7">
        <v>1</v>
      </c>
      <c r="J39" s="7">
        <v>0</v>
      </c>
      <c r="K39" s="7">
        <v>0</v>
      </c>
      <c r="L39" s="37">
        <f t="shared" si="0"/>
        <v>0.10273972602739725</v>
      </c>
    </row>
    <row r="40" spans="1:12" x14ac:dyDescent="0.25">
      <c r="A40" s="21" t="s">
        <v>6552</v>
      </c>
      <c r="B40" s="34">
        <v>236</v>
      </c>
      <c r="C40" s="7">
        <v>1</v>
      </c>
      <c r="D40" s="7">
        <v>5</v>
      </c>
      <c r="E40" s="7">
        <v>0</v>
      </c>
      <c r="F40" s="7">
        <v>0</v>
      </c>
      <c r="G40" s="7">
        <v>2</v>
      </c>
      <c r="H40" s="22">
        <v>8</v>
      </c>
      <c r="I40" s="7">
        <v>0</v>
      </c>
      <c r="J40" s="7">
        <v>0</v>
      </c>
      <c r="K40" s="7">
        <v>0</v>
      </c>
      <c r="L40" s="37">
        <f t="shared" si="0"/>
        <v>3.3898305084745763E-2</v>
      </c>
    </row>
    <row r="41" spans="1:12" x14ac:dyDescent="0.25">
      <c r="A41" s="21" t="s">
        <v>6553</v>
      </c>
      <c r="B41" s="34">
        <v>79</v>
      </c>
      <c r="C41" s="7">
        <v>5</v>
      </c>
      <c r="D41" s="7">
        <v>12</v>
      </c>
      <c r="E41" s="7">
        <v>0</v>
      </c>
      <c r="F41" s="7">
        <v>2</v>
      </c>
      <c r="G41" s="7">
        <v>1</v>
      </c>
      <c r="H41" s="22">
        <v>20</v>
      </c>
      <c r="I41" s="7">
        <v>0</v>
      </c>
      <c r="J41" s="7">
        <v>0</v>
      </c>
      <c r="K41" s="7">
        <v>0</v>
      </c>
      <c r="L41" s="37">
        <f t="shared" si="0"/>
        <v>0.25316455696202533</v>
      </c>
    </row>
    <row r="42" spans="1:12" x14ac:dyDescent="0.25">
      <c r="A42" s="21" t="s">
        <v>6554</v>
      </c>
      <c r="B42" s="34">
        <v>560</v>
      </c>
      <c r="C42" s="7">
        <v>0</v>
      </c>
      <c r="D42" s="7">
        <v>0</v>
      </c>
      <c r="E42" s="7">
        <v>0</v>
      </c>
      <c r="F42" s="7">
        <v>0</v>
      </c>
      <c r="G42" s="7">
        <v>53</v>
      </c>
      <c r="H42" s="22">
        <v>53</v>
      </c>
      <c r="I42" s="7">
        <v>0</v>
      </c>
      <c r="J42" s="7">
        <v>0</v>
      </c>
      <c r="K42" s="7">
        <v>0</v>
      </c>
      <c r="L42" s="37">
        <f t="shared" si="0"/>
        <v>9.464285714285714E-2</v>
      </c>
    </row>
    <row r="43" spans="1:12" x14ac:dyDescent="0.25">
      <c r="A43" s="21" t="s">
        <v>6555</v>
      </c>
      <c r="B43" s="34">
        <v>804</v>
      </c>
      <c r="C43" s="7">
        <v>3</v>
      </c>
      <c r="D43" s="7">
        <v>6</v>
      </c>
      <c r="E43" s="7">
        <v>0</v>
      </c>
      <c r="F43" s="7">
        <v>0</v>
      </c>
      <c r="G43" s="7">
        <v>74</v>
      </c>
      <c r="H43" s="22">
        <v>83</v>
      </c>
      <c r="I43" s="7">
        <v>0</v>
      </c>
      <c r="J43" s="7">
        <v>0</v>
      </c>
      <c r="K43" s="7">
        <v>0</v>
      </c>
      <c r="L43" s="37">
        <f t="shared" si="0"/>
        <v>0.10323383084577115</v>
      </c>
    </row>
    <row r="44" spans="1:12" x14ac:dyDescent="0.25">
      <c r="A44" s="21" t="s">
        <v>6556</v>
      </c>
      <c r="B44" s="34">
        <v>465</v>
      </c>
      <c r="C44" s="7">
        <v>0</v>
      </c>
      <c r="D44" s="7">
        <v>4</v>
      </c>
      <c r="E44" s="7">
        <v>1</v>
      </c>
      <c r="F44" s="7">
        <v>0</v>
      </c>
      <c r="G44" s="7">
        <v>55</v>
      </c>
      <c r="H44" s="22">
        <v>60</v>
      </c>
      <c r="I44" s="7">
        <v>0</v>
      </c>
      <c r="J44" s="7">
        <v>0</v>
      </c>
      <c r="K44" s="7">
        <v>0</v>
      </c>
      <c r="L44" s="37">
        <f t="shared" si="0"/>
        <v>0.12903225806451613</v>
      </c>
    </row>
    <row r="45" spans="1:12" x14ac:dyDescent="0.25">
      <c r="A45" s="21" t="s">
        <v>6557</v>
      </c>
      <c r="B45" s="34">
        <v>674</v>
      </c>
      <c r="C45" s="7">
        <v>1</v>
      </c>
      <c r="D45" s="7">
        <v>6</v>
      </c>
      <c r="E45" s="7">
        <v>0</v>
      </c>
      <c r="F45" s="7">
        <v>0</v>
      </c>
      <c r="G45" s="7">
        <v>57</v>
      </c>
      <c r="H45" s="22">
        <v>64</v>
      </c>
      <c r="I45" s="7">
        <v>0</v>
      </c>
      <c r="J45" s="7">
        <v>0</v>
      </c>
      <c r="K45" s="7">
        <v>0</v>
      </c>
      <c r="L45" s="37">
        <f t="shared" si="0"/>
        <v>9.4955489614243327E-2</v>
      </c>
    </row>
    <row r="46" spans="1:12" x14ac:dyDescent="0.25">
      <c r="A46" s="21" t="s">
        <v>6558</v>
      </c>
      <c r="B46" s="34">
        <v>762</v>
      </c>
      <c r="C46" s="7">
        <v>1</v>
      </c>
      <c r="D46" s="7">
        <v>1</v>
      </c>
      <c r="E46" s="7">
        <v>0</v>
      </c>
      <c r="F46" s="7">
        <v>0</v>
      </c>
      <c r="G46" s="7">
        <v>77</v>
      </c>
      <c r="H46" s="22">
        <v>79</v>
      </c>
      <c r="I46" s="7">
        <v>1</v>
      </c>
      <c r="J46" s="7">
        <v>0</v>
      </c>
      <c r="K46" s="7">
        <v>0</v>
      </c>
      <c r="L46" s="37">
        <f t="shared" si="0"/>
        <v>0.1036745406824147</v>
      </c>
    </row>
    <row r="47" spans="1:12" x14ac:dyDescent="0.25">
      <c r="A47" s="21" t="s">
        <v>6559</v>
      </c>
      <c r="B47" s="34">
        <v>475</v>
      </c>
      <c r="C47" s="7">
        <v>0</v>
      </c>
      <c r="D47" s="7">
        <v>1</v>
      </c>
      <c r="E47" s="7">
        <v>2</v>
      </c>
      <c r="F47" s="7">
        <v>0</v>
      </c>
      <c r="G47" s="7">
        <v>102</v>
      </c>
      <c r="H47" s="22">
        <v>105</v>
      </c>
      <c r="I47" s="7">
        <v>0</v>
      </c>
      <c r="J47" s="7">
        <v>0</v>
      </c>
      <c r="K47" s="7">
        <v>0</v>
      </c>
      <c r="L47" s="37">
        <f t="shared" si="0"/>
        <v>0.22105263157894736</v>
      </c>
    </row>
    <row r="48" spans="1:12" x14ac:dyDescent="0.25">
      <c r="A48" s="21" t="s">
        <v>6560</v>
      </c>
      <c r="B48" s="34">
        <v>299</v>
      </c>
      <c r="C48" s="7">
        <v>4</v>
      </c>
      <c r="D48" s="7">
        <v>19</v>
      </c>
      <c r="E48" s="7">
        <v>1</v>
      </c>
      <c r="F48" s="7">
        <v>1</v>
      </c>
      <c r="G48" s="7">
        <v>65</v>
      </c>
      <c r="H48" s="22">
        <v>90</v>
      </c>
      <c r="I48" s="7">
        <v>1</v>
      </c>
      <c r="J48" s="7">
        <v>0</v>
      </c>
      <c r="K48" s="7">
        <v>0</v>
      </c>
      <c r="L48" s="37">
        <f t="shared" si="0"/>
        <v>0.30100334448160537</v>
      </c>
    </row>
    <row r="49" spans="1:12" x14ac:dyDescent="0.25">
      <c r="A49" s="21" t="s">
        <v>6561</v>
      </c>
      <c r="B49" s="34">
        <v>485</v>
      </c>
      <c r="C49" s="7">
        <v>8</v>
      </c>
      <c r="D49" s="7">
        <v>92</v>
      </c>
      <c r="E49" s="7">
        <v>7</v>
      </c>
      <c r="F49" s="7">
        <v>1</v>
      </c>
      <c r="G49" s="7">
        <v>56</v>
      </c>
      <c r="H49" s="22">
        <v>164</v>
      </c>
      <c r="I49" s="7">
        <v>0</v>
      </c>
      <c r="J49" s="7">
        <v>0</v>
      </c>
      <c r="K49" s="7">
        <v>0</v>
      </c>
      <c r="L49" s="37">
        <f t="shared" si="0"/>
        <v>0.33814432989690724</v>
      </c>
    </row>
    <row r="50" spans="1:12" x14ac:dyDescent="0.25">
      <c r="A50" s="21" t="s">
        <v>6562</v>
      </c>
      <c r="B50" s="34">
        <v>232</v>
      </c>
      <c r="C50" s="7">
        <v>5</v>
      </c>
      <c r="D50" s="7">
        <v>106</v>
      </c>
      <c r="E50" s="7">
        <v>1</v>
      </c>
      <c r="F50" s="7">
        <v>0</v>
      </c>
      <c r="G50" s="7">
        <v>8</v>
      </c>
      <c r="H50" s="22">
        <v>120</v>
      </c>
      <c r="I50" s="7">
        <v>1</v>
      </c>
      <c r="J50" s="7">
        <v>0</v>
      </c>
      <c r="K50" s="7">
        <v>0</v>
      </c>
      <c r="L50" s="37">
        <f t="shared" si="0"/>
        <v>0.51724137931034486</v>
      </c>
    </row>
    <row r="51" spans="1:12" x14ac:dyDescent="0.25">
      <c r="A51" s="21" t="s">
        <v>6563</v>
      </c>
      <c r="B51" s="34">
        <v>129</v>
      </c>
      <c r="C51" s="7">
        <v>4</v>
      </c>
      <c r="D51" s="7">
        <v>65</v>
      </c>
      <c r="E51" s="7">
        <v>2</v>
      </c>
      <c r="F51" s="7">
        <v>2</v>
      </c>
      <c r="G51" s="7">
        <v>2</v>
      </c>
      <c r="H51" s="22">
        <v>75</v>
      </c>
      <c r="I51" s="7">
        <v>0</v>
      </c>
      <c r="J51" s="7">
        <v>0</v>
      </c>
      <c r="K51" s="7">
        <v>0</v>
      </c>
      <c r="L51" s="37">
        <f t="shared" si="0"/>
        <v>0.58139534883720934</v>
      </c>
    </row>
    <row r="52" spans="1:12" x14ac:dyDescent="0.25">
      <c r="A52" s="21" t="s">
        <v>6564</v>
      </c>
      <c r="B52" s="34">
        <v>333</v>
      </c>
      <c r="C52" s="7">
        <v>5</v>
      </c>
      <c r="D52" s="7">
        <v>107</v>
      </c>
      <c r="E52" s="7">
        <v>1</v>
      </c>
      <c r="F52" s="7">
        <v>0</v>
      </c>
      <c r="G52" s="7">
        <v>7</v>
      </c>
      <c r="H52" s="22">
        <v>120</v>
      </c>
      <c r="I52" s="7">
        <v>0</v>
      </c>
      <c r="J52" s="7">
        <v>0</v>
      </c>
      <c r="K52" s="7">
        <v>0</v>
      </c>
      <c r="L52" s="37">
        <f t="shared" si="0"/>
        <v>0.36036036036036034</v>
      </c>
    </row>
    <row r="53" spans="1:12" x14ac:dyDescent="0.25">
      <c r="A53" s="21" t="s">
        <v>6565</v>
      </c>
      <c r="B53" s="34">
        <v>128</v>
      </c>
      <c r="C53" s="7">
        <v>0</v>
      </c>
      <c r="D53" s="7">
        <v>26</v>
      </c>
      <c r="E53" s="7">
        <v>1</v>
      </c>
      <c r="F53" s="7">
        <v>0</v>
      </c>
      <c r="G53" s="7">
        <v>23</v>
      </c>
      <c r="H53" s="22">
        <v>50</v>
      </c>
      <c r="I53" s="7">
        <v>0</v>
      </c>
      <c r="J53" s="7">
        <v>0</v>
      </c>
      <c r="K53" s="7">
        <v>0</v>
      </c>
      <c r="L53" s="37">
        <f t="shared" si="0"/>
        <v>0.390625</v>
      </c>
    </row>
    <row r="54" spans="1:12" x14ac:dyDescent="0.25">
      <c r="A54" s="21" t="s">
        <v>6566</v>
      </c>
      <c r="B54" s="34">
        <v>394</v>
      </c>
      <c r="C54" s="7">
        <v>10</v>
      </c>
      <c r="D54" s="7">
        <v>73</v>
      </c>
      <c r="E54" s="7">
        <v>3</v>
      </c>
      <c r="F54" s="7">
        <v>4</v>
      </c>
      <c r="G54" s="7">
        <v>63</v>
      </c>
      <c r="H54" s="22">
        <v>153</v>
      </c>
      <c r="I54" s="7">
        <v>1</v>
      </c>
      <c r="J54" s="7">
        <v>0</v>
      </c>
      <c r="K54" s="7">
        <v>0</v>
      </c>
      <c r="L54" s="37">
        <f t="shared" si="0"/>
        <v>0.3883248730964467</v>
      </c>
    </row>
    <row r="55" spans="1:12" x14ac:dyDescent="0.25">
      <c r="A55" s="21" t="s">
        <v>6567</v>
      </c>
      <c r="B55" s="34">
        <v>515</v>
      </c>
      <c r="C55" s="7">
        <v>6</v>
      </c>
      <c r="D55" s="7">
        <v>31</v>
      </c>
      <c r="E55" s="7">
        <v>2</v>
      </c>
      <c r="F55" s="7">
        <v>1</v>
      </c>
      <c r="G55" s="7">
        <v>48</v>
      </c>
      <c r="H55" s="22">
        <v>88</v>
      </c>
      <c r="I55" s="7">
        <v>2</v>
      </c>
      <c r="J55" s="7">
        <v>0</v>
      </c>
      <c r="K55" s="7">
        <v>0</v>
      </c>
      <c r="L55" s="37">
        <f t="shared" si="0"/>
        <v>0.17087378640776699</v>
      </c>
    </row>
    <row r="56" spans="1:12" x14ac:dyDescent="0.25">
      <c r="A56" s="21" t="s">
        <v>6568</v>
      </c>
      <c r="B56" s="34">
        <v>263</v>
      </c>
      <c r="C56" s="7">
        <v>3</v>
      </c>
      <c r="D56" s="7">
        <v>9</v>
      </c>
      <c r="E56" s="7">
        <v>3</v>
      </c>
      <c r="F56" s="7">
        <v>0</v>
      </c>
      <c r="G56" s="7">
        <v>45</v>
      </c>
      <c r="H56" s="22">
        <v>60</v>
      </c>
      <c r="I56" s="7">
        <v>0</v>
      </c>
      <c r="J56" s="7">
        <v>0</v>
      </c>
      <c r="K56" s="7">
        <v>0</v>
      </c>
      <c r="L56" s="37">
        <f t="shared" si="0"/>
        <v>0.22813688212927757</v>
      </c>
    </row>
    <row r="57" spans="1:12" x14ac:dyDescent="0.25">
      <c r="A57" s="21" t="s">
        <v>6569</v>
      </c>
      <c r="B57" s="34">
        <v>389</v>
      </c>
      <c r="C57" s="7">
        <v>11</v>
      </c>
      <c r="D57" s="7">
        <v>19</v>
      </c>
      <c r="E57" s="7">
        <v>3</v>
      </c>
      <c r="F57" s="7">
        <v>0</v>
      </c>
      <c r="G57" s="7">
        <v>58</v>
      </c>
      <c r="H57" s="22">
        <v>91</v>
      </c>
      <c r="I57" s="7">
        <v>0</v>
      </c>
      <c r="J57" s="7">
        <v>0</v>
      </c>
      <c r="K57" s="7">
        <v>0</v>
      </c>
      <c r="L57" s="37">
        <f t="shared" si="0"/>
        <v>0.23393316195372751</v>
      </c>
    </row>
    <row r="58" spans="1:12" x14ac:dyDescent="0.25">
      <c r="A58" s="21" t="s">
        <v>6570</v>
      </c>
      <c r="B58" s="34">
        <v>329</v>
      </c>
      <c r="C58" s="7">
        <v>7</v>
      </c>
      <c r="D58" s="7">
        <v>28</v>
      </c>
      <c r="E58" s="7">
        <v>1</v>
      </c>
      <c r="F58" s="7">
        <v>1</v>
      </c>
      <c r="G58" s="7">
        <v>60</v>
      </c>
      <c r="H58" s="22">
        <v>97</v>
      </c>
      <c r="I58" s="7">
        <v>1</v>
      </c>
      <c r="J58" s="7">
        <v>0</v>
      </c>
      <c r="K58" s="7">
        <v>0</v>
      </c>
      <c r="L58" s="37">
        <f t="shared" si="0"/>
        <v>0.29483282674772038</v>
      </c>
    </row>
    <row r="59" spans="1:12" x14ac:dyDescent="0.25">
      <c r="A59" s="21" t="s">
        <v>6571</v>
      </c>
      <c r="B59" s="34">
        <v>358</v>
      </c>
      <c r="C59" s="7">
        <v>9</v>
      </c>
      <c r="D59" s="7">
        <v>28</v>
      </c>
      <c r="E59" s="7">
        <v>3</v>
      </c>
      <c r="F59" s="7">
        <v>3</v>
      </c>
      <c r="G59" s="7">
        <v>51</v>
      </c>
      <c r="H59" s="22">
        <v>94</v>
      </c>
      <c r="I59" s="7">
        <v>0</v>
      </c>
      <c r="J59" s="7">
        <v>0</v>
      </c>
      <c r="K59" s="7">
        <v>0</v>
      </c>
      <c r="L59" s="37">
        <f t="shared" si="0"/>
        <v>0.26256983240223464</v>
      </c>
    </row>
    <row r="60" spans="1:12" x14ac:dyDescent="0.25">
      <c r="A60" s="21" t="s">
        <v>6572</v>
      </c>
      <c r="B60" s="34">
        <v>280</v>
      </c>
      <c r="C60" s="7">
        <v>7</v>
      </c>
      <c r="D60" s="7">
        <v>20</v>
      </c>
      <c r="E60" s="7">
        <v>0</v>
      </c>
      <c r="F60" s="7">
        <v>1</v>
      </c>
      <c r="G60" s="7">
        <v>23</v>
      </c>
      <c r="H60" s="22">
        <v>51</v>
      </c>
      <c r="I60" s="7">
        <v>1</v>
      </c>
      <c r="J60" s="7">
        <v>0</v>
      </c>
      <c r="K60" s="7">
        <v>0</v>
      </c>
      <c r="L60" s="37">
        <f t="shared" si="0"/>
        <v>0.18214285714285713</v>
      </c>
    </row>
    <row r="61" spans="1:12" x14ac:dyDescent="0.25">
      <c r="A61" s="21" t="s">
        <v>6573</v>
      </c>
      <c r="B61" s="34">
        <v>298</v>
      </c>
      <c r="C61" s="7">
        <v>5</v>
      </c>
      <c r="D61" s="7">
        <v>20</v>
      </c>
      <c r="E61" s="7">
        <v>2</v>
      </c>
      <c r="F61" s="7">
        <v>1</v>
      </c>
      <c r="G61" s="7">
        <v>40</v>
      </c>
      <c r="H61" s="22">
        <v>68</v>
      </c>
      <c r="I61" s="7">
        <v>0</v>
      </c>
      <c r="J61" s="7">
        <v>0</v>
      </c>
      <c r="K61" s="7">
        <v>2</v>
      </c>
      <c r="L61" s="37">
        <f t="shared" si="0"/>
        <v>0.2348993288590604</v>
      </c>
    </row>
    <row r="62" spans="1:12" x14ac:dyDescent="0.25">
      <c r="A62" s="21" t="s">
        <v>6574</v>
      </c>
      <c r="B62" s="34">
        <v>168</v>
      </c>
      <c r="C62" s="7">
        <v>4</v>
      </c>
      <c r="D62" s="7">
        <v>6</v>
      </c>
      <c r="E62" s="7">
        <v>1</v>
      </c>
      <c r="F62" s="7">
        <v>0</v>
      </c>
      <c r="G62" s="7">
        <v>11</v>
      </c>
      <c r="H62" s="22">
        <v>22</v>
      </c>
      <c r="I62" s="7">
        <v>0</v>
      </c>
      <c r="J62" s="7">
        <v>0</v>
      </c>
      <c r="K62" s="7">
        <v>0</v>
      </c>
      <c r="L62" s="37">
        <f t="shared" si="0"/>
        <v>0.13095238095238096</v>
      </c>
    </row>
    <row r="63" spans="1:12" x14ac:dyDescent="0.25">
      <c r="A63" s="21" t="s">
        <v>6575</v>
      </c>
      <c r="B63" s="34">
        <v>312</v>
      </c>
      <c r="C63" s="7">
        <v>4</v>
      </c>
      <c r="D63" s="7">
        <v>21</v>
      </c>
      <c r="E63" s="7">
        <v>1</v>
      </c>
      <c r="F63" s="7">
        <v>0</v>
      </c>
      <c r="G63" s="7">
        <v>81</v>
      </c>
      <c r="H63" s="22">
        <v>107</v>
      </c>
      <c r="I63" s="7">
        <v>0</v>
      </c>
      <c r="J63" s="7">
        <v>0</v>
      </c>
      <c r="K63" s="7">
        <v>0</v>
      </c>
      <c r="L63" s="37">
        <f t="shared" si="0"/>
        <v>0.34294871794871795</v>
      </c>
    </row>
    <row r="64" spans="1:12" x14ac:dyDescent="0.25">
      <c r="A64" s="21" t="s">
        <v>6576</v>
      </c>
      <c r="B64" s="34">
        <v>570</v>
      </c>
      <c r="C64" s="7">
        <v>10</v>
      </c>
      <c r="D64" s="7">
        <v>17</v>
      </c>
      <c r="E64" s="7">
        <v>8</v>
      </c>
      <c r="F64" s="7">
        <v>1</v>
      </c>
      <c r="G64" s="7">
        <v>148</v>
      </c>
      <c r="H64" s="22">
        <v>184</v>
      </c>
      <c r="I64" s="7">
        <v>1</v>
      </c>
      <c r="J64" s="7">
        <v>0</v>
      </c>
      <c r="K64" s="7">
        <v>0</v>
      </c>
      <c r="L64" s="37">
        <f t="shared" si="0"/>
        <v>0.32280701754385965</v>
      </c>
    </row>
    <row r="65" spans="1:12" x14ac:dyDescent="0.25">
      <c r="A65" s="21" t="s">
        <v>6577</v>
      </c>
      <c r="B65" s="34">
        <v>729</v>
      </c>
      <c r="C65" s="7">
        <v>14</v>
      </c>
      <c r="D65" s="7">
        <v>80</v>
      </c>
      <c r="E65" s="7">
        <v>1</v>
      </c>
      <c r="F65" s="7">
        <v>8</v>
      </c>
      <c r="G65" s="7">
        <v>8</v>
      </c>
      <c r="H65" s="22">
        <v>111</v>
      </c>
      <c r="I65" s="7">
        <v>3</v>
      </c>
      <c r="J65" s="7">
        <v>0</v>
      </c>
      <c r="K65" s="7">
        <v>0</v>
      </c>
      <c r="L65" s="37">
        <f t="shared" si="0"/>
        <v>0.15226337448559671</v>
      </c>
    </row>
    <row r="66" spans="1:12" x14ac:dyDescent="0.25">
      <c r="A66" s="21" t="s">
        <v>6578</v>
      </c>
      <c r="B66" s="34">
        <v>226</v>
      </c>
      <c r="C66" s="7">
        <v>8</v>
      </c>
      <c r="D66" s="7">
        <v>14</v>
      </c>
      <c r="E66" s="7">
        <v>0</v>
      </c>
      <c r="F66" s="7">
        <v>0</v>
      </c>
      <c r="G66" s="7">
        <v>7</v>
      </c>
      <c r="H66" s="22">
        <v>29</v>
      </c>
      <c r="I66" s="7">
        <v>1</v>
      </c>
      <c r="J66" s="7">
        <v>0</v>
      </c>
      <c r="K66" s="7">
        <v>0</v>
      </c>
      <c r="L66" s="37">
        <f t="shared" ref="L66:L67" si="1">(K66+J66+H66)/B66</f>
        <v>0.12831858407079647</v>
      </c>
    </row>
    <row r="67" spans="1:12" x14ac:dyDescent="0.25">
      <c r="A67" s="21" t="s">
        <v>6579</v>
      </c>
      <c r="B67" s="34">
        <v>63</v>
      </c>
      <c r="C67" s="7">
        <v>1</v>
      </c>
      <c r="D67" s="7">
        <v>5</v>
      </c>
      <c r="E67" s="7">
        <v>0</v>
      </c>
      <c r="F67" s="7">
        <v>0</v>
      </c>
      <c r="G67" s="7">
        <v>19</v>
      </c>
      <c r="H67" s="22">
        <v>25</v>
      </c>
      <c r="I67" s="7">
        <v>0</v>
      </c>
      <c r="J67" s="7">
        <v>0</v>
      </c>
      <c r="K67" s="7">
        <v>0</v>
      </c>
      <c r="L67" s="37">
        <f t="shared" si="1"/>
        <v>0.3968253968253968</v>
      </c>
    </row>
    <row r="68" spans="1:12" x14ac:dyDescent="0.25">
      <c r="A68" s="21" t="s">
        <v>2000</v>
      </c>
      <c r="B68" s="7">
        <v>0</v>
      </c>
      <c r="C68" s="7">
        <v>4</v>
      </c>
      <c r="D68" s="7">
        <v>31</v>
      </c>
      <c r="E68" s="7">
        <v>0</v>
      </c>
      <c r="F68" s="7">
        <v>4</v>
      </c>
      <c r="G68" s="7">
        <v>80</v>
      </c>
      <c r="H68" s="22">
        <v>119</v>
      </c>
      <c r="I68" s="7">
        <v>1</v>
      </c>
      <c r="J68" s="7">
        <v>0</v>
      </c>
      <c r="K68" s="7">
        <v>51</v>
      </c>
      <c r="L68" s="37" t="s">
        <v>99</v>
      </c>
    </row>
    <row r="69" spans="1:12" x14ac:dyDescent="0.25">
      <c r="A69" s="21" t="s">
        <v>6580</v>
      </c>
      <c r="B69" s="7">
        <v>0</v>
      </c>
      <c r="C69" s="7">
        <v>3</v>
      </c>
      <c r="D69" s="7">
        <v>12</v>
      </c>
      <c r="E69" s="7">
        <v>7</v>
      </c>
      <c r="F69" s="7">
        <v>5</v>
      </c>
      <c r="G69" s="7">
        <v>8</v>
      </c>
      <c r="H69" s="22">
        <v>35</v>
      </c>
      <c r="I69" s="7">
        <v>0</v>
      </c>
      <c r="J69" s="7">
        <v>1</v>
      </c>
      <c r="K69" s="7">
        <v>0</v>
      </c>
      <c r="L69" s="37" t="s">
        <v>99</v>
      </c>
    </row>
    <row r="70" spans="1:12" x14ac:dyDescent="0.25">
      <c r="A70" s="21" t="s">
        <v>6581</v>
      </c>
      <c r="B70" s="7">
        <v>0</v>
      </c>
      <c r="C70" s="7">
        <v>3</v>
      </c>
      <c r="D70" s="7">
        <v>23</v>
      </c>
      <c r="E70" s="7">
        <v>1</v>
      </c>
      <c r="F70" s="7">
        <v>9</v>
      </c>
      <c r="G70" s="7">
        <v>20</v>
      </c>
      <c r="H70" s="22">
        <v>56</v>
      </c>
      <c r="I70" s="7">
        <v>0</v>
      </c>
      <c r="J70" s="7">
        <v>1</v>
      </c>
      <c r="K70" s="7">
        <v>0</v>
      </c>
      <c r="L70" s="37" t="s">
        <v>99</v>
      </c>
    </row>
    <row r="71" spans="1:12" x14ac:dyDescent="0.25">
      <c r="A71" s="21" t="s">
        <v>6582</v>
      </c>
      <c r="B71" s="7">
        <v>0</v>
      </c>
      <c r="C71" s="7">
        <v>4</v>
      </c>
      <c r="D71" s="7">
        <v>3</v>
      </c>
      <c r="E71" s="7">
        <v>4</v>
      </c>
      <c r="F71" s="7">
        <v>3</v>
      </c>
      <c r="G71" s="7">
        <v>7</v>
      </c>
      <c r="H71" s="22">
        <v>21</v>
      </c>
      <c r="I71" s="7">
        <v>0</v>
      </c>
      <c r="J71" s="7">
        <v>0</v>
      </c>
      <c r="K71" s="7">
        <v>0</v>
      </c>
      <c r="L71" s="37" t="s">
        <v>99</v>
      </c>
    </row>
    <row r="72" spans="1:12" x14ac:dyDescent="0.25">
      <c r="A72" s="21" t="s">
        <v>6583</v>
      </c>
      <c r="B72" s="7">
        <v>0</v>
      </c>
      <c r="C72" s="7">
        <v>5</v>
      </c>
      <c r="D72" s="7">
        <v>9</v>
      </c>
      <c r="E72" s="7">
        <v>0</v>
      </c>
      <c r="F72" s="7">
        <v>1</v>
      </c>
      <c r="G72" s="7">
        <v>12</v>
      </c>
      <c r="H72" s="22">
        <v>27</v>
      </c>
      <c r="I72" s="7">
        <v>0</v>
      </c>
      <c r="J72" s="7">
        <v>0</v>
      </c>
      <c r="K72" s="7">
        <v>0</v>
      </c>
      <c r="L72" s="37" t="s">
        <v>99</v>
      </c>
    </row>
    <row r="73" spans="1:12" x14ac:dyDescent="0.25">
      <c r="A73" s="21" t="s">
        <v>6584</v>
      </c>
      <c r="B73" s="7">
        <v>0</v>
      </c>
      <c r="C73" s="7">
        <v>83</v>
      </c>
      <c r="D73" s="7">
        <v>481</v>
      </c>
      <c r="E73" s="7">
        <v>26</v>
      </c>
      <c r="F73" s="7">
        <v>35</v>
      </c>
      <c r="G73" s="7">
        <v>1292</v>
      </c>
      <c r="H73" s="22">
        <v>1917</v>
      </c>
      <c r="I73" s="7">
        <v>4</v>
      </c>
      <c r="J73" s="7">
        <v>0</v>
      </c>
      <c r="K73" s="7">
        <v>1</v>
      </c>
      <c r="L73" s="37" t="s">
        <v>99</v>
      </c>
    </row>
    <row r="74" spans="1:12" x14ac:dyDescent="0.25">
      <c r="A74" s="21" t="s">
        <v>6585</v>
      </c>
      <c r="B74" s="7">
        <v>0</v>
      </c>
      <c r="C74" s="7">
        <v>36</v>
      </c>
      <c r="D74" s="7">
        <v>247</v>
      </c>
      <c r="E74" s="7">
        <v>28</v>
      </c>
      <c r="F74" s="7">
        <v>10</v>
      </c>
      <c r="G74" s="7">
        <v>667</v>
      </c>
      <c r="H74" s="22">
        <v>988</v>
      </c>
      <c r="I74" s="7">
        <v>2</v>
      </c>
      <c r="J74" s="7">
        <v>0</v>
      </c>
      <c r="K74" s="7">
        <v>0</v>
      </c>
      <c r="L74" s="37" t="s">
        <v>99</v>
      </c>
    </row>
    <row r="75" spans="1:12" x14ac:dyDescent="0.25">
      <c r="A75" s="21" t="s">
        <v>6586</v>
      </c>
      <c r="B75" s="7">
        <v>0</v>
      </c>
      <c r="C75" s="7">
        <v>11</v>
      </c>
      <c r="D75" s="7">
        <v>47</v>
      </c>
      <c r="E75" s="7">
        <v>8</v>
      </c>
      <c r="F75" s="7">
        <v>1</v>
      </c>
      <c r="G75" s="7">
        <v>2270</v>
      </c>
      <c r="H75" s="22">
        <v>2337</v>
      </c>
      <c r="I75" s="7">
        <v>1</v>
      </c>
      <c r="J75" s="7">
        <v>0</v>
      </c>
      <c r="K75" s="7">
        <v>7</v>
      </c>
      <c r="L75" s="37" t="s">
        <v>99</v>
      </c>
    </row>
    <row r="76" spans="1:12" x14ac:dyDescent="0.25">
      <c r="A76" s="21" t="s">
        <v>6587</v>
      </c>
      <c r="B76" s="7">
        <v>0</v>
      </c>
      <c r="C76" s="7">
        <v>19</v>
      </c>
      <c r="D76" s="7">
        <v>37</v>
      </c>
      <c r="E76" s="7">
        <v>8</v>
      </c>
      <c r="F76" s="7">
        <v>7</v>
      </c>
      <c r="G76" s="7">
        <v>410</v>
      </c>
      <c r="H76" s="22">
        <v>481</v>
      </c>
      <c r="I76" s="7">
        <v>0</v>
      </c>
      <c r="J76" s="7">
        <v>0</v>
      </c>
      <c r="K76" s="7">
        <v>0</v>
      </c>
      <c r="L76" s="37" t="s">
        <v>99</v>
      </c>
    </row>
    <row r="77" spans="1:12" x14ac:dyDescent="0.25">
      <c r="A77" s="21" t="s">
        <v>102</v>
      </c>
      <c r="B77" s="7">
        <v>0</v>
      </c>
      <c r="C77" s="7">
        <v>22</v>
      </c>
      <c r="D77" s="7">
        <v>58</v>
      </c>
      <c r="E77" s="7">
        <v>4</v>
      </c>
      <c r="F77" s="7">
        <v>4</v>
      </c>
      <c r="G77" s="7">
        <v>187</v>
      </c>
      <c r="H77" s="22">
        <v>275</v>
      </c>
      <c r="I77" s="7">
        <v>0</v>
      </c>
      <c r="J77" s="7">
        <v>0</v>
      </c>
      <c r="K77" s="7">
        <v>0</v>
      </c>
      <c r="L77" s="37" t="s">
        <v>99</v>
      </c>
    </row>
    <row r="78" spans="1:12" x14ac:dyDescent="0.25">
      <c r="A78" s="21" t="s">
        <v>103</v>
      </c>
      <c r="B78" s="7">
        <v>0</v>
      </c>
      <c r="C78" s="7">
        <v>8</v>
      </c>
      <c r="D78" s="7">
        <v>15</v>
      </c>
      <c r="E78" s="7">
        <v>2</v>
      </c>
      <c r="F78" s="7">
        <v>1</v>
      </c>
      <c r="G78" s="7">
        <v>43</v>
      </c>
      <c r="H78" s="22">
        <v>69</v>
      </c>
      <c r="I78" s="7">
        <v>0</v>
      </c>
      <c r="J78" s="7">
        <v>0</v>
      </c>
      <c r="K78" s="7">
        <v>0</v>
      </c>
      <c r="L78" s="46" t="s">
        <v>99</v>
      </c>
    </row>
    <row r="79" spans="1:12" x14ac:dyDescent="0.25">
      <c r="A79" s="16" t="s">
        <v>104</v>
      </c>
      <c r="B79" s="7"/>
      <c r="C79" s="7">
        <f>SUM(C2:C72)</f>
        <v>542</v>
      </c>
      <c r="D79" s="7">
        <f t="shared" ref="D79:K79" si="2">SUM(D2:D72)</f>
        <v>2254</v>
      </c>
      <c r="E79" s="7">
        <f t="shared" si="2"/>
        <v>173</v>
      </c>
      <c r="F79" s="7">
        <f t="shared" si="2"/>
        <v>140</v>
      </c>
      <c r="G79" s="7">
        <f t="shared" si="2"/>
        <v>4901</v>
      </c>
      <c r="H79" s="7">
        <f t="shared" si="2"/>
        <v>8010</v>
      </c>
      <c r="I79" s="7">
        <f t="shared" si="2"/>
        <v>28</v>
      </c>
      <c r="J79" s="7">
        <f t="shared" si="2"/>
        <v>4</v>
      </c>
      <c r="K79" s="7">
        <f t="shared" si="2"/>
        <v>70</v>
      </c>
      <c r="L79" s="37"/>
    </row>
    <row r="80" spans="1:12" x14ac:dyDescent="0.25">
      <c r="A80" s="16" t="s">
        <v>105</v>
      </c>
      <c r="B80" s="7"/>
      <c r="C80" s="7">
        <f>SUM(C73:C78)</f>
        <v>179</v>
      </c>
      <c r="D80" s="7">
        <f t="shared" ref="D80:K80" si="3">SUM(D73:D78)</f>
        <v>885</v>
      </c>
      <c r="E80" s="7">
        <f t="shared" si="3"/>
        <v>76</v>
      </c>
      <c r="F80" s="7">
        <f t="shared" si="3"/>
        <v>58</v>
      </c>
      <c r="G80" s="7">
        <f t="shared" si="3"/>
        <v>4869</v>
      </c>
      <c r="H80" s="7">
        <f t="shared" si="3"/>
        <v>6067</v>
      </c>
      <c r="I80" s="7">
        <f t="shared" si="3"/>
        <v>7</v>
      </c>
      <c r="J80" s="7">
        <f t="shared" si="3"/>
        <v>0</v>
      </c>
      <c r="K80" s="7">
        <f t="shared" si="3"/>
        <v>8</v>
      </c>
      <c r="L80" s="37"/>
    </row>
    <row r="81" spans="1:12" x14ac:dyDescent="0.25">
      <c r="A81" s="16" t="s">
        <v>106</v>
      </c>
      <c r="B81" s="7">
        <f>SUM(B2:B78)</f>
        <v>23458</v>
      </c>
      <c r="C81" s="7">
        <f>SUM(C79:C80)</f>
        <v>721</v>
      </c>
      <c r="D81" s="7">
        <f t="shared" ref="D81:K81" si="4">SUM(D79:D80)</f>
        <v>3139</v>
      </c>
      <c r="E81" s="7">
        <f t="shared" si="4"/>
        <v>249</v>
      </c>
      <c r="F81" s="7">
        <f t="shared" si="4"/>
        <v>198</v>
      </c>
      <c r="G81" s="7">
        <f t="shared" si="4"/>
        <v>9770</v>
      </c>
      <c r="H81" s="7">
        <f t="shared" si="4"/>
        <v>14077</v>
      </c>
      <c r="I81" s="7">
        <f t="shared" si="4"/>
        <v>35</v>
      </c>
      <c r="J81" s="7">
        <f t="shared" si="4"/>
        <v>4</v>
      </c>
      <c r="K81" s="7">
        <f t="shared" si="4"/>
        <v>78</v>
      </c>
      <c r="L81" s="37">
        <f>(K81+J81+H81)/B81</f>
        <v>0.60358939381021404</v>
      </c>
    </row>
    <row r="82" spans="1:12" x14ac:dyDescent="0.25">
      <c r="A82" s="16" t="s">
        <v>107</v>
      </c>
      <c r="B82" s="7"/>
      <c r="C82" s="37">
        <f>C81/$H$81</f>
        <v>5.1218299353555444E-2</v>
      </c>
      <c r="D82" s="37">
        <f t="shared" ref="D82:G82" si="5">D81/$H$81</f>
        <v>0.22298785252539605</v>
      </c>
      <c r="E82" s="37">
        <f t="shared" si="5"/>
        <v>1.7688427932087802E-2</v>
      </c>
      <c r="F82" s="37">
        <f t="shared" si="5"/>
        <v>1.4065496909852952E-2</v>
      </c>
      <c r="G82" s="37">
        <f t="shared" si="5"/>
        <v>0.6940399232791078</v>
      </c>
      <c r="H82" s="37"/>
      <c r="I82" s="37"/>
      <c r="J82" s="37"/>
      <c r="K82" s="37"/>
      <c r="L82" s="37"/>
    </row>
    <row r="83" spans="1:12" x14ac:dyDescent="0.25">
      <c r="A83" s="34"/>
      <c r="B83" s="7"/>
      <c r="C83" s="7"/>
      <c r="D83" s="7"/>
      <c r="E83" s="7"/>
      <c r="F83" s="7"/>
      <c r="G83" s="7"/>
      <c r="H83" s="7"/>
      <c r="I83" s="7"/>
      <c r="J83" s="7"/>
      <c r="K83" s="7"/>
      <c r="L83" s="37"/>
    </row>
  </sheetData>
  <printOptions horizontalCentered="1"/>
  <pageMargins left="0.59055118110236227" right="0.23622047244094491" top="0.74803149606299213" bottom="0.74803149606299213" header="0.31496062992125984" footer="0.31496062992125984"/>
  <pageSetup scale="98" fitToHeight="0" orientation="landscape" r:id="rId1"/>
  <tableParts count="1">
    <tablePart r:id="rId2"/>
  </tablePart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47B65-DAE6-4EA2-BB76-8C143F08E94C}">
  <sheetPr codeName="Sheet79">
    <pageSetUpPr fitToPage="1"/>
  </sheetPr>
  <dimension ref="A1:N95"/>
  <sheetViews>
    <sheetView workbookViewId="0">
      <pane xSplit="1" ySplit="1" topLeftCell="B75" activePane="bottomRight" state="frozen"/>
      <selection pane="topRight" activeCell="D1" sqref="D1"/>
      <selection pane="bottomLeft" activeCell="A2" sqref="A2"/>
      <selection pane="bottomRight" activeCell="B94" sqref="B94"/>
    </sheetView>
  </sheetViews>
  <sheetFormatPr defaultColWidth="0" defaultRowHeight="15" customHeight="1" zeroHeight="1" x14ac:dyDescent="0.25"/>
  <cols>
    <col min="1" max="1" width="35.7109375" style="33" customWidth="1"/>
    <col min="2" max="2" width="8.7109375" style="40" customWidth="1"/>
    <col min="3" max="7" width="11.7109375" style="40" customWidth="1"/>
    <col min="8" max="8" width="8.7109375" style="40" customWidth="1"/>
    <col min="9" max="11" width="3.7109375" style="40" customWidth="1"/>
    <col min="12" max="12" width="8.7109375" style="47" customWidth="1"/>
    <col min="13" max="13" width="1.7109375" style="33" customWidth="1"/>
    <col min="14" max="14" width="0" style="33" hidden="1" customWidth="1"/>
    <col min="15" max="16384" width="9.140625" style="33" hidden="1"/>
  </cols>
  <sheetData>
    <row r="1" spans="1:12" ht="50.1" customHeight="1" thickBot="1" x14ac:dyDescent="0.3">
      <c r="A1" s="1" t="s">
        <v>0</v>
      </c>
      <c r="B1" s="2" t="s">
        <v>1</v>
      </c>
      <c r="C1" s="2" t="s">
        <v>6588</v>
      </c>
      <c r="D1" s="2" t="s">
        <v>6589</v>
      </c>
      <c r="E1" s="2" t="s">
        <v>6590</v>
      </c>
      <c r="F1" s="2" t="s">
        <v>6591</v>
      </c>
      <c r="G1" s="2" t="s">
        <v>6592</v>
      </c>
      <c r="H1" s="2" t="s">
        <v>8</v>
      </c>
      <c r="I1" s="2" t="s">
        <v>9</v>
      </c>
      <c r="J1" s="2" t="s">
        <v>10</v>
      </c>
      <c r="K1" s="2" t="s">
        <v>11</v>
      </c>
      <c r="L1" s="32" t="s">
        <v>12</v>
      </c>
    </row>
    <row r="2" spans="1:12" ht="15.75" thickTop="1" x14ac:dyDescent="0.25">
      <c r="A2" s="21" t="s">
        <v>6593</v>
      </c>
      <c r="B2" s="34">
        <v>486</v>
      </c>
      <c r="C2" s="7">
        <v>4</v>
      </c>
      <c r="D2" s="7">
        <v>42</v>
      </c>
      <c r="E2" s="7">
        <v>131</v>
      </c>
      <c r="F2" s="7">
        <v>3</v>
      </c>
      <c r="G2" s="7">
        <v>57</v>
      </c>
      <c r="H2" s="22">
        <v>237</v>
      </c>
      <c r="I2" s="7">
        <v>0</v>
      </c>
      <c r="J2" s="7">
        <v>0</v>
      </c>
      <c r="K2" s="7">
        <v>2</v>
      </c>
      <c r="L2" s="37">
        <f t="shared" ref="L2:L65" si="0">(K2+J2+H2)/B2</f>
        <v>0.49176954732510286</v>
      </c>
    </row>
    <row r="3" spans="1:12" x14ac:dyDescent="0.25">
      <c r="A3" s="21" t="s">
        <v>6594</v>
      </c>
      <c r="B3" s="34">
        <v>495</v>
      </c>
      <c r="C3" s="7">
        <v>1</v>
      </c>
      <c r="D3" s="7">
        <v>43</v>
      </c>
      <c r="E3" s="7">
        <v>166</v>
      </c>
      <c r="F3" s="7">
        <v>2</v>
      </c>
      <c r="G3" s="7">
        <v>70</v>
      </c>
      <c r="H3" s="22">
        <v>282</v>
      </c>
      <c r="I3" s="7">
        <v>0</v>
      </c>
      <c r="J3" s="7">
        <v>0</v>
      </c>
      <c r="K3" s="7">
        <v>0</v>
      </c>
      <c r="L3" s="37">
        <f t="shared" si="0"/>
        <v>0.5696969696969697</v>
      </c>
    </row>
    <row r="4" spans="1:12" x14ac:dyDescent="0.25">
      <c r="A4" s="21" t="s">
        <v>6595</v>
      </c>
      <c r="B4" s="34">
        <v>324</v>
      </c>
      <c r="C4" s="7">
        <v>4</v>
      </c>
      <c r="D4" s="7">
        <v>25</v>
      </c>
      <c r="E4" s="7">
        <v>89</v>
      </c>
      <c r="F4" s="7">
        <v>1</v>
      </c>
      <c r="G4" s="7">
        <v>26</v>
      </c>
      <c r="H4" s="22">
        <v>145</v>
      </c>
      <c r="I4" s="7">
        <v>0</v>
      </c>
      <c r="J4" s="7">
        <v>0</v>
      </c>
      <c r="K4" s="7">
        <v>1</v>
      </c>
      <c r="L4" s="37">
        <f t="shared" si="0"/>
        <v>0.45061728395061729</v>
      </c>
    </row>
    <row r="5" spans="1:12" x14ac:dyDescent="0.25">
      <c r="A5" s="21" t="s">
        <v>6596</v>
      </c>
      <c r="B5" s="34">
        <v>282</v>
      </c>
      <c r="C5" s="7">
        <v>2</v>
      </c>
      <c r="D5" s="7">
        <v>13</v>
      </c>
      <c r="E5" s="7">
        <v>89</v>
      </c>
      <c r="F5" s="7">
        <v>1</v>
      </c>
      <c r="G5" s="7">
        <v>34</v>
      </c>
      <c r="H5" s="22">
        <v>139</v>
      </c>
      <c r="I5" s="7">
        <v>0</v>
      </c>
      <c r="J5" s="7">
        <v>0</v>
      </c>
      <c r="K5" s="7">
        <v>2</v>
      </c>
      <c r="L5" s="37">
        <f t="shared" si="0"/>
        <v>0.5</v>
      </c>
    </row>
    <row r="6" spans="1:12" x14ac:dyDescent="0.25">
      <c r="A6" s="21" t="s">
        <v>6597</v>
      </c>
      <c r="B6" s="34">
        <v>282</v>
      </c>
      <c r="C6" s="7">
        <v>1</v>
      </c>
      <c r="D6" s="7">
        <v>21</v>
      </c>
      <c r="E6" s="7">
        <v>109</v>
      </c>
      <c r="F6" s="7">
        <v>0</v>
      </c>
      <c r="G6" s="7">
        <v>39</v>
      </c>
      <c r="H6" s="22">
        <v>170</v>
      </c>
      <c r="I6" s="7">
        <v>0</v>
      </c>
      <c r="J6" s="7">
        <v>0</v>
      </c>
      <c r="K6" s="7">
        <v>0</v>
      </c>
      <c r="L6" s="37">
        <f t="shared" si="0"/>
        <v>0.6028368794326241</v>
      </c>
    </row>
    <row r="7" spans="1:12" x14ac:dyDescent="0.25">
      <c r="A7" s="21" t="s">
        <v>6598</v>
      </c>
      <c r="B7" s="34">
        <v>499</v>
      </c>
      <c r="C7" s="7">
        <v>4</v>
      </c>
      <c r="D7" s="7">
        <v>45</v>
      </c>
      <c r="E7" s="7">
        <v>175</v>
      </c>
      <c r="F7" s="7">
        <v>2</v>
      </c>
      <c r="G7" s="7">
        <v>70</v>
      </c>
      <c r="H7" s="22">
        <v>296</v>
      </c>
      <c r="I7" s="7">
        <v>1</v>
      </c>
      <c r="J7" s="7">
        <v>0</v>
      </c>
      <c r="K7" s="7">
        <v>1</v>
      </c>
      <c r="L7" s="37">
        <f t="shared" si="0"/>
        <v>0.59519038076152309</v>
      </c>
    </row>
    <row r="8" spans="1:12" x14ac:dyDescent="0.25">
      <c r="A8" s="21" t="s">
        <v>6599</v>
      </c>
      <c r="B8" s="34">
        <v>463</v>
      </c>
      <c r="C8" s="7">
        <v>2</v>
      </c>
      <c r="D8" s="7">
        <v>38</v>
      </c>
      <c r="E8" s="7">
        <v>147</v>
      </c>
      <c r="F8" s="7">
        <v>0</v>
      </c>
      <c r="G8" s="7">
        <v>65</v>
      </c>
      <c r="H8" s="22">
        <v>252</v>
      </c>
      <c r="I8" s="7">
        <v>0</v>
      </c>
      <c r="J8" s="7">
        <v>0</v>
      </c>
      <c r="K8" s="7">
        <v>0</v>
      </c>
      <c r="L8" s="37">
        <f t="shared" si="0"/>
        <v>0.54427645788336931</v>
      </c>
    </row>
    <row r="9" spans="1:12" x14ac:dyDescent="0.25">
      <c r="A9" s="21" t="s">
        <v>6600</v>
      </c>
      <c r="B9" s="34">
        <v>376</v>
      </c>
      <c r="C9" s="7">
        <v>3</v>
      </c>
      <c r="D9" s="7">
        <v>36</v>
      </c>
      <c r="E9" s="7">
        <v>104</v>
      </c>
      <c r="F9" s="7">
        <v>4</v>
      </c>
      <c r="G9" s="7">
        <v>58</v>
      </c>
      <c r="H9" s="22">
        <v>205</v>
      </c>
      <c r="I9" s="7">
        <v>0</v>
      </c>
      <c r="J9" s="7">
        <v>0</v>
      </c>
      <c r="K9" s="7">
        <v>1</v>
      </c>
      <c r="L9" s="37">
        <f t="shared" si="0"/>
        <v>0.5478723404255319</v>
      </c>
    </row>
    <row r="10" spans="1:12" x14ac:dyDescent="0.25">
      <c r="A10" s="21" t="s">
        <v>6601</v>
      </c>
      <c r="B10" s="34">
        <v>308</v>
      </c>
      <c r="C10" s="7">
        <v>1</v>
      </c>
      <c r="D10" s="7">
        <v>21</v>
      </c>
      <c r="E10" s="7">
        <v>85</v>
      </c>
      <c r="F10" s="7">
        <v>1</v>
      </c>
      <c r="G10" s="7">
        <v>50</v>
      </c>
      <c r="H10" s="22">
        <v>158</v>
      </c>
      <c r="I10" s="7">
        <v>0</v>
      </c>
      <c r="J10" s="7">
        <v>0</v>
      </c>
      <c r="K10" s="7">
        <v>0</v>
      </c>
      <c r="L10" s="37">
        <f t="shared" si="0"/>
        <v>0.51298701298701299</v>
      </c>
    </row>
    <row r="11" spans="1:12" x14ac:dyDescent="0.25">
      <c r="A11" s="21" t="s">
        <v>6602</v>
      </c>
      <c r="B11" s="34">
        <v>580</v>
      </c>
      <c r="C11" s="7">
        <v>3</v>
      </c>
      <c r="D11" s="7">
        <v>28</v>
      </c>
      <c r="E11" s="7">
        <v>128</v>
      </c>
      <c r="F11" s="7">
        <v>2</v>
      </c>
      <c r="G11" s="7">
        <v>72</v>
      </c>
      <c r="H11" s="22">
        <v>233</v>
      </c>
      <c r="I11" s="7">
        <v>1</v>
      </c>
      <c r="J11" s="7">
        <v>0</v>
      </c>
      <c r="K11" s="7">
        <v>0</v>
      </c>
      <c r="L11" s="37">
        <f t="shared" si="0"/>
        <v>0.40172413793103451</v>
      </c>
    </row>
    <row r="12" spans="1:12" x14ac:dyDescent="0.25">
      <c r="A12" s="21" t="s">
        <v>6603</v>
      </c>
      <c r="B12" s="34">
        <v>414</v>
      </c>
      <c r="C12" s="7">
        <v>1</v>
      </c>
      <c r="D12" s="7">
        <v>18</v>
      </c>
      <c r="E12" s="7">
        <v>66</v>
      </c>
      <c r="F12" s="7">
        <v>3</v>
      </c>
      <c r="G12" s="7">
        <v>36</v>
      </c>
      <c r="H12" s="22">
        <v>124</v>
      </c>
      <c r="I12" s="7">
        <v>0</v>
      </c>
      <c r="J12" s="7">
        <v>0</v>
      </c>
      <c r="K12" s="7">
        <v>0</v>
      </c>
      <c r="L12" s="37">
        <f t="shared" si="0"/>
        <v>0.29951690821256038</v>
      </c>
    </row>
    <row r="13" spans="1:12" x14ac:dyDescent="0.25">
      <c r="A13" s="21" t="s">
        <v>6604</v>
      </c>
      <c r="B13" s="34">
        <v>370</v>
      </c>
      <c r="C13" s="7">
        <v>4</v>
      </c>
      <c r="D13" s="7">
        <v>31</v>
      </c>
      <c r="E13" s="7">
        <v>83</v>
      </c>
      <c r="F13" s="7">
        <v>3</v>
      </c>
      <c r="G13" s="7">
        <v>39</v>
      </c>
      <c r="H13" s="22">
        <v>160</v>
      </c>
      <c r="I13" s="7">
        <v>0</v>
      </c>
      <c r="J13" s="7">
        <v>0</v>
      </c>
      <c r="K13" s="7">
        <v>0</v>
      </c>
      <c r="L13" s="37">
        <f t="shared" si="0"/>
        <v>0.43243243243243246</v>
      </c>
    </row>
    <row r="14" spans="1:12" x14ac:dyDescent="0.25">
      <c r="A14" s="21" t="s">
        <v>6605</v>
      </c>
      <c r="B14" s="34">
        <v>524</v>
      </c>
      <c r="C14" s="7">
        <v>1</v>
      </c>
      <c r="D14" s="7">
        <v>37</v>
      </c>
      <c r="E14" s="7">
        <v>123</v>
      </c>
      <c r="F14" s="7">
        <v>4</v>
      </c>
      <c r="G14" s="7">
        <v>91</v>
      </c>
      <c r="H14" s="22">
        <v>256</v>
      </c>
      <c r="I14" s="7">
        <v>0</v>
      </c>
      <c r="J14" s="7">
        <v>0</v>
      </c>
      <c r="K14" s="7">
        <v>1</v>
      </c>
      <c r="L14" s="37">
        <f t="shared" si="0"/>
        <v>0.49045801526717558</v>
      </c>
    </row>
    <row r="15" spans="1:12" x14ac:dyDescent="0.25">
      <c r="A15" s="21" t="s">
        <v>6606</v>
      </c>
      <c r="B15" s="34">
        <v>309</v>
      </c>
      <c r="C15" s="7">
        <v>1</v>
      </c>
      <c r="D15" s="7">
        <v>21</v>
      </c>
      <c r="E15" s="7">
        <v>41</v>
      </c>
      <c r="F15" s="7">
        <v>0</v>
      </c>
      <c r="G15" s="7">
        <v>36</v>
      </c>
      <c r="H15" s="22">
        <v>99</v>
      </c>
      <c r="I15" s="7">
        <v>0</v>
      </c>
      <c r="J15" s="7">
        <v>0</v>
      </c>
      <c r="K15" s="7">
        <v>0</v>
      </c>
      <c r="L15" s="37">
        <f t="shared" si="0"/>
        <v>0.32038834951456313</v>
      </c>
    </row>
    <row r="16" spans="1:12" x14ac:dyDescent="0.25">
      <c r="A16" s="21" t="s">
        <v>6607</v>
      </c>
      <c r="B16" s="34">
        <v>283</v>
      </c>
      <c r="C16" s="7">
        <v>0</v>
      </c>
      <c r="D16" s="7">
        <v>10</v>
      </c>
      <c r="E16" s="7">
        <v>40</v>
      </c>
      <c r="F16" s="7">
        <v>1</v>
      </c>
      <c r="G16" s="7">
        <v>18</v>
      </c>
      <c r="H16" s="22">
        <v>69</v>
      </c>
      <c r="I16" s="7">
        <v>0</v>
      </c>
      <c r="J16" s="7">
        <v>0</v>
      </c>
      <c r="K16" s="7">
        <v>0</v>
      </c>
      <c r="L16" s="37">
        <f t="shared" si="0"/>
        <v>0.24381625441696114</v>
      </c>
    </row>
    <row r="17" spans="1:12" x14ac:dyDescent="0.25">
      <c r="A17" s="21" t="s">
        <v>6608</v>
      </c>
      <c r="B17" s="34">
        <v>304</v>
      </c>
      <c r="C17" s="7">
        <v>3</v>
      </c>
      <c r="D17" s="7">
        <v>14</v>
      </c>
      <c r="E17" s="7">
        <v>57</v>
      </c>
      <c r="F17" s="7">
        <v>6</v>
      </c>
      <c r="G17" s="7">
        <v>46</v>
      </c>
      <c r="H17" s="22">
        <v>126</v>
      </c>
      <c r="I17" s="7">
        <v>0</v>
      </c>
      <c r="J17" s="7">
        <v>1</v>
      </c>
      <c r="K17" s="7">
        <v>0</v>
      </c>
      <c r="L17" s="37">
        <f t="shared" si="0"/>
        <v>0.41776315789473684</v>
      </c>
    </row>
    <row r="18" spans="1:12" x14ac:dyDescent="0.25">
      <c r="A18" s="21" t="s">
        <v>6609</v>
      </c>
      <c r="B18" s="34">
        <v>427</v>
      </c>
      <c r="C18" s="7">
        <v>3</v>
      </c>
      <c r="D18" s="7">
        <v>28</v>
      </c>
      <c r="E18" s="7">
        <v>117</v>
      </c>
      <c r="F18" s="7">
        <v>6</v>
      </c>
      <c r="G18" s="7">
        <v>70</v>
      </c>
      <c r="H18" s="22">
        <v>224</v>
      </c>
      <c r="I18" s="7">
        <v>4</v>
      </c>
      <c r="J18" s="7">
        <v>0</v>
      </c>
      <c r="K18" s="7">
        <v>2</v>
      </c>
      <c r="L18" s="37">
        <f t="shared" si="0"/>
        <v>0.52927400468384078</v>
      </c>
    </row>
    <row r="19" spans="1:12" x14ac:dyDescent="0.25">
      <c r="A19" s="21" t="s">
        <v>6610</v>
      </c>
      <c r="B19" s="34">
        <v>415</v>
      </c>
      <c r="C19" s="7">
        <v>2</v>
      </c>
      <c r="D19" s="7">
        <v>23</v>
      </c>
      <c r="E19" s="7">
        <v>79</v>
      </c>
      <c r="F19" s="7">
        <v>0</v>
      </c>
      <c r="G19" s="7">
        <v>70</v>
      </c>
      <c r="H19" s="22">
        <v>174</v>
      </c>
      <c r="I19" s="7">
        <v>0</v>
      </c>
      <c r="J19" s="7">
        <v>0</v>
      </c>
      <c r="K19" s="7">
        <v>0</v>
      </c>
      <c r="L19" s="37">
        <f t="shared" si="0"/>
        <v>0.41927710843373495</v>
      </c>
    </row>
    <row r="20" spans="1:12" x14ac:dyDescent="0.25">
      <c r="A20" s="21" t="s">
        <v>6611</v>
      </c>
      <c r="B20" s="34">
        <v>304</v>
      </c>
      <c r="C20" s="7">
        <v>3</v>
      </c>
      <c r="D20" s="7">
        <v>10</v>
      </c>
      <c r="E20" s="7">
        <v>41</v>
      </c>
      <c r="F20" s="7">
        <v>0</v>
      </c>
      <c r="G20" s="7">
        <v>43</v>
      </c>
      <c r="H20" s="22">
        <v>97</v>
      </c>
      <c r="I20" s="7">
        <v>0</v>
      </c>
      <c r="J20" s="7">
        <v>0</v>
      </c>
      <c r="K20" s="7">
        <v>0</v>
      </c>
      <c r="L20" s="37">
        <f t="shared" si="0"/>
        <v>0.31907894736842107</v>
      </c>
    </row>
    <row r="21" spans="1:12" x14ac:dyDescent="0.25">
      <c r="A21" s="21" t="s">
        <v>6612</v>
      </c>
      <c r="B21" s="34">
        <v>300</v>
      </c>
      <c r="C21" s="7">
        <v>4</v>
      </c>
      <c r="D21" s="7">
        <v>12</v>
      </c>
      <c r="E21" s="7">
        <v>40</v>
      </c>
      <c r="F21" s="7">
        <v>2</v>
      </c>
      <c r="G21" s="7">
        <v>36</v>
      </c>
      <c r="H21" s="22">
        <v>94</v>
      </c>
      <c r="I21" s="7">
        <v>1</v>
      </c>
      <c r="J21" s="7">
        <v>0</v>
      </c>
      <c r="K21" s="7">
        <v>0</v>
      </c>
      <c r="L21" s="37">
        <f t="shared" si="0"/>
        <v>0.31333333333333335</v>
      </c>
    </row>
    <row r="22" spans="1:12" x14ac:dyDescent="0.25">
      <c r="A22" s="21" t="s">
        <v>6613</v>
      </c>
      <c r="B22" s="34">
        <v>442</v>
      </c>
      <c r="C22" s="7">
        <v>6</v>
      </c>
      <c r="D22" s="7">
        <v>14</v>
      </c>
      <c r="E22" s="7">
        <v>64</v>
      </c>
      <c r="F22" s="7">
        <v>1</v>
      </c>
      <c r="G22" s="7">
        <v>31</v>
      </c>
      <c r="H22" s="22">
        <v>116</v>
      </c>
      <c r="I22" s="7">
        <v>0</v>
      </c>
      <c r="J22" s="7">
        <v>2</v>
      </c>
      <c r="K22" s="7">
        <v>0</v>
      </c>
      <c r="L22" s="37">
        <f t="shared" si="0"/>
        <v>0.2669683257918552</v>
      </c>
    </row>
    <row r="23" spans="1:12" x14ac:dyDescent="0.25">
      <c r="A23" s="21" t="s">
        <v>6614</v>
      </c>
      <c r="B23" s="34">
        <v>706</v>
      </c>
      <c r="C23" s="7">
        <v>5</v>
      </c>
      <c r="D23" s="7">
        <v>20</v>
      </c>
      <c r="E23" s="7">
        <v>99</v>
      </c>
      <c r="F23" s="7">
        <v>0</v>
      </c>
      <c r="G23" s="7">
        <v>41</v>
      </c>
      <c r="H23" s="22">
        <v>165</v>
      </c>
      <c r="I23" s="7">
        <v>0</v>
      </c>
      <c r="J23" s="7">
        <v>0</v>
      </c>
      <c r="K23" s="7">
        <v>3</v>
      </c>
      <c r="L23" s="37">
        <f t="shared" si="0"/>
        <v>0.23796033994334279</v>
      </c>
    </row>
    <row r="24" spans="1:12" x14ac:dyDescent="0.25">
      <c r="A24" s="21" t="s">
        <v>6615</v>
      </c>
      <c r="B24" s="34">
        <v>326</v>
      </c>
      <c r="C24" s="7">
        <v>0</v>
      </c>
      <c r="D24" s="7">
        <v>19</v>
      </c>
      <c r="E24" s="7">
        <v>95</v>
      </c>
      <c r="F24" s="7">
        <v>0</v>
      </c>
      <c r="G24" s="7">
        <v>20</v>
      </c>
      <c r="H24" s="22">
        <v>134</v>
      </c>
      <c r="I24" s="7">
        <v>0</v>
      </c>
      <c r="J24" s="7">
        <v>0</v>
      </c>
      <c r="K24" s="7">
        <v>0</v>
      </c>
      <c r="L24" s="37">
        <f t="shared" si="0"/>
        <v>0.41104294478527609</v>
      </c>
    </row>
    <row r="25" spans="1:12" x14ac:dyDescent="0.25">
      <c r="A25" s="21" t="s">
        <v>6616</v>
      </c>
      <c r="B25" s="34">
        <v>378</v>
      </c>
      <c r="C25" s="7">
        <v>2</v>
      </c>
      <c r="D25" s="7">
        <v>38</v>
      </c>
      <c r="E25" s="7">
        <v>91</v>
      </c>
      <c r="F25" s="7">
        <v>2</v>
      </c>
      <c r="G25" s="7">
        <v>40</v>
      </c>
      <c r="H25" s="22">
        <v>173</v>
      </c>
      <c r="I25" s="7">
        <v>0</v>
      </c>
      <c r="J25" s="7">
        <v>0</v>
      </c>
      <c r="K25" s="7">
        <v>0</v>
      </c>
      <c r="L25" s="37">
        <f t="shared" si="0"/>
        <v>0.45767195767195767</v>
      </c>
    </row>
    <row r="26" spans="1:12" x14ac:dyDescent="0.25">
      <c r="A26" s="21" t="s">
        <v>6617</v>
      </c>
      <c r="B26" s="34">
        <v>377</v>
      </c>
      <c r="C26" s="7">
        <v>3</v>
      </c>
      <c r="D26" s="7">
        <v>46</v>
      </c>
      <c r="E26" s="7">
        <v>108</v>
      </c>
      <c r="F26" s="7">
        <v>1</v>
      </c>
      <c r="G26" s="7">
        <v>52</v>
      </c>
      <c r="H26" s="22">
        <v>210</v>
      </c>
      <c r="I26" s="7">
        <v>0</v>
      </c>
      <c r="J26" s="7">
        <v>0</v>
      </c>
      <c r="K26" s="7">
        <v>0</v>
      </c>
      <c r="L26" s="37">
        <f t="shared" si="0"/>
        <v>0.55702917771883287</v>
      </c>
    </row>
    <row r="27" spans="1:12" x14ac:dyDescent="0.25">
      <c r="A27" s="21" t="s">
        <v>6618</v>
      </c>
      <c r="B27" s="34">
        <v>441</v>
      </c>
      <c r="C27" s="7">
        <v>2</v>
      </c>
      <c r="D27" s="7">
        <v>30</v>
      </c>
      <c r="E27" s="7">
        <v>115</v>
      </c>
      <c r="F27" s="7">
        <v>0</v>
      </c>
      <c r="G27" s="7">
        <v>52</v>
      </c>
      <c r="H27" s="22">
        <v>199</v>
      </c>
      <c r="I27" s="7">
        <v>0</v>
      </c>
      <c r="J27" s="7">
        <v>0</v>
      </c>
      <c r="K27" s="7">
        <v>1</v>
      </c>
      <c r="L27" s="37">
        <f t="shared" si="0"/>
        <v>0.45351473922902497</v>
      </c>
    </row>
    <row r="28" spans="1:12" x14ac:dyDescent="0.25">
      <c r="A28" s="21" t="s">
        <v>6619</v>
      </c>
      <c r="B28" s="34">
        <v>366</v>
      </c>
      <c r="C28" s="7">
        <v>2</v>
      </c>
      <c r="D28" s="7">
        <v>19</v>
      </c>
      <c r="E28" s="7">
        <v>110</v>
      </c>
      <c r="F28" s="7">
        <v>1</v>
      </c>
      <c r="G28" s="7">
        <v>34</v>
      </c>
      <c r="H28" s="22">
        <v>166</v>
      </c>
      <c r="I28" s="7">
        <v>2</v>
      </c>
      <c r="J28" s="7">
        <v>0</v>
      </c>
      <c r="K28" s="7">
        <v>0</v>
      </c>
      <c r="L28" s="37">
        <f t="shared" si="0"/>
        <v>0.45355191256830601</v>
      </c>
    </row>
    <row r="29" spans="1:12" x14ac:dyDescent="0.25">
      <c r="A29" s="21" t="s">
        <v>6620</v>
      </c>
      <c r="B29" s="34">
        <v>370</v>
      </c>
      <c r="C29" s="7">
        <v>4</v>
      </c>
      <c r="D29" s="7">
        <v>25</v>
      </c>
      <c r="E29" s="7">
        <v>75</v>
      </c>
      <c r="F29" s="7">
        <v>1</v>
      </c>
      <c r="G29" s="7">
        <v>25</v>
      </c>
      <c r="H29" s="22">
        <v>130</v>
      </c>
      <c r="I29" s="7">
        <v>1</v>
      </c>
      <c r="J29" s="7">
        <v>0</v>
      </c>
      <c r="K29" s="7">
        <v>0</v>
      </c>
      <c r="L29" s="37">
        <f t="shared" si="0"/>
        <v>0.35135135135135137</v>
      </c>
    </row>
    <row r="30" spans="1:12" x14ac:dyDescent="0.25">
      <c r="A30" s="21" t="s">
        <v>6621</v>
      </c>
      <c r="B30" s="34">
        <v>481</v>
      </c>
      <c r="C30" s="7">
        <v>3</v>
      </c>
      <c r="D30" s="7">
        <v>32</v>
      </c>
      <c r="E30" s="7">
        <v>136</v>
      </c>
      <c r="F30" s="7">
        <v>1</v>
      </c>
      <c r="G30" s="7">
        <v>31</v>
      </c>
      <c r="H30" s="22">
        <v>203</v>
      </c>
      <c r="I30" s="7">
        <v>0</v>
      </c>
      <c r="J30" s="7">
        <v>0</v>
      </c>
      <c r="K30" s="7">
        <v>0</v>
      </c>
      <c r="L30" s="37">
        <f t="shared" si="0"/>
        <v>0.42203742203742206</v>
      </c>
    </row>
    <row r="31" spans="1:12" x14ac:dyDescent="0.25">
      <c r="A31" s="21" t="s">
        <v>6622</v>
      </c>
      <c r="B31" s="34">
        <v>383</v>
      </c>
      <c r="C31" s="7">
        <v>2</v>
      </c>
      <c r="D31" s="7">
        <v>30</v>
      </c>
      <c r="E31" s="7">
        <v>140</v>
      </c>
      <c r="F31" s="7">
        <v>2</v>
      </c>
      <c r="G31" s="7">
        <v>49</v>
      </c>
      <c r="H31" s="22">
        <v>223</v>
      </c>
      <c r="I31" s="7">
        <v>0</v>
      </c>
      <c r="J31" s="7">
        <v>0</v>
      </c>
      <c r="K31" s="7">
        <v>0</v>
      </c>
      <c r="L31" s="37">
        <f t="shared" si="0"/>
        <v>0.5822454308093995</v>
      </c>
    </row>
    <row r="32" spans="1:12" x14ac:dyDescent="0.25">
      <c r="A32" s="21" t="s">
        <v>6623</v>
      </c>
      <c r="B32" s="34">
        <v>280</v>
      </c>
      <c r="C32" s="7">
        <v>2</v>
      </c>
      <c r="D32" s="7">
        <v>17</v>
      </c>
      <c r="E32" s="7">
        <v>50</v>
      </c>
      <c r="F32" s="7">
        <v>4</v>
      </c>
      <c r="G32" s="7">
        <v>25</v>
      </c>
      <c r="H32" s="22">
        <v>98</v>
      </c>
      <c r="I32" s="7">
        <v>0</v>
      </c>
      <c r="J32" s="7">
        <v>0</v>
      </c>
      <c r="K32" s="7">
        <v>0</v>
      </c>
      <c r="L32" s="37">
        <f t="shared" si="0"/>
        <v>0.35</v>
      </c>
    </row>
    <row r="33" spans="1:12" x14ac:dyDescent="0.25">
      <c r="A33" s="21" t="s">
        <v>6624</v>
      </c>
      <c r="B33" s="34">
        <v>346</v>
      </c>
      <c r="C33" s="7">
        <v>3</v>
      </c>
      <c r="D33" s="7">
        <v>15</v>
      </c>
      <c r="E33" s="7">
        <v>77</v>
      </c>
      <c r="F33" s="7">
        <v>1</v>
      </c>
      <c r="G33" s="7">
        <v>33</v>
      </c>
      <c r="H33" s="22">
        <v>129</v>
      </c>
      <c r="I33" s="7">
        <v>1</v>
      </c>
      <c r="J33" s="7">
        <v>0</v>
      </c>
      <c r="K33" s="7">
        <v>0</v>
      </c>
      <c r="L33" s="37">
        <f t="shared" si="0"/>
        <v>0.37283236994219654</v>
      </c>
    </row>
    <row r="34" spans="1:12" x14ac:dyDescent="0.25">
      <c r="A34" s="21" t="s">
        <v>6625</v>
      </c>
      <c r="B34" s="34">
        <v>465</v>
      </c>
      <c r="C34" s="7">
        <v>7</v>
      </c>
      <c r="D34" s="7">
        <v>36</v>
      </c>
      <c r="E34" s="7">
        <v>91</v>
      </c>
      <c r="F34" s="7">
        <v>2</v>
      </c>
      <c r="G34" s="7">
        <v>38</v>
      </c>
      <c r="H34" s="22">
        <v>174</v>
      </c>
      <c r="I34" s="7">
        <v>0</v>
      </c>
      <c r="J34" s="7">
        <v>0</v>
      </c>
      <c r="K34" s="7">
        <v>0</v>
      </c>
      <c r="L34" s="37">
        <f t="shared" si="0"/>
        <v>0.37419354838709679</v>
      </c>
    </row>
    <row r="35" spans="1:12" x14ac:dyDescent="0.25">
      <c r="A35" s="21" t="s">
        <v>6626</v>
      </c>
      <c r="B35" s="34">
        <v>385</v>
      </c>
      <c r="C35" s="7">
        <v>4</v>
      </c>
      <c r="D35" s="7">
        <v>18</v>
      </c>
      <c r="E35" s="7">
        <v>49</v>
      </c>
      <c r="F35" s="7">
        <v>1</v>
      </c>
      <c r="G35" s="7">
        <v>44</v>
      </c>
      <c r="H35" s="22">
        <v>116</v>
      </c>
      <c r="I35" s="7">
        <v>0</v>
      </c>
      <c r="J35" s="7">
        <v>0</v>
      </c>
      <c r="K35" s="7">
        <v>1</v>
      </c>
      <c r="L35" s="37">
        <f t="shared" si="0"/>
        <v>0.30389610389610389</v>
      </c>
    </row>
    <row r="36" spans="1:12" x14ac:dyDescent="0.25">
      <c r="A36" s="21" t="s">
        <v>6627</v>
      </c>
      <c r="B36" s="34">
        <v>276</v>
      </c>
      <c r="C36" s="7">
        <v>3</v>
      </c>
      <c r="D36" s="7">
        <v>14</v>
      </c>
      <c r="E36" s="7">
        <v>33</v>
      </c>
      <c r="F36" s="7">
        <v>3</v>
      </c>
      <c r="G36" s="7">
        <v>22</v>
      </c>
      <c r="H36" s="22">
        <v>75</v>
      </c>
      <c r="I36" s="7">
        <v>2</v>
      </c>
      <c r="J36" s="7">
        <v>0</v>
      </c>
      <c r="K36" s="7">
        <v>0</v>
      </c>
      <c r="L36" s="37">
        <f t="shared" si="0"/>
        <v>0.27173913043478259</v>
      </c>
    </row>
    <row r="37" spans="1:12" x14ac:dyDescent="0.25">
      <c r="A37" s="21" t="s">
        <v>6628</v>
      </c>
      <c r="B37" s="34">
        <v>420</v>
      </c>
      <c r="C37" s="7">
        <v>2</v>
      </c>
      <c r="D37" s="7">
        <v>21</v>
      </c>
      <c r="E37" s="7">
        <v>84</v>
      </c>
      <c r="F37" s="7">
        <v>2</v>
      </c>
      <c r="G37" s="7">
        <v>36</v>
      </c>
      <c r="H37" s="22">
        <v>145</v>
      </c>
      <c r="I37" s="7">
        <v>0</v>
      </c>
      <c r="J37" s="7">
        <v>0</v>
      </c>
      <c r="K37" s="7">
        <v>1</v>
      </c>
      <c r="L37" s="37">
        <f t="shared" si="0"/>
        <v>0.34761904761904761</v>
      </c>
    </row>
    <row r="38" spans="1:12" x14ac:dyDescent="0.25">
      <c r="A38" s="21" t="s">
        <v>6629</v>
      </c>
      <c r="B38" s="34">
        <v>353</v>
      </c>
      <c r="C38" s="7">
        <v>2</v>
      </c>
      <c r="D38" s="7">
        <v>24</v>
      </c>
      <c r="E38" s="7">
        <v>107</v>
      </c>
      <c r="F38" s="7">
        <v>1</v>
      </c>
      <c r="G38" s="7">
        <v>36</v>
      </c>
      <c r="H38" s="22">
        <v>170</v>
      </c>
      <c r="I38" s="7">
        <v>0</v>
      </c>
      <c r="J38" s="7">
        <v>0</v>
      </c>
      <c r="K38" s="7">
        <v>1</v>
      </c>
      <c r="L38" s="37">
        <f t="shared" si="0"/>
        <v>0.48441926345609065</v>
      </c>
    </row>
    <row r="39" spans="1:12" x14ac:dyDescent="0.25">
      <c r="A39" s="21" t="s">
        <v>6630</v>
      </c>
      <c r="B39" s="34">
        <v>315</v>
      </c>
      <c r="C39" s="7">
        <v>2</v>
      </c>
      <c r="D39" s="7">
        <v>26</v>
      </c>
      <c r="E39" s="7">
        <v>60</v>
      </c>
      <c r="F39" s="7">
        <v>6</v>
      </c>
      <c r="G39" s="7">
        <v>29</v>
      </c>
      <c r="H39" s="22">
        <v>123</v>
      </c>
      <c r="I39" s="7">
        <v>1</v>
      </c>
      <c r="J39" s="7">
        <v>0</v>
      </c>
      <c r="K39" s="7">
        <v>0</v>
      </c>
      <c r="L39" s="37">
        <f t="shared" si="0"/>
        <v>0.39047619047619048</v>
      </c>
    </row>
    <row r="40" spans="1:12" x14ac:dyDescent="0.25">
      <c r="A40" s="21" t="s">
        <v>6631</v>
      </c>
      <c r="B40" s="34">
        <v>301</v>
      </c>
      <c r="C40" s="7">
        <v>4</v>
      </c>
      <c r="D40" s="7">
        <v>16</v>
      </c>
      <c r="E40" s="7">
        <v>87</v>
      </c>
      <c r="F40" s="7">
        <v>0</v>
      </c>
      <c r="G40" s="7">
        <v>28</v>
      </c>
      <c r="H40" s="22">
        <v>135</v>
      </c>
      <c r="I40" s="7">
        <v>0</v>
      </c>
      <c r="J40" s="7">
        <v>0</v>
      </c>
      <c r="K40" s="7">
        <v>0</v>
      </c>
      <c r="L40" s="37">
        <f t="shared" si="0"/>
        <v>0.44850498338870431</v>
      </c>
    </row>
    <row r="41" spans="1:12" x14ac:dyDescent="0.25">
      <c r="A41" s="21" t="s">
        <v>6632</v>
      </c>
      <c r="B41" s="34">
        <v>399</v>
      </c>
      <c r="C41" s="7">
        <v>1</v>
      </c>
      <c r="D41" s="7">
        <v>22</v>
      </c>
      <c r="E41" s="7">
        <v>104</v>
      </c>
      <c r="F41" s="7">
        <v>6</v>
      </c>
      <c r="G41" s="7">
        <v>58</v>
      </c>
      <c r="H41" s="22">
        <v>191</v>
      </c>
      <c r="I41" s="7">
        <v>3</v>
      </c>
      <c r="J41" s="7">
        <v>0</v>
      </c>
      <c r="K41" s="7">
        <v>0</v>
      </c>
      <c r="L41" s="37">
        <f t="shared" si="0"/>
        <v>0.47869674185463656</v>
      </c>
    </row>
    <row r="42" spans="1:12" x14ac:dyDescent="0.25">
      <c r="A42" s="21" t="s">
        <v>6633</v>
      </c>
      <c r="B42" s="34">
        <v>283</v>
      </c>
      <c r="C42" s="7">
        <v>2</v>
      </c>
      <c r="D42" s="7">
        <v>20</v>
      </c>
      <c r="E42" s="7">
        <v>38</v>
      </c>
      <c r="F42" s="7">
        <v>1</v>
      </c>
      <c r="G42" s="7">
        <v>20</v>
      </c>
      <c r="H42" s="22">
        <v>81</v>
      </c>
      <c r="I42" s="7">
        <v>0</v>
      </c>
      <c r="J42" s="7">
        <v>0</v>
      </c>
      <c r="K42" s="7">
        <v>2</v>
      </c>
      <c r="L42" s="37">
        <f t="shared" si="0"/>
        <v>0.29328621908127206</v>
      </c>
    </row>
    <row r="43" spans="1:12" x14ac:dyDescent="0.25">
      <c r="A43" s="21" t="s">
        <v>6634</v>
      </c>
      <c r="B43" s="34">
        <v>309</v>
      </c>
      <c r="C43" s="7">
        <v>3</v>
      </c>
      <c r="D43" s="7">
        <v>17</v>
      </c>
      <c r="E43" s="7">
        <v>51</v>
      </c>
      <c r="F43" s="7">
        <v>1</v>
      </c>
      <c r="G43" s="7">
        <v>19</v>
      </c>
      <c r="H43" s="22">
        <v>91</v>
      </c>
      <c r="I43" s="7">
        <v>0</v>
      </c>
      <c r="J43" s="7">
        <v>0</v>
      </c>
      <c r="K43" s="7">
        <v>0</v>
      </c>
      <c r="L43" s="37">
        <f t="shared" si="0"/>
        <v>0.29449838187702265</v>
      </c>
    </row>
    <row r="44" spans="1:12" x14ac:dyDescent="0.25">
      <c r="A44" s="21" t="s">
        <v>6635</v>
      </c>
      <c r="B44" s="34">
        <v>271</v>
      </c>
      <c r="C44" s="7">
        <v>4</v>
      </c>
      <c r="D44" s="7">
        <v>11</v>
      </c>
      <c r="E44" s="7">
        <v>65</v>
      </c>
      <c r="F44" s="7">
        <v>2</v>
      </c>
      <c r="G44" s="7">
        <v>20</v>
      </c>
      <c r="H44" s="22">
        <v>102</v>
      </c>
      <c r="I44" s="7">
        <v>1</v>
      </c>
      <c r="J44" s="7">
        <v>0</v>
      </c>
      <c r="K44" s="7">
        <v>0</v>
      </c>
      <c r="L44" s="37">
        <f t="shared" si="0"/>
        <v>0.37638376383763839</v>
      </c>
    </row>
    <row r="45" spans="1:12" x14ac:dyDescent="0.25">
      <c r="A45" s="21" t="s">
        <v>6636</v>
      </c>
      <c r="B45" s="34">
        <v>379</v>
      </c>
      <c r="C45" s="7">
        <v>1</v>
      </c>
      <c r="D45" s="7">
        <v>15</v>
      </c>
      <c r="E45" s="7">
        <v>58</v>
      </c>
      <c r="F45" s="7">
        <v>1</v>
      </c>
      <c r="G45" s="7">
        <v>41</v>
      </c>
      <c r="H45" s="22">
        <v>116</v>
      </c>
      <c r="I45" s="7">
        <v>1</v>
      </c>
      <c r="J45" s="7">
        <v>0</v>
      </c>
      <c r="K45" s="7">
        <v>0</v>
      </c>
      <c r="L45" s="37">
        <f t="shared" si="0"/>
        <v>0.30606860158311344</v>
      </c>
    </row>
    <row r="46" spans="1:12" x14ac:dyDescent="0.25">
      <c r="A46" s="21" t="s">
        <v>6637</v>
      </c>
      <c r="B46" s="34">
        <v>469</v>
      </c>
      <c r="C46" s="7">
        <v>1</v>
      </c>
      <c r="D46" s="7">
        <v>37</v>
      </c>
      <c r="E46" s="7">
        <v>126</v>
      </c>
      <c r="F46" s="7">
        <v>2</v>
      </c>
      <c r="G46" s="7">
        <v>59</v>
      </c>
      <c r="H46" s="22">
        <v>225</v>
      </c>
      <c r="I46" s="7">
        <v>1</v>
      </c>
      <c r="J46" s="7">
        <v>0</v>
      </c>
      <c r="K46" s="7">
        <v>0</v>
      </c>
      <c r="L46" s="37">
        <f t="shared" si="0"/>
        <v>0.47974413646055436</v>
      </c>
    </row>
    <row r="47" spans="1:12" x14ac:dyDescent="0.25">
      <c r="A47" s="21" t="s">
        <v>6638</v>
      </c>
      <c r="B47" s="34">
        <v>398</v>
      </c>
      <c r="C47" s="7">
        <v>5</v>
      </c>
      <c r="D47" s="7">
        <v>25</v>
      </c>
      <c r="E47" s="7">
        <v>84</v>
      </c>
      <c r="F47" s="7">
        <v>4</v>
      </c>
      <c r="G47" s="7">
        <v>42</v>
      </c>
      <c r="H47" s="22">
        <v>160</v>
      </c>
      <c r="I47" s="7">
        <v>1</v>
      </c>
      <c r="J47" s="7">
        <v>0</v>
      </c>
      <c r="K47" s="7">
        <v>0</v>
      </c>
      <c r="L47" s="37">
        <f t="shared" si="0"/>
        <v>0.4020100502512563</v>
      </c>
    </row>
    <row r="48" spans="1:12" x14ac:dyDescent="0.25">
      <c r="A48" s="21" t="s">
        <v>6639</v>
      </c>
      <c r="B48" s="34">
        <v>335</v>
      </c>
      <c r="C48" s="7">
        <v>2</v>
      </c>
      <c r="D48" s="7">
        <v>20</v>
      </c>
      <c r="E48" s="7">
        <v>74</v>
      </c>
      <c r="F48" s="7">
        <v>2</v>
      </c>
      <c r="G48" s="7">
        <v>40</v>
      </c>
      <c r="H48" s="22">
        <v>138</v>
      </c>
      <c r="I48" s="7">
        <v>1</v>
      </c>
      <c r="J48" s="7">
        <v>0</v>
      </c>
      <c r="K48" s="7">
        <v>0</v>
      </c>
      <c r="L48" s="37">
        <f t="shared" si="0"/>
        <v>0.41194029850746267</v>
      </c>
    </row>
    <row r="49" spans="1:12" x14ac:dyDescent="0.25">
      <c r="A49" s="21" t="s">
        <v>6640</v>
      </c>
      <c r="B49" s="34">
        <v>358</v>
      </c>
      <c r="C49" s="7">
        <v>7</v>
      </c>
      <c r="D49" s="7">
        <v>24</v>
      </c>
      <c r="E49" s="7">
        <v>66</v>
      </c>
      <c r="F49" s="7">
        <v>5</v>
      </c>
      <c r="G49" s="7">
        <v>26</v>
      </c>
      <c r="H49" s="22">
        <v>128</v>
      </c>
      <c r="I49" s="7">
        <v>0</v>
      </c>
      <c r="J49" s="7">
        <v>0</v>
      </c>
      <c r="K49" s="7">
        <v>0</v>
      </c>
      <c r="L49" s="37">
        <f t="shared" si="0"/>
        <v>0.35754189944134079</v>
      </c>
    </row>
    <row r="50" spans="1:12" x14ac:dyDescent="0.25">
      <c r="A50" s="21" t="s">
        <v>6641</v>
      </c>
      <c r="B50" s="34">
        <v>656</v>
      </c>
      <c r="C50" s="7">
        <v>5</v>
      </c>
      <c r="D50" s="7">
        <v>37</v>
      </c>
      <c r="E50" s="7">
        <v>137</v>
      </c>
      <c r="F50" s="7">
        <v>2</v>
      </c>
      <c r="G50" s="7">
        <v>40</v>
      </c>
      <c r="H50" s="22">
        <v>221</v>
      </c>
      <c r="I50" s="7">
        <v>0</v>
      </c>
      <c r="J50" s="7">
        <v>2</v>
      </c>
      <c r="K50" s="7">
        <v>2</v>
      </c>
      <c r="L50" s="37">
        <f t="shared" si="0"/>
        <v>0.34298780487804881</v>
      </c>
    </row>
    <row r="51" spans="1:12" x14ac:dyDescent="0.25">
      <c r="A51" s="21" t="s">
        <v>6642</v>
      </c>
      <c r="B51" s="34">
        <v>529</v>
      </c>
      <c r="C51" s="7">
        <v>5</v>
      </c>
      <c r="D51" s="7">
        <v>27</v>
      </c>
      <c r="E51" s="7">
        <v>106</v>
      </c>
      <c r="F51" s="7">
        <v>1</v>
      </c>
      <c r="G51" s="7">
        <v>45</v>
      </c>
      <c r="H51" s="22">
        <v>184</v>
      </c>
      <c r="I51" s="7">
        <v>0</v>
      </c>
      <c r="J51" s="7">
        <v>0</v>
      </c>
      <c r="K51" s="7">
        <v>0</v>
      </c>
      <c r="L51" s="37">
        <f t="shared" si="0"/>
        <v>0.34782608695652173</v>
      </c>
    </row>
    <row r="52" spans="1:12" x14ac:dyDescent="0.25">
      <c r="A52" s="21" t="s">
        <v>6643</v>
      </c>
      <c r="B52" s="34">
        <v>492</v>
      </c>
      <c r="C52" s="7">
        <v>2</v>
      </c>
      <c r="D52" s="7">
        <v>34</v>
      </c>
      <c r="E52" s="7">
        <v>102</v>
      </c>
      <c r="F52" s="7">
        <v>8</v>
      </c>
      <c r="G52" s="7">
        <v>54</v>
      </c>
      <c r="H52" s="22">
        <v>200</v>
      </c>
      <c r="I52" s="7">
        <v>1</v>
      </c>
      <c r="J52" s="7">
        <v>0</v>
      </c>
      <c r="K52" s="7">
        <v>1</v>
      </c>
      <c r="L52" s="37">
        <f t="shared" si="0"/>
        <v>0.40853658536585363</v>
      </c>
    </row>
    <row r="53" spans="1:12" x14ac:dyDescent="0.25">
      <c r="A53" s="21" t="s">
        <v>6644</v>
      </c>
      <c r="B53" s="34">
        <v>351</v>
      </c>
      <c r="C53" s="7">
        <v>3</v>
      </c>
      <c r="D53" s="7">
        <v>27</v>
      </c>
      <c r="E53" s="7">
        <v>82</v>
      </c>
      <c r="F53" s="7">
        <v>3</v>
      </c>
      <c r="G53" s="7">
        <v>41</v>
      </c>
      <c r="H53" s="22">
        <v>156</v>
      </c>
      <c r="I53" s="7">
        <v>0</v>
      </c>
      <c r="J53" s="7">
        <v>0</v>
      </c>
      <c r="K53" s="7">
        <v>0</v>
      </c>
      <c r="L53" s="37">
        <f t="shared" si="0"/>
        <v>0.44444444444444442</v>
      </c>
    </row>
    <row r="54" spans="1:12" x14ac:dyDescent="0.25">
      <c r="A54" s="21" t="s">
        <v>6645</v>
      </c>
      <c r="B54" s="34">
        <v>340</v>
      </c>
      <c r="C54" s="7">
        <v>2</v>
      </c>
      <c r="D54" s="7">
        <v>24</v>
      </c>
      <c r="E54" s="7">
        <v>73</v>
      </c>
      <c r="F54" s="7">
        <v>0</v>
      </c>
      <c r="G54" s="7">
        <v>24</v>
      </c>
      <c r="H54" s="22">
        <v>123</v>
      </c>
      <c r="I54" s="7">
        <v>0</v>
      </c>
      <c r="J54" s="7">
        <v>0</v>
      </c>
      <c r="K54" s="7">
        <v>0</v>
      </c>
      <c r="L54" s="37">
        <f t="shared" si="0"/>
        <v>0.36176470588235293</v>
      </c>
    </row>
    <row r="55" spans="1:12" x14ac:dyDescent="0.25">
      <c r="A55" s="21" t="s">
        <v>6646</v>
      </c>
      <c r="B55" s="34">
        <v>395</v>
      </c>
      <c r="C55" s="7">
        <v>4</v>
      </c>
      <c r="D55" s="7">
        <v>20</v>
      </c>
      <c r="E55" s="7">
        <v>130</v>
      </c>
      <c r="F55" s="7">
        <v>3</v>
      </c>
      <c r="G55" s="7">
        <v>44</v>
      </c>
      <c r="H55" s="22">
        <v>201</v>
      </c>
      <c r="I55" s="7">
        <v>0</v>
      </c>
      <c r="J55" s="7">
        <v>0</v>
      </c>
      <c r="K55" s="7">
        <v>0</v>
      </c>
      <c r="L55" s="37">
        <f t="shared" si="0"/>
        <v>0.50886075949367093</v>
      </c>
    </row>
    <row r="56" spans="1:12" x14ac:dyDescent="0.25">
      <c r="A56" s="21" t="s">
        <v>6647</v>
      </c>
      <c r="B56" s="34">
        <v>330</v>
      </c>
      <c r="C56" s="7">
        <v>5</v>
      </c>
      <c r="D56" s="7">
        <v>15</v>
      </c>
      <c r="E56" s="7">
        <v>89</v>
      </c>
      <c r="F56" s="7">
        <v>3</v>
      </c>
      <c r="G56" s="7">
        <v>31</v>
      </c>
      <c r="H56" s="22">
        <v>143</v>
      </c>
      <c r="I56" s="7">
        <v>1</v>
      </c>
      <c r="J56" s="7">
        <v>0</v>
      </c>
      <c r="K56" s="7">
        <v>1</v>
      </c>
      <c r="L56" s="37">
        <f t="shared" si="0"/>
        <v>0.43636363636363634</v>
      </c>
    </row>
    <row r="57" spans="1:12" x14ac:dyDescent="0.25">
      <c r="A57" s="21" t="s">
        <v>6648</v>
      </c>
      <c r="B57" s="34">
        <v>292</v>
      </c>
      <c r="C57" s="7">
        <v>1</v>
      </c>
      <c r="D57" s="7">
        <v>27</v>
      </c>
      <c r="E57" s="7">
        <v>78</v>
      </c>
      <c r="F57" s="7">
        <v>1</v>
      </c>
      <c r="G57" s="7">
        <v>24</v>
      </c>
      <c r="H57" s="22">
        <v>131</v>
      </c>
      <c r="I57" s="7">
        <v>0</v>
      </c>
      <c r="J57" s="7">
        <v>0</v>
      </c>
      <c r="K57" s="7">
        <v>2</v>
      </c>
      <c r="L57" s="37">
        <f t="shared" si="0"/>
        <v>0.45547945205479451</v>
      </c>
    </row>
    <row r="58" spans="1:12" x14ac:dyDescent="0.25">
      <c r="A58" s="21" t="s">
        <v>6649</v>
      </c>
      <c r="B58" s="34">
        <v>220</v>
      </c>
      <c r="C58" s="7">
        <v>2</v>
      </c>
      <c r="D58" s="7">
        <v>16</v>
      </c>
      <c r="E58" s="7">
        <v>47</v>
      </c>
      <c r="F58" s="7">
        <v>1</v>
      </c>
      <c r="G58" s="7">
        <v>30</v>
      </c>
      <c r="H58" s="22">
        <v>96</v>
      </c>
      <c r="I58" s="7">
        <v>1</v>
      </c>
      <c r="J58" s="7">
        <v>0</v>
      </c>
      <c r="K58" s="7">
        <v>0</v>
      </c>
      <c r="L58" s="37">
        <f t="shared" si="0"/>
        <v>0.43636363636363634</v>
      </c>
    </row>
    <row r="59" spans="1:12" x14ac:dyDescent="0.25">
      <c r="A59" s="21" t="s">
        <v>6650</v>
      </c>
      <c r="B59" s="34">
        <v>293</v>
      </c>
      <c r="C59" s="7">
        <v>3</v>
      </c>
      <c r="D59" s="7">
        <v>19</v>
      </c>
      <c r="E59" s="7">
        <v>40</v>
      </c>
      <c r="F59" s="7">
        <v>1</v>
      </c>
      <c r="G59" s="7">
        <v>24</v>
      </c>
      <c r="H59" s="22">
        <v>87</v>
      </c>
      <c r="I59" s="7">
        <v>0</v>
      </c>
      <c r="J59" s="7">
        <v>0</v>
      </c>
      <c r="K59" s="7">
        <v>1</v>
      </c>
      <c r="L59" s="37">
        <f t="shared" si="0"/>
        <v>0.30034129692832767</v>
      </c>
    </row>
    <row r="60" spans="1:12" x14ac:dyDescent="0.25">
      <c r="A60" s="21" t="s">
        <v>6651</v>
      </c>
      <c r="B60" s="34">
        <v>315</v>
      </c>
      <c r="C60" s="7">
        <v>0</v>
      </c>
      <c r="D60" s="7">
        <v>19</v>
      </c>
      <c r="E60" s="7">
        <v>84</v>
      </c>
      <c r="F60" s="7">
        <v>1</v>
      </c>
      <c r="G60" s="7">
        <v>31</v>
      </c>
      <c r="H60" s="22">
        <v>135</v>
      </c>
      <c r="I60" s="7">
        <v>3</v>
      </c>
      <c r="J60" s="7">
        <v>0</v>
      </c>
      <c r="K60" s="7">
        <v>0</v>
      </c>
      <c r="L60" s="37">
        <f t="shared" si="0"/>
        <v>0.42857142857142855</v>
      </c>
    </row>
    <row r="61" spans="1:12" x14ac:dyDescent="0.25">
      <c r="A61" s="21" t="s">
        <v>6652</v>
      </c>
      <c r="B61" s="34">
        <v>468</v>
      </c>
      <c r="C61" s="7">
        <v>4</v>
      </c>
      <c r="D61" s="7">
        <v>30</v>
      </c>
      <c r="E61" s="7">
        <v>110</v>
      </c>
      <c r="F61" s="7">
        <v>3</v>
      </c>
      <c r="G61" s="7">
        <v>51</v>
      </c>
      <c r="H61" s="22">
        <v>198</v>
      </c>
      <c r="I61" s="7">
        <v>2</v>
      </c>
      <c r="J61" s="7">
        <v>0</v>
      </c>
      <c r="K61" s="7">
        <v>0</v>
      </c>
      <c r="L61" s="37">
        <f t="shared" si="0"/>
        <v>0.42307692307692307</v>
      </c>
    </row>
    <row r="62" spans="1:12" x14ac:dyDescent="0.25">
      <c r="A62" s="21" t="s">
        <v>6653</v>
      </c>
      <c r="B62" s="34">
        <v>274</v>
      </c>
      <c r="C62" s="7">
        <v>1</v>
      </c>
      <c r="D62" s="7">
        <v>9</v>
      </c>
      <c r="E62" s="7">
        <v>47</v>
      </c>
      <c r="F62" s="7">
        <v>0</v>
      </c>
      <c r="G62" s="7">
        <v>33</v>
      </c>
      <c r="H62" s="22">
        <v>90</v>
      </c>
      <c r="I62" s="7">
        <v>1</v>
      </c>
      <c r="J62" s="7">
        <v>0</v>
      </c>
      <c r="K62" s="7">
        <v>0</v>
      </c>
      <c r="L62" s="37">
        <f t="shared" si="0"/>
        <v>0.32846715328467152</v>
      </c>
    </row>
    <row r="63" spans="1:12" x14ac:dyDescent="0.25">
      <c r="A63" s="21" t="s">
        <v>6654</v>
      </c>
      <c r="B63" s="34">
        <v>421</v>
      </c>
      <c r="C63" s="7">
        <v>4</v>
      </c>
      <c r="D63" s="7">
        <v>31</v>
      </c>
      <c r="E63" s="7">
        <v>86</v>
      </c>
      <c r="F63" s="7">
        <v>5</v>
      </c>
      <c r="G63" s="7">
        <v>36</v>
      </c>
      <c r="H63" s="22">
        <v>162</v>
      </c>
      <c r="I63" s="7">
        <v>0</v>
      </c>
      <c r="J63" s="7">
        <v>0</v>
      </c>
      <c r="K63" s="7">
        <v>0</v>
      </c>
      <c r="L63" s="37">
        <f t="shared" si="0"/>
        <v>0.38479809976247031</v>
      </c>
    </row>
    <row r="64" spans="1:12" x14ac:dyDescent="0.25">
      <c r="A64" s="21" t="s">
        <v>6655</v>
      </c>
      <c r="B64" s="34">
        <v>525</v>
      </c>
      <c r="C64" s="7">
        <v>4</v>
      </c>
      <c r="D64" s="7">
        <v>14</v>
      </c>
      <c r="E64" s="7">
        <v>132</v>
      </c>
      <c r="F64" s="7">
        <v>3</v>
      </c>
      <c r="G64" s="7">
        <v>32</v>
      </c>
      <c r="H64" s="22">
        <v>185</v>
      </c>
      <c r="I64" s="7">
        <v>0</v>
      </c>
      <c r="J64" s="7">
        <v>0</v>
      </c>
      <c r="K64" s="7">
        <v>2</v>
      </c>
      <c r="L64" s="37">
        <f t="shared" si="0"/>
        <v>0.35619047619047617</v>
      </c>
    </row>
    <row r="65" spans="1:12" x14ac:dyDescent="0.25">
      <c r="A65" s="21" t="s">
        <v>6656</v>
      </c>
      <c r="B65" s="34">
        <v>419</v>
      </c>
      <c r="C65" s="7">
        <v>3</v>
      </c>
      <c r="D65" s="7">
        <v>28</v>
      </c>
      <c r="E65" s="7">
        <v>107</v>
      </c>
      <c r="F65" s="7">
        <v>2</v>
      </c>
      <c r="G65" s="7">
        <v>29</v>
      </c>
      <c r="H65" s="22">
        <v>169</v>
      </c>
      <c r="I65" s="7">
        <v>1</v>
      </c>
      <c r="J65" s="7">
        <v>0</v>
      </c>
      <c r="K65" s="7">
        <v>1</v>
      </c>
      <c r="L65" s="37">
        <f t="shared" si="0"/>
        <v>0.40572792362768495</v>
      </c>
    </row>
    <row r="66" spans="1:12" x14ac:dyDescent="0.25">
      <c r="A66" s="21" t="s">
        <v>6657</v>
      </c>
      <c r="B66" s="34">
        <v>251</v>
      </c>
      <c r="C66" s="7">
        <v>1</v>
      </c>
      <c r="D66" s="7">
        <v>12</v>
      </c>
      <c r="E66" s="7">
        <v>49</v>
      </c>
      <c r="F66" s="7">
        <v>1</v>
      </c>
      <c r="G66" s="7">
        <v>14</v>
      </c>
      <c r="H66" s="22">
        <v>77</v>
      </c>
      <c r="I66" s="7">
        <v>1</v>
      </c>
      <c r="J66" s="7">
        <v>0</v>
      </c>
      <c r="K66" s="7">
        <v>0</v>
      </c>
      <c r="L66" s="37">
        <f t="shared" ref="L66:L81" si="1">(K66+J66+H66)/B66</f>
        <v>0.30677290836653387</v>
      </c>
    </row>
    <row r="67" spans="1:12" x14ac:dyDescent="0.25">
      <c r="A67" s="21" t="s">
        <v>6658</v>
      </c>
      <c r="B67" s="34">
        <v>426</v>
      </c>
      <c r="C67" s="7">
        <v>1</v>
      </c>
      <c r="D67" s="7">
        <v>29</v>
      </c>
      <c r="E67" s="7">
        <v>136</v>
      </c>
      <c r="F67" s="7">
        <v>1</v>
      </c>
      <c r="G67" s="7">
        <v>26</v>
      </c>
      <c r="H67" s="22">
        <v>193</v>
      </c>
      <c r="I67" s="7">
        <v>1</v>
      </c>
      <c r="J67" s="7">
        <v>1</v>
      </c>
      <c r="K67" s="7">
        <v>0</v>
      </c>
      <c r="L67" s="37">
        <f t="shared" si="1"/>
        <v>0.45539906103286387</v>
      </c>
    </row>
    <row r="68" spans="1:12" x14ac:dyDescent="0.25">
      <c r="A68" s="21" t="s">
        <v>6659</v>
      </c>
      <c r="B68" s="34">
        <v>343</v>
      </c>
      <c r="C68" s="7">
        <v>1</v>
      </c>
      <c r="D68" s="7">
        <v>9</v>
      </c>
      <c r="E68" s="7">
        <v>69</v>
      </c>
      <c r="F68" s="7">
        <v>2</v>
      </c>
      <c r="G68" s="7">
        <v>30</v>
      </c>
      <c r="H68" s="22">
        <v>111</v>
      </c>
      <c r="I68" s="7">
        <v>0</v>
      </c>
      <c r="J68" s="7">
        <v>0</v>
      </c>
      <c r="K68" s="7">
        <v>0</v>
      </c>
      <c r="L68" s="37">
        <f t="shared" si="1"/>
        <v>0.32361516034985421</v>
      </c>
    </row>
    <row r="69" spans="1:12" x14ac:dyDescent="0.25">
      <c r="A69" s="21" t="s">
        <v>6660</v>
      </c>
      <c r="B69" s="34">
        <v>387</v>
      </c>
      <c r="C69" s="7">
        <v>0</v>
      </c>
      <c r="D69" s="7">
        <v>27</v>
      </c>
      <c r="E69" s="7">
        <v>100</v>
      </c>
      <c r="F69" s="7">
        <v>2</v>
      </c>
      <c r="G69" s="7">
        <v>29</v>
      </c>
      <c r="H69" s="22">
        <v>158</v>
      </c>
      <c r="I69" s="7">
        <v>0</v>
      </c>
      <c r="J69" s="7">
        <v>0</v>
      </c>
      <c r="K69" s="7">
        <v>0</v>
      </c>
      <c r="L69" s="37">
        <f t="shared" si="1"/>
        <v>0.40826873385012918</v>
      </c>
    </row>
    <row r="70" spans="1:12" x14ac:dyDescent="0.25">
      <c r="A70" s="21" t="s">
        <v>6661</v>
      </c>
      <c r="B70" s="34">
        <v>380</v>
      </c>
      <c r="C70" s="7">
        <v>3</v>
      </c>
      <c r="D70" s="7">
        <v>17</v>
      </c>
      <c r="E70" s="7">
        <v>121</v>
      </c>
      <c r="F70" s="7">
        <v>3</v>
      </c>
      <c r="G70" s="7">
        <v>21</v>
      </c>
      <c r="H70" s="22">
        <v>165</v>
      </c>
      <c r="I70" s="7">
        <v>0</v>
      </c>
      <c r="J70" s="7">
        <v>0</v>
      </c>
      <c r="K70" s="7">
        <v>0</v>
      </c>
      <c r="L70" s="37">
        <f t="shared" si="1"/>
        <v>0.43421052631578949</v>
      </c>
    </row>
    <row r="71" spans="1:12" x14ac:dyDescent="0.25">
      <c r="A71" s="21" t="s">
        <v>6662</v>
      </c>
      <c r="B71" s="34">
        <v>500</v>
      </c>
      <c r="C71" s="7">
        <v>4</v>
      </c>
      <c r="D71" s="7">
        <v>41</v>
      </c>
      <c r="E71" s="7">
        <v>134</v>
      </c>
      <c r="F71" s="7">
        <v>3</v>
      </c>
      <c r="G71" s="7">
        <v>41</v>
      </c>
      <c r="H71" s="22">
        <v>223</v>
      </c>
      <c r="I71" s="7">
        <v>0</v>
      </c>
      <c r="J71" s="7">
        <v>0</v>
      </c>
      <c r="K71" s="7">
        <v>0</v>
      </c>
      <c r="L71" s="37">
        <f t="shared" si="1"/>
        <v>0.44600000000000001</v>
      </c>
    </row>
    <row r="72" spans="1:12" x14ac:dyDescent="0.25">
      <c r="A72" s="21" t="s">
        <v>6663</v>
      </c>
      <c r="B72" s="34">
        <v>385</v>
      </c>
      <c r="C72" s="7">
        <v>2</v>
      </c>
      <c r="D72" s="7">
        <v>10</v>
      </c>
      <c r="E72" s="7">
        <v>114</v>
      </c>
      <c r="F72" s="7">
        <v>0</v>
      </c>
      <c r="G72" s="7">
        <v>19</v>
      </c>
      <c r="H72" s="22">
        <v>145</v>
      </c>
      <c r="I72" s="7">
        <v>2</v>
      </c>
      <c r="J72" s="7">
        <v>0</v>
      </c>
      <c r="K72" s="7">
        <v>0</v>
      </c>
      <c r="L72" s="37">
        <f t="shared" si="1"/>
        <v>0.37662337662337664</v>
      </c>
    </row>
    <row r="73" spans="1:12" x14ac:dyDescent="0.25">
      <c r="A73" s="21" t="s">
        <v>6664</v>
      </c>
      <c r="B73" s="34">
        <v>455</v>
      </c>
      <c r="C73" s="7">
        <v>5</v>
      </c>
      <c r="D73" s="7">
        <v>16</v>
      </c>
      <c r="E73" s="7">
        <v>107</v>
      </c>
      <c r="F73" s="7">
        <v>2</v>
      </c>
      <c r="G73" s="7">
        <v>18</v>
      </c>
      <c r="H73" s="22">
        <v>148</v>
      </c>
      <c r="I73" s="7">
        <v>1</v>
      </c>
      <c r="J73" s="7">
        <v>0</v>
      </c>
      <c r="K73" s="7">
        <v>1</v>
      </c>
      <c r="L73" s="37">
        <f t="shared" si="1"/>
        <v>0.32747252747252747</v>
      </c>
    </row>
    <row r="74" spans="1:12" x14ac:dyDescent="0.25">
      <c r="A74" s="21" t="s">
        <v>6665</v>
      </c>
      <c r="B74" s="34">
        <v>506</v>
      </c>
      <c r="C74" s="7">
        <v>3</v>
      </c>
      <c r="D74" s="7">
        <v>26</v>
      </c>
      <c r="E74" s="7">
        <v>94</v>
      </c>
      <c r="F74" s="7">
        <v>5</v>
      </c>
      <c r="G74" s="7">
        <v>27</v>
      </c>
      <c r="H74" s="22">
        <v>155</v>
      </c>
      <c r="I74" s="7">
        <v>2</v>
      </c>
      <c r="J74" s="7">
        <v>0</v>
      </c>
      <c r="K74" s="7">
        <v>0</v>
      </c>
      <c r="L74" s="37">
        <f t="shared" si="1"/>
        <v>0.30632411067193677</v>
      </c>
    </row>
    <row r="75" spans="1:12" x14ac:dyDescent="0.25">
      <c r="A75" s="21" t="s">
        <v>6666</v>
      </c>
      <c r="B75" s="34">
        <v>518</v>
      </c>
      <c r="C75" s="7">
        <v>4</v>
      </c>
      <c r="D75" s="7">
        <v>30</v>
      </c>
      <c r="E75" s="7">
        <v>106</v>
      </c>
      <c r="F75" s="7">
        <v>2</v>
      </c>
      <c r="G75" s="7">
        <v>48</v>
      </c>
      <c r="H75" s="22">
        <v>190</v>
      </c>
      <c r="I75" s="7">
        <v>1</v>
      </c>
      <c r="J75" s="7">
        <v>0</v>
      </c>
      <c r="K75" s="7">
        <v>0</v>
      </c>
      <c r="L75" s="37">
        <f t="shared" si="1"/>
        <v>0.36679536679536678</v>
      </c>
    </row>
    <row r="76" spans="1:12" x14ac:dyDescent="0.25">
      <c r="A76" s="21" t="s">
        <v>6667</v>
      </c>
      <c r="B76" s="34">
        <v>295</v>
      </c>
      <c r="C76" s="7">
        <v>1</v>
      </c>
      <c r="D76" s="7">
        <v>16</v>
      </c>
      <c r="E76" s="7">
        <v>65</v>
      </c>
      <c r="F76" s="7">
        <v>0</v>
      </c>
      <c r="G76" s="7">
        <v>49</v>
      </c>
      <c r="H76" s="22">
        <v>131</v>
      </c>
      <c r="I76" s="7">
        <v>0</v>
      </c>
      <c r="J76" s="7">
        <v>0</v>
      </c>
      <c r="K76" s="7">
        <v>0</v>
      </c>
      <c r="L76" s="37">
        <f t="shared" si="1"/>
        <v>0.44406779661016949</v>
      </c>
    </row>
    <row r="77" spans="1:12" x14ac:dyDescent="0.25">
      <c r="A77" s="21" t="s">
        <v>6668</v>
      </c>
      <c r="B77" s="34">
        <v>708</v>
      </c>
      <c r="C77" s="7">
        <v>2</v>
      </c>
      <c r="D77" s="7">
        <v>72</v>
      </c>
      <c r="E77" s="7">
        <v>183</v>
      </c>
      <c r="F77" s="7">
        <v>3</v>
      </c>
      <c r="G77" s="7">
        <v>97</v>
      </c>
      <c r="H77" s="22">
        <v>357</v>
      </c>
      <c r="I77" s="7">
        <v>1</v>
      </c>
      <c r="J77" s="7">
        <v>0</v>
      </c>
      <c r="K77" s="7">
        <v>1</v>
      </c>
      <c r="L77" s="37">
        <f t="shared" si="1"/>
        <v>0.50564971751412424</v>
      </c>
    </row>
    <row r="78" spans="1:12" x14ac:dyDescent="0.25">
      <c r="A78" s="21" t="s">
        <v>6669</v>
      </c>
      <c r="B78" s="34">
        <v>444</v>
      </c>
      <c r="C78" s="7">
        <v>4</v>
      </c>
      <c r="D78" s="7">
        <v>25</v>
      </c>
      <c r="E78" s="7">
        <v>122</v>
      </c>
      <c r="F78" s="7">
        <v>1</v>
      </c>
      <c r="G78" s="7">
        <v>60</v>
      </c>
      <c r="H78" s="22">
        <v>212</v>
      </c>
      <c r="I78" s="7">
        <v>0</v>
      </c>
      <c r="J78" s="7">
        <v>0</v>
      </c>
      <c r="K78" s="7">
        <v>0</v>
      </c>
      <c r="L78" s="37">
        <f t="shared" si="1"/>
        <v>0.47747747747747749</v>
      </c>
    </row>
    <row r="79" spans="1:12" x14ac:dyDescent="0.25">
      <c r="A79" s="21" t="s">
        <v>6670</v>
      </c>
      <c r="B79" s="34">
        <v>446</v>
      </c>
      <c r="C79" s="7">
        <v>3</v>
      </c>
      <c r="D79" s="7">
        <v>23</v>
      </c>
      <c r="E79" s="7">
        <v>135</v>
      </c>
      <c r="F79" s="7">
        <v>3</v>
      </c>
      <c r="G79" s="7">
        <v>63</v>
      </c>
      <c r="H79" s="22">
        <v>227</v>
      </c>
      <c r="I79" s="7">
        <v>3</v>
      </c>
      <c r="J79" s="7">
        <v>0</v>
      </c>
      <c r="K79" s="7">
        <v>0</v>
      </c>
      <c r="L79" s="37">
        <f t="shared" si="1"/>
        <v>0.50896860986547088</v>
      </c>
    </row>
    <row r="80" spans="1:12" x14ac:dyDescent="0.25">
      <c r="A80" s="21" t="s">
        <v>6671</v>
      </c>
      <c r="B80" s="34">
        <v>691</v>
      </c>
      <c r="C80" s="7">
        <v>7</v>
      </c>
      <c r="D80" s="7">
        <v>43</v>
      </c>
      <c r="E80" s="7">
        <v>182</v>
      </c>
      <c r="F80" s="7">
        <v>2</v>
      </c>
      <c r="G80" s="7">
        <v>70</v>
      </c>
      <c r="H80" s="22">
        <v>304</v>
      </c>
      <c r="I80" s="7">
        <v>0</v>
      </c>
      <c r="J80" s="7">
        <v>0</v>
      </c>
      <c r="K80" s="7">
        <v>0</v>
      </c>
      <c r="L80" s="37">
        <f t="shared" si="1"/>
        <v>0.43994211287988422</v>
      </c>
    </row>
    <row r="81" spans="1:12" x14ac:dyDescent="0.25">
      <c r="A81" s="21" t="s">
        <v>6672</v>
      </c>
      <c r="B81" s="34">
        <v>563</v>
      </c>
      <c r="C81" s="7">
        <v>0</v>
      </c>
      <c r="D81" s="7">
        <v>39</v>
      </c>
      <c r="E81" s="7">
        <v>188</v>
      </c>
      <c r="F81" s="7">
        <v>2</v>
      </c>
      <c r="G81" s="7">
        <v>64</v>
      </c>
      <c r="H81" s="22">
        <v>293</v>
      </c>
      <c r="I81" s="7">
        <v>0</v>
      </c>
      <c r="J81" s="7">
        <v>0</v>
      </c>
      <c r="K81" s="7">
        <v>0</v>
      </c>
      <c r="L81" s="37">
        <f t="shared" si="1"/>
        <v>0.52042628774422739</v>
      </c>
    </row>
    <row r="82" spans="1:12" x14ac:dyDescent="0.25">
      <c r="A82" s="21" t="s">
        <v>6230</v>
      </c>
      <c r="B82" s="7">
        <v>0</v>
      </c>
      <c r="C82" s="7">
        <v>5</v>
      </c>
      <c r="D82" s="7">
        <v>23</v>
      </c>
      <c r="E82" s="7">
        <v>176</v>
      </c>
      <c r="F82" s="7">
        <v>1</v>
      </c>
      <c r="G82" s="7">
        <v>43</v>
      </c>
      <c r="H82" s="22">
        <v>248</v>
      </c>
      <c r="I82" s="7">
        <v>8</v>
      </c>
      <c r="J82" s="7">
        <v>3</v>
      </c>
      <c r="K82" s="7">
        <v>22</v>
      </c>
      <c r="L82" s="37" t="s">
        <v>99</v>
      </c>
    </row>
    <row r="83" spans="1:12" x14ac:dyDescent="0.25">
      <c r="A83" s="21" t="s">
        <v>6673</v>
      </c>
      <c r="B83" s="7">
        <v>0</v>
      </c>
      <c r="C83" s="7">
        <v>3</v>
      </c>
      <c r="D83" s="7">
        <v>8</v>
      </c>
      <c r="E83" s="7">
        <v>32</v>
      </c>
      <c r="F83" s="7">
        <v>4</v>
      </c>
      <c r="G83" s="7">
        <v>15</v>
      </c>
      <c r="H83" s="22">
        <v>62</v>
      </c>
      <c r="I83" s="7">
        <v>0</v>
      </c>
      <c r="J83" s="7">
        <v>2</v>
      </c>
      <c r="K83" s="7">
        <v>1</v>
      </c>
      <c r="L83" s="37" t="s">
        <v>99</v>
      </c>
    </row>
    <row r="84" spans="1:12" x14ac:dyDescent="0.25">
      <c r="A84" s="21" t="s">
        <v>6674</v>
      </c>
      <c r="B84" s="7">
        <v>0</v>
      </c>
      <c r="C84" s="7">
        <v>5</v>
      </c>
      <c r="D84" s="7">
        <v>3</v>
      </c>
      <c r="E84" s="7">
        <v>23</v>
      </c>
      <c r="F84" s="7">
        <v>0</v>
      </c>
      <c r="G84" s="7">
        <v>14</v>
      </c>
      <c r="H84" s="22">
        <v>45</v>
      </c>
      <c r="I84" s="7">
        <v>3</v>
      </c>
      <c r="J84" s="7">
        <v>0</v>
      </c>
      <c r="K84" s="7">
        <v>0</v>
      </c>
      <c r="L84" s="37" t="s">
        <v>99</v>
      </c>
    </row>
    <row r="85" spans="1:12" x14ac:dyDescent="0.25">
      <c r="A85" s="21" t="s">
        <v>6675</v>
      </c>
      <c r="B85" s="7">
        <v>0</v>
      </c>
      <c r="C85" s="7">
        <v>12</v>
      </c>
      <c r="D85" s="7">
        <v>7</v>
      </c>
      <c r="E85" s="7">
        <v>38</v>
      </c>
      <c r="F85" s="7">
        <v>5</v>
      </c>
      <c r="G85" s="7">
        <v>18</v>
      </c>
      <c r="H85" s="22">
        <v>80</v>
      </c>
      <c r="I85" s="7">
        <v>1</v>
      </c>
      <c r="J85" s="7">
        <v>0</v>
      </c>
      <c r="K85" s="7">
        <v>0</v>
      </c>
      <c r="L85" s="37" t="s">
        <v>99</v>
      </c>
    </row>
    <row r="86" spans="1:12" x14ac:dyDescent="0.25">
      <c r="A86" s="21" t="s">
        <v>6676</v>
      </c>
      <c r="B86" s="7">
        <v>0</v>
      </c>
      <c r="C86" s="7">
        <v>4</v>
      </c>
      <c r="D86" s="7">
        <v>10</v>
      </c>
      <c r="E86" s="7">
        <v>45</v>
      </c>
      <c r="F86" s="7">
        <v>5</v>
      </c>
      <c r="G86" s="7">
        <v>14</v>
      </c>
      <c r="H86" s="22">
        <v>78</v>
      </c>
      <c r="I86" s="7">
        <v>1</v>
      </c>
      <c r="J86" s="7">
        <v>0</v>
      </c>
      <c r="K86" s="7">
        <v>1</v>
      </c>
      <c r="L86" s="37" t="s">
        <v>99</v>
      </c>
    </row>
    <row r="87" spans="1:12" x14ac:dyDescent="0.25">
      <c r="A87" s="21" t="s">
        <v>6677</v>
      </c>
      <c r="B87" s="7">
        <v>0</v>
      </c>
      <c r="C87" s="7">
        <v>111</v>
      </c>
      <c r="D87" s="7">
        <v>626</v>
      </c>
      <c r="E87" s="7">
        <v>4187</v>
      </c>
      <c r="F87" s="7">
        <v>52</v>
      </c>
      <c r="G87" s="7">
        <v>1184</v>
      </c>
      <c r="H87" s="22">
        <v>6160</v>
      </c>
      <c r="I87" s="7">
        <v>8</v>
      </c>
      <c r="J87" s="7">
        <v>0</v>
      </c>
      <c r="K87" s="7">
        <v>12</v>
      </c>
      <c r="L87" s="37" t="s">
        <v>99</v>
      </c>
    </row>
    <row r="88" spans="1:12" x14ac:dyDescent="0.25">
      <c r="A88" s="21" t="s">
        <v>6678</v>
      </c>
      <c r="B88" s="7">
        <v>0</v>
      </c>
      <c r="C88" s="7">
        <v>7</v>
      </c>
      <c r="D88" s="7">
        <v>36</v>
      </c>
      <c r="E88" s="7">
        <v>125</v>
      </c>
      <c r="F88" s="7">
        <v>5</v>
      </c>
      <c r="G88" s="7">
        <v>127</v>
      </c>
      <c r="H88" s="22">
        <v>300</v>
      </c>
      <c r="I88" s="7">
        <v>1</v>
      </c>
      <c r="J88" s="7">
        <v>0</v>
      </c>
      <c r="K88" s="7">
        <v>0</v>
      </c>
      <c r="L88" s="37" t="s">
        <v>99</v>
      </c>
    </row>
    <row r="89" spans="1:12" x14ac:dyDescent="0.25">
      <c r="A89" s="21" t="s">
        <v>102</v>
      </c>
      <c r="B89" s="7">
        <v>0</v>
      </c>
      <c r="C89" s="7">
        <v>20</v>
      </c>
      <c r="D89" s="7">
        <v>56</v>
      </c>
      <c r="E89" s="7">
        <v>439</v>
      </c>
      <c r="F89" s="7">
        <v>12</v>
      </c>
      <c r="G89" s="7">
        <v>149</v>
      </c>
      <c r="H89" s="22">
        <v>676</v>
      </c>
      <c r="I89" s="7">
        <v>2</v>
      </c>
      <c r="J89" s="7">
        <v>0</v>
      </c>
      <c r="K89" s="7">
        <v>2</v>
      </c>
      <c r="L89" s="37" t="s">
        <v>99</v>
      </c>
    </row>
    <row r="90" spans="1:12" x14ac:dyDescent="0.25">
      <c r="A90" s="21" t="s">
        <v>103</v>
      </c>
      <c r="B90" s="7">
        <v>0</v>
      </c>
      <c r="C90" s="7">
        <v>2</v>
      </c>
      <c r="D90" s="7">
        <v>21</v>
      </c>
      <c r="E90" s="7">
        <v>72</v>
      </c>
      <c r="F90" s="7">
        <v>1</v>
      </c>
      <c r="G90" s="7">
        <v>47</v>
      </c>
      <c r="H90" s="22">
        <v>143</v>
      </c>
      <c r="I90" s="7">
        <v>1</v>
      </c>
      <c r="J90" s="7">
        <v>0</v>
      </c>
      <c r="K90" s="7">
        <v>0</v>
      </c>
      <c r="L90" s="46" t="s">
        <v>99</v>
      </c>
    </row>
    <row r="91" spans="1:12" x14ac:dyDescent="0.25">
      <c r="A91" s="16" t="s">
        <v>104</v>
      </c>
      <c r="B91" s="7"/>
      <c r="C91" s="7">
        <f>SUM(C2:C86)</f>
        <v>249</v>
      </c>
      <c r="D91" s="7">
        <f t="shared" ref="D91:K91" si="2">SUM(D2:D86)</f>
        <v>2030</v>
      </c>
      <c r="E91" s="7">
        <f t="shared" si="2"/>
        <v>7916</v>
      </c>
      <c r="F91" s="7">
        <f t="shared" si="2"/>
        <v>178</v>
      </c>
      <c r="G91" s="7">
        <f t="shared" si="2"/>
        <v>3366</v>
      </c>
      <c r="H91" s="7">
        <f t="shared" si="2"/>
        <v>13739</v>
      </c>
      <c r="I91" s="7">
        <f t="shared" si="2"/>
        <v>57</v>
      </c>
      <c r="J91" s="7">
        <f t="shared" si="2"/>
        <v>11</v>
      </c>
      <c r="K91" s="7">
        <f t="shared" si="2"/>
        <v>55</v>
      </c>
      <c r="L91" s="37"/>
    </row>
    <row r="92" spans="1:12" x14ac:dyDescent="0.25">
      <c r="A92" s="16" t="s">
        <v>105</v>
      </c>
      <c r="B92" s="7"/>
      <c r="C92" s="7">
        <f>SUM(C87:C90)</f>
        <v>140</v>
      </c>
      <c r="D92" s="7">
        <f t="shared" ref="D92:K92" si="3">SUM(D87:D90)</f>
        <v>739</v>
      </c>
      <c r="E92" s="7">
        <f t="shared" si="3"/>
        <v>4823</v>
      </c>
      <c r="F92" s="7">
        <f t="shared" si="3"/>
        <v>70</v>
      </c>
      <c r="G92" s="7">
        <f t="shared" si="3"/>
        <v>1507</v>
      </c>
      <c r="H92" s="7">
        <f t="shared" si="3"/>
        <v>7279</v>
      </c>
      <c r="I92" s="7">
        <f t="shared" si="3"/>
        <v>12</v>
      </c>
      <c r="J92" s="7">
        <f t="shared" si="3"/>
        <v>0</v>
      </c>
      <c r="K92" s="7">
        <f t="shared" si="3"/>
        <v>14</v>
      </c>
      <c r="L92" s="37"/>
    </row>
    <row r="93" spans="1:12" x14ac:dyDescent="0.25">
      <c r="A93" s="16" t="s">
        <v>106</v>
      </c>
      <c r="B93" s="7">
        <f>SUM(B2:B90)</f>
        <v>31975</v>
      </c>
      <c r="C93" s="7">
        <f>SUM(C91:C92)</f>
        <v>389</v>
      </c>
      <c r="D93" s="7">
        <f t="shared" ref="D93:K93" si="4">SUM(D91:D92)</f>
        <v>2769</v>
      </c>
      <c r="E93" s="7">
        <f t="shared" si="4"/>
        <v>12739</v>
      </c>
      <c r="F93" s="7">
        <f t="shared" si="4"/>
        <v>248</v>
      </c>
      <c r="G93" s="7">
        <f t="shared" si="4"/>
        <v>4873</v>
      </c>
      <c r="H93" s="7">
        <f t="shared" si="4"/>
        <v>21018</v>
      </c>
      <c r="I93" s="7">
        <f t="shared" si="4"/>
        <v>69</v>
      </c>
      <c r="J93" s="7">
        <f t="shared" si="4"/>
        <v>11</v>
      </c>
      <c r="K93" s="7">
        <f t="shared" si="4"/>
        <v>69</v>
      </c>
      <c r="L93" s="37">
        <f>(K93+J93+H93)/B93</f>
        <v>0.65982799061767006</v>
      </c>
    </row>
    <row r="94" spans="1:12" x14ac:dyDescent="0.25">
      <c r="A94" s="84" t="s">
        <v>107</v>
      </c>
      <c r="B94" s="37"/>
      <c r="C94" s="37">
        <f>C93/$H$93</f>
        <v>1.8507945570463414E-2</v>
      </c>
      <c r="D94" s="37">
        <f t="shared" ref="D94:G94" si="5">D93/$H$93</f>
        <v>0.13174421924065088</v>
      </c>
      <c r="E94" s="37">
        <f t="shared" si="5"/>
        <v>0.60609953373299075</v>
      </c>
      <c r="F94" s="37">
        <f t="shared" si="5"/>
        <v>1.1799410029498525E-2</v>
      </c>
      <c r="G94" s="37">
        <f t="shared" si="5"/>
        <v>0.23184889142639642</v>
      </c>
      <c r="H94" s="37"/>
      <c r="I94" s="37"/>
      <c r="J94" s="37"/>
      <c r="K94" s="37"/>
      <c r="L94" s="37"/>
    </row>
    <row r="95" spans="1:12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98" fitToHeight="0" orientation="landscape" r:id="rId1"/>
  <tableParts count="1">
    <tablePart r:id="rId2"/>
  </tablePart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43A7F-8488-48C9-8431-F50A7362D2E9}">
  <sheetPr codeName="Sheet80">
    <pageSetUpPr fitToPage="1"/>
  </sheetPr>
  <dimension ref="A1:N97"/>
  <sheetViews>
    <sheetView workbookViewId="0">
      <pane xSplit="1" ySplit="1" topLeftCell="B71" activePane="bottomRight" state="frozen"/>
      <selection pane="topRight" activeCell="B1" sqref="B1"/>
      <selection pane="bottomLeft" activeCell="A2" sqref="A2"/>
      <selection pane="bottomRight" activeCell="C95" sqref="C95:G95"/>
    </sheetView>
  </sheetViews>
  <sheetFormatPr defaultColWidth="0" defaultRowHeight="15" customHeight="1" zeroHeight="1" x14ac:dyDescent="0.25"/>
  <cols>
    <col min="1" max="1" width="37.7109375" style="30" customWidth="1"/>
    <col min="2" max="2" width="8.7109375" style="40" customWidth="1"/>
    <col min="3" max="7" width="11.7109375" style="40" customWidth="1"/>
    <col min="8" max="8" width="8.7109375" style="40" customWidth="1"/>
    <col min="9" max="11" width="3.7109375" style="40" customWidth="1"/>
    <col min="12" max="12" width="8.7109375" style="47" customWidth="1"/>
    <col min="13" max="13" width="1.7109375" style="33" customWidth="1"/>
    <col min="14" max="14" width="0" style="33" hidden="1" customWidth="1"/>
    <col min="15" max="16384" width="9.140625" style="33" hidden="1"/>
  </cols>
  <sheetData>
    <row r="1" spans="1:12" ht="50.1" customHeight="1" thickBot="1" x14ac:dyDescent="0.3">
      <c r="A1" s="1" t="s">
        <v>0</v>
      </c>
      <c r="B1" s="2" t="s">
        <v>1</v>
      </c>
      <c r="C1" s="2" t="s">
        <v>6679</v>
      </c>
      <c r="D1" s="2" t="s">
        <v>6680</v>
      </c>
      <c r="E1" s="2" t="s">
        <v>6681</v>
      </c>
      <c r="F1" s="2" t="s">
        <v>6682</v>
      </c>
      <c r="G1" s="2" t="s">
        <v>6683</v>
      </c>
      <c r="H1" s="2" t="s">
        <v>8</v>
      </c>
      <c r="I1" s="2" t="s">
        <v>9</v>
      </c>
      <c r="J1" s="2" t="s">
        <v>10</v>
      </c>
      <c r="K1" s="2" t="s">
        <v>11</v>
      </c>
      <c r="L1" s="32" t="s">
        <v>12</v>
      </c>
    </row>
    <row r="2" spans="1:12" ht="15.75" thickTop="1" x14ac:dyDescent="0.25">
      <c r="A2" s="21" t="s">
        <v>6684</v>
      </c>
      <c r="B2" s="34">
        <v>611</v>
      </c>
      <c r="C2" s="7">
        <v>1</v>
      </c>
      <c r="D2" s="7">
        <v>1</v>
      </c>
      <c r="E2" s="7">
        <v>50</v>
      </c>
      <c r="F2" s="7">
        <v>57</v>
      </c>
      <c r="G2" s="7">
        <v>188</v>
      </c>
      <c r="H2" s="22">
        <v>297</v>
      </c>
      <c r="I2" s="7">
        <v>1</v>
      </c>
      <c r="J2" s="7">
        <v>0</v>
      </c>
      <c r="K2" s="7">
        <v>0</v>
      </c>
      <c r="L2" s="37">
        <f t="shared" ref="L2:L65" si="0">(K2+J2+H2)/B2</f>
        <v>0.48608837970540097</v>
      </c>
    </row>
    <row r="3" spans="1:12" x14ac:dyDescent="0.25">
      <c r="A3" s="21" t="s">
        <v>6685</v>
      </c>
      <c r="B3" s="34">
        <v>616</v>
      </c>
      <c r="C3" s="7">
        <v>1</v>
      </c>
      <c r="D3" s="7">
        <v>1</v>
      </c>
      <c r="E3" s="7">
        <v>33</v>
      </c>
      <c r="F3" s="7">
        <v>79</v>
      </c>
      <c r="G3" s="7">
        <v>175</v>
      </c>
      <c r="H3" s="22">
        <v>289</v>
      </c>
      <c r="I3" s="7">
        <v>1</v>
      </c>
      <c r="J3" s="7">
        <v>0</v>
      </c>
      <c r="K3" s="7">
        <v>1</v>
      </c>
      <c r="L3" s="37">
        <f t="shared" si="0"/>
        <v>0.4707792207792208</v>
      </c>
    </row>
    <row r="4" spans="1:12" x14ac:dyDescent="0.25">
      <c r="A4" s="21" t="s">
        <v>6686</v>
      </c>
      <c r="B4" s="34">
        <v>447</v>
      </c>
      <c r="C4" s="7">
        <v>2</v>
      </c>
      <c r="D4" s="7">
        <v>3</v>
      </c>
      <c r="E4" s="7">
        <v>17</v>
      </c>
      <c r="F4" s="7">
        <v>70</v>
      </c>
      <c r="G4" s="7">
        <v>100</v>
      </c>
      <c r="H4" s="22">
        <v>192</v>
      </c>
      <c r="I4" s="7">
        <v>0</v>
      </c>
      <c r="J4" s="7">
        <v>0</v>
      </c>
      <c r="K4" s="7">
        <v>0</v>
      </c>
      <c r="L4" s="37">
        <f t="shared" si="0"/>
        <v>0.42953020134228187</v>
      </c>
    </row>
    <row r="5" spans="1:12" x14ac:dyDescent="0.25">
      <c r="A5" s="21" t="s">
        <v>6687</v>
      </c>
      <c r="B5" s="34">
        <v>452</v>
      </c>
      <c r="C5" s="7">
        <v>5</v>
      </c>
      <c r="D5" s="7">
        <v>6</v>
      </c>
      <c r="E5" s="7">
        <v>40</v>
      </c>
      <c r="F5" s="7">
        <v>44</v>
      </c>
      <c r="G5" s="7">
        <v>121</v>
      </c>
      <c r="H5" s="22">
        <v>216</v>
      </c>
      <c r="I5" s="7">
        <v>0</v>
      </c>
      <c r="J5" s="7">
        <v>0</v>
      </c>
      <c r="K5" s="7">
        <v>0</v>
      </c>
      <c r="L5" s="37">
        <f t="shared" si="0"/>
        <v>0.47787610619469029</v>
      </c>
    </row>
    <row r="6" spans="1:12" x14ac:dyDescent="0.25">
      <c r="A6" s="21" t="s">
        <v>6688</v>
      </c>
      <c r="B6" s="34">
        <v>476</v>
      </c>
      <c r="C6" s="7">
        <v>5</v>
      </c>
      <c r="D6" s="7">
        <v>2</v>
      </c>
      <c r="E6" s="7">
        <v>38</v>
      </c>
      <c r="F6" s="7">
        <v>54</v>
      </c>
      <c r="G6" s="7">
        <v>111</v>
      </c>
      <c r="H6" s="22">
        <v>210</v>
      </c>
      <c r="I6" s="7">
        <v>0</v>
      </c>
      <c r="J6" s="7">
        <v>0</v>
      </c>
      <c r="K6" s="7">
        <v>1</v>
      </c>
      <c r="L6" s="37">
        <f t="shared" si="0"/>
        <v>0.44327731092436973</v>
      </c>
    </row>
    <row r="7" spans="1:12" x14ac:dyDescent="0.25">
      <c r="A7" s="21" t="s">
        <v>6689</v>
      </c>
      <c r="B7" s="34">
        <v>242</v>
      </c>
      <c r="C7" s="7">
        <v>1</v>
      </c>
      <c r="D7" s="7">
        <v>3</v>
      </c>
      <c r="E7" s="7">
        <v>18</v>
      </c>
      <c r="F7" s="7">
        <v>30</v>
      </c>
      <c r="G7" s="7">
        <v>50</v>
      </c>
      <c r="H7" s="22">
        <v>102</v>
      </c>
      <c r="I7" s="7">
        <v>0</v>
      </c>
      <c r="J7" s="7">
        <v>0</v>
      </c>
      <c r="K7" s="7">
        <v>0</v>
      </c>
      <c r="L7" s="37">
        <f t="shared" si="0"/>
        <v>0.42148760330578511</v>
      </c>
    </row>
    <row r="8" spans="1:12" x14ac:dyDescent="0.25">
      <c r="A8" s="21" t="s">
        <v>6690</v>
      </c>
      <c r="B8" s="34">
        <v>427</v>
      </c>
      <c r="C8" s="7">
        <v>3</v>
      </c>
      <c r="D8" s="7">
        <v>5</v>
      </c>
      <c r="E8" s="7">
        <v>30</v>
      </c>
      <c r="F8" s="7">
        <v>81</v>
      </c>
      <c r="G8" s="7">
        <v>119</v>
      </c>
      <c r="H8" s="22">
        <v>238</v>
      </c>
      <c r="I8" s="7">
        <v>1</v>
      </c>
      <c r="J8" s="7">
        <v>0</v>
      </c>
      <c r="K8" s="7">
        <v>0</v>
      </c>
      <c r="L8" s="37">
        <f t="shared" si="0"/>
        <v>0.55737704918032782</v>
      </c>
    </row>
    <row r="9" spans="1:12" x14ac:dyDescent="0.25">
      <c r="A9" s="21" t="s">
        <v>6691</v>
      </c>
      <c r="B9" s="34">
        <v>584</v>
      </c>
      <c r="C9" s="7">
        <v>1</v>
      </c>
      <c r="D9" s="7">
        <v>2</v>
      </c>
      <c r="E9" s="7">
        <v>53</v>
      </c>
      <c r="F9" s="7">
        <v>79</v>
      </c>
      <c r="G9" s="7">
        <v>105</v>
      </c>
      <c r="H9" s="22">
        <v>240</v>
      </c>
      <c r="I9" s="7">
        <v>0</v>
      </c>
      <c r="J9" s="7">
        <v>0</v>
      </c>
      <c r="K9" s="7">
        <v>1</v>
      </c>
      <c r="L9" s="37">
        <f t="shared" si="0"/>
        <v>0.41267123287671231</v>
      </c>
    </row>
    <row r="10" spans="1:12" x14ac:dyDescent="0.25">
      <c r="A10" s="21" t="s">
        <v>6692</v>
      </c>
      <c r="B10" s="34">
        <v>407</v>
      </c>
      <c r="C10" s="7">
        <v>3</v>
      </c>
      <c r="D10" s="7">
        <v>0</v>
      </c>
      <c r="E10" s="7">
        <v>18</v>
      </c>
      <c r="F10" s="7">
        <v>41</v>
      </c>
      <c r="G10" s="7">
        <v>65</v>
      </c>
      <c r="H10" s="22">
        <v>127</v>
      </c>
      <c r="I10" s="7">
        <v>1</v>
      </c>
      <c r="J10" s="7">
        <v>0</v>
      </c>
      <c r="K10" s="7">
        <v>0</v>
      </c>
      <c r="L10" s="37">
        <f t="shared" si="0"/>
        <v>0.31203931203931207</v>
      </c>
    </row>
    <row r="11" spans="1:12" x14ac:dyDescent="0.25">
      <c r="A11" s="21" t="s">
        <v>6693</v>
      </c>
      <c r="B11" s="34">
        <v>423</v>
      </c>
      <c r="C11" s="7">
        <v>1</v>
      </c>
      <c r="D11" s="7">
        <v>3</v>
      </c>
      <c r="E11" s="7">
        <v>15</v>
      </c>
      <c r="F11" s="7">
        <v>42</v>
      </c>
      <c r="G11" s="7">
        <v>55</v>
      </c>
      <c r="H11" s="22">
        <v>116</v>
      </c>
      <c r="I11" s="7">
        <v>0</v>
      </c>
      <c r="J11" s="7">
        <v>0</v>
      </c>
      <c r="K11" s="7">
        <v>1</v>
      </c>
      <c r="L11" s="37">
        <f t="shared" si="0"/>
        <v>0.27659574468085107</v>
      </c>
    </row>
    <row r="12" spans="1:12" x14ac:dyDescent="0.25">
      <c r="A12" s="21" t="s">
        <v>6694</v>
      </c>
      <c r="B12" s="34">
        <v>285</v>
      </c>
      <c r="C12" s="7">
        <v>3</v>
      </c>
      <c r="D12" s="7">
        <v>3</v>
      </c>
      <c r="E12" s="7">
        <v>13</v>
      </c>
      <c r="F12" s="7">
        <v>26</v>
      </c>
      <c r="G12" s="7">
        <v>51</v>
      </c>
      <c r="H12" s="22">
        <v>96</v>
      </c>
      <c r="I12" s="7">
        <v>0</v>
      </c>
      <c r="J12" s="7">
        <v>0</v>
      </c>
      <c r="K12" s="7">
        <v>1</v>
      </c>
      <c r="L12" s="37">
        <f t="shared" si="0"/>
        <v>0.34035087719298246</v>
      </c>
    </row>
    <row r="13" spans="1:12" x14ac:dyDescent="0.25">
      <c r="A13" s="21" t="s">
        <v>6695</v>
      </c>
      <c r="B13" s="34">
        <v>491</v>
      </c>
      <c r="C13" s="7">
        <v>5</v>
      </c>
      <c r="D13" s="7">
        <v>1</v>
      </c>
      <c r="E13" s="7">
        <v>15</v>
      </c>
      <c r="F13" s="7">
        <v>44</v>
      </c>
      <c r="G13" s="7">
        <v>81</v>
      </c>
      <c r="H13" s="22">
        <v>146</v>
      </c>
      <c r="I13" s="7">
        <v>1</v>
      </c>
      <c r="J13" s="7">
        <v>0</v>
      </c>
      <c r="K13" s="7">
        <v>0</v>
      </c>
      <c r="L13" s="37">
        <f t="shared" si="0"/>
        <v>0.29735234215885947</v>
      </c>
    </row>
    <row r="14" spans="1:12" x14ac:dyDescent="0.25">
      <c r="A14" s="21" t="s">
        <v>6696</v>
      </c>
      <c r="B14" s="34">
        <v>316</v>
      </c>
      <c r="C14" s="7">
        <v>2</v>
      </c>
      <c r="D14" s="7">
        <v>3</v>
      </c>
      <c r="E14" s="7">
        <v>10</v>
      </c>
      <c r="F14" s="7">
        <v>39</v>
      </c>
      <c r="G14" s="7">
        <v>75</v>
      </c>
      <c r="H14" s="22">
        <v>129</v>
      </c>
      <c r="I14" s="7">
        <v>0</v>
      </c>
      <c r="J14" s="7">
        <v>0</v>
      </c>
      <c r="K14" s="7">
        <v>0</v>
      </c>
      <c r="L14" s="37">
        <f t="shared" si="0"/>
        <v>0.40822784810126583</v>
      </c>
    </row>
    <row r="15" spans="1:12" x14ac:dyDescent="0.25">
      <c r="A15" s="21" t="s">
        <v>6697</v>
      </c>
      <c r="B15" s="34">
        <v>463</v>
      </c>
      <c r="C15" s="7">
        <v>4</v>
      </c>
      <c r="D15" s="7">
        <v>3</v>
      </c>
      <c r="E15" s="7">
        <v>19</v>
      </c>
      <c r="F15" s="7">
        <v>81</v>
      </c>
      <c r="G15" s="7">
        <v>77</v>
      </c>
      <c r="H15" s="22">
        <v>184</v>
      </c>
      <c r="I15" s="7">
        <v>1</v>
      </c>
      <c r="J15" s="7">
        <v>0</v>
      </c>
      <c r="K15" s="7">
        <v>0</v>
      </c>
      <c r="L15" s="37">
        <f t="shared" si="0"/>
        <v>0.39740820734341253</v>
      </c>
    </row>
    <row r="16" spans="1:12" x14ac:dyDescent="0.25">
      <c r="A16" s="21" t="s">
        <v>6698</v>
      </c>
      <c r="B16" s="34">
        <v>376</v>
      </c>
      <c r="C16" s="7">
        <v>2</v>
      </c>
      <c r="D16" s="7">
        <v>4</v>
      </c>
      <c r="E16" s="7">
        <v>16</v>
      </c>
      <c r="F16" s="7">
        <v>68</v>
      </c>
      <c r="G16" s="7">
        <v>77</v>
      </c>
      <c r="H16" s="22">
        <v>167</v>
      </c>
      <c r="I16" s="7">
        <v>2</v>
      </c>
      <c r="J16" s="7">
        <v>0</v>
      </c>
      <c r="K16" s="7">
        <v>0</v>
      </c>
      <c r="L16" s="37">
        <f t="shared" si="0"/>
        <v>0.44414893617021278</v>
      </c>
    </row>
    <row r="17" spans="1:12" x14ac:dyDescent="0.25">
      <c r="A17" s="21" t="s">
        <v>6699</v>
      </c>
      <c r="B17" s="34">
        <v>600</v>
      </c>
      <c r="C17" s="7">
        <v>6</v>
      </c>
      <c r="D17" s="7">
        <v>5</v>
      </c>
      <c r="E17" s="7">
        <v>18</v>
      </c>
      <c r="F17" s="7">
        <v>66</v>
      </c>
      <c r="G17" s="7">
        <v>130</v>
      </c>
      <c r="H17" s="22">
        <v>225</v>
      </c>
      <c r="I17" s="7">
        <v>0</v>
      </c>
      <c r="J17" s="7">
        <v>2</v>
      </c>
      <c r="K17" s="7">
        <v>0</v>
      </c>
      <c r="L17" s="37">
        <f t="shared" si="0"/>
        <v>0.37833333333333335</v>
      </c>
    </row>
    <row r="18" spans="1:12" x14ac:dyDescent="0.25">
      <c r="A18" s="21" t="s">
        <v>6700</v>
      </c>
      <c r="B18" s="34">
        <v>291</v>
      </c>
      <c r="C18" s="7">
        <v>2</v>
      </c>
      <c r="D18" s="7">
        <v>3</v>
      </c>
      <c r="E18" s="7">
        <v>19</v>
      </c>
      <c r="F18" s="7">
        <v>50</v>
      </c>
      <c r="G18" s="7">
        <v>39</v>
      </c>
      <c r="H18" s="22">
        <v>113</v>
      </c>
      <c r="I18" s="7">
        <v>0</v>
      </c>
      <c r="J18" s="7">
        <v>0</v>
      </c>
      <c r="K18" s="7">
        <v>0</v>
      </c>
      <c r="L18" s="37">
        <f t="shared" si="0"/>
        <v>0.38831615120274915</v>
      </c>
    </row>
    <row r="19" spans="1:12" x14ac:dyDescent="0.25">
      <c r="A19" s="21" t="s">
        <v>6701</v>
      </c>
      <c r="B19" s="34">
        <v>396</v>
      </c>
      <c r="C19" s="7">
        <v>3</v>
      </c>
      <c r="D19" s="7">
        <v>2</v>
      </c>
      <c r="E19" s="7">
        <v>29</v>
      </c>
      <c r="F19" s="7">
        <v>43</v>
      </c>
      <c r="G19" s="7">
        <v>88</v>
      </c>
      <c r="H19" s="22">
        <v>165</v>
      </c>
      <c r="I19" s="7">
        <v>0</v>
      </c>
      <c r="J19" s="7">
        <v>0</v>
      </c>
      <c r="K19" s="7">
        <v>0</v>
      </c>
      <c r="L19" s="37">
        <f t="shared" si="0"/>
        <v>0.41666666666666669</v>
      </c>
    </row>
    <row r="20" spans="1:12" x14ac:dyDescent="0.25">
      <c r="A20" s="21" t="s">
        <v>6702</v>
      </c>
      <c r="B20" s="34">
        <v>422</v>
      </c>
      <c r="C20" s="7">
        <v>1</v>
      </c>
      <c r="D20" s="7">
        <v>7</v>
      </c>
      <c r="E20" s="7">
        <v>35</v>
      </c>
      <c r="F20" s="7">
        <v>79</v>
      </c>
      <c r="G20" s="7">
        <v>122</v>
      </c>
      <c r="H20" s="22">
        <v>244</v>
      </c>
      <c r="I20" s="7">
        <v>0</v>
      </c>
      <c r="J20" s="7">
        <v>0</v>
      </c>
      <c r="K20" s="7">
        <v>0</v>
      </c>
      <c r="L20" s="37">
        <f t="shared" si="0"/>
        <v>0.5781990521327014</v>
      </c>
    </row>
    <row r="21" spans="1:12" x14ac:dyDescent="0.25">
      <c r="A21" s="21" t="s">
        <v>6703</v>
      </c>
      <c r="B21" s="34">
        <v>355</v>
      </c>
      <c r="C21" s="7">
        <v>0</v>
      </c>
      <c r="D21" s="7">
        <v>0</v>
      </c>
      <c r="E21" s="7">
        <v>23</v>
      </c>
      <c r="F21" s="7">
        <v>59</v>
      </c>
      <c r="G21" s="7">
        <v>117</v>
      </c>
      <c r="H21" s="22">
        <v>199</v>
      </c>
      <c r="I21" s="7">
        <v>0</v>
      </c>
      <c r="J21" s="7">
        <v>0</v>
      </c>
      <c r="K21" s="7">
        <v>1</v>
      </c>
      <c r="L21" s="37">
        <f t="shared" si="0"/>
        <v>0.56338028169014087</v>
      </c>
    </row>
    <row r="22" spans="1:12" x14ac:dyDescent="0.25">
      <c r="A22" s="21" t="s">
        <v>6704</v>
      </c>
      <c r="B22" s="34">
        <v>444</v>
      </c>
      <c r="C22" s="7">
        <v>4</v>
      </c>
      <c r="D22" s="7">
        <v>1</v>
      </c>
      <c r="E22" s="7">
        <v>34</v>
      </c>
      <c r="F22" s="7">
        <v>57</v>
      </c>
      <c r="G22" s="7">
        <v>146</v>
      </c>
      <c r="H22" s="22">
        <v>242</v>
      </c>
      <c r="I22" s="7">
        <v>0</v>
      </c>
      <c r="J22" s="7">
        <v>0</v>
      </c>
      <c r="K22" s="7">
        <v>0</v>
      </c>
      <c r="L22" s="37">
        <f t="shared" si="0"/>
        <v>0.54504504504504503</v>
      </c>
    </row>
    <row r="23" spans="1:12" x14ac:dyDescent="0.25">
      <c r="A23" s="21" t="s">
        <v>6705</v>
      </c>
      <c r="B23" s="34">
        <v>654</v>
      </c>
      <c r="C23" s="7">
        <v>2</v>
      </c>
      <c r="D23" s="7">
        <v>0</v>
      </c>
      <c r="E23" s="7">
        <v>38</v>
      </c>
      <c r="F23" s="7">
        <v>65</v>
      </c>
      <c r="G23" s="7">
        <v>226</v>
      </c>
      <c r="H23" s="22">
        <v>331</v>
      </c>
      <c r="I23" s="7">
        <v>0</v>
      </c>
      <c r="J23" s="7">
        <v>0</v>
      </c>
      <c r="K23" s="7">
        <v>1</v>
      </c>
      <c r="L23" s="37">
        <f t="shared" si="0"/>
        <v>0.50764525993883791</v>
      </c>
    </row>
    <row r="24" spans="1:12" x14ac:dyDescent="0.25">
      <c r="A24" s="21" t="s">
        <v>6706</v>
      </c>
      <c r="B24" s="34">
        <v>423</v>
      </c>
      <c r="C24" s="7">
        <v>1</v>
      </c>
      <c r="D24" s="7">
        <v>1</v>
      </c>
      <c r="E24" s="7">
        <v>28</v>
      </c>
      <c r="F24" s="7">
        <v>72</v>
      </c>
      <c r="G24" s="7">
        <v>114</v>
      </c>
      <c r="H24" s="22">
        <v>216</v>
      </c>
      <c r="I24" s="7">
        <v>1</v>
      </c>
      <c r="J24" s="7">
        <v>0</v>
      </c>
      <c r="K24" s="7">
        <v>0</v>
      </c>
      <c r="L24" s="37">
        <f t="shared" si="0"/>
        <v>0.51063829787234039</v>
      </c>
    </row>
    <row r="25" spans="1:12" x14ac:dyDescent="0.25">
      <c r="A25" s="21" t="s">
        <v>6707</v>
      </c>
      <c r="B25" s="34">
        <v>301</v>
      </c>
      <c r="C25" s="7">
        <v>0</v>
      </c>
      <c r="D25" s="7">
        <v>2</v>
      </c>
      <c r="E25" s="7">
        <v>32</v>
      </c>
      <c r="F25" s="7">
        <v>62</v>
      </c>
      <c r="G25" s="7">
        <v>95</v>
      </c>
      <c r="H25" s="22">
        <v>191</v>
      </c>
      <c r="I25" s="7">
        <v>0</v>
      </c>
      <c r="J25" s="7">
        <v>0</v>
      </c>
      <c r="K25" s="7">
        <v>0</v>
      </c>
      <c r="L25" s="37">
        <f t="shared" si="0"/>
        <v>0.63455149501661134</v>
      </c>
    </row>
    <row r="26" spans="1:12" x14ac:dyDescent="0.25">
      <c r="A26" s="21" t="s">
        <v>6708</v>
      </c>
      <c r="B26" s="34">
        <v>366</v>
      </c>
      <c r="C26" s="7">
        <v>3</v>
      </c>
      <c r="D26" s="7">
        <v>1</v>
      </c>
      <c r="E26" s="7">
        <v>49</v>
      </c>
      <c r="F26" s="7">
        <v>44</v>
      </c>
      <c r="G26" s="7">
        <v>76</v>
      </c>
      <c r="H26" s="22">
        <v>173</v>
      </c>
      <c r="I26" s="7">
        <v>1</v>
      </c>
      <c r="J26" s="7">
        <v>0</v>
      </c>
      <c r="K26" s="7">
        <v>0</v>
      </c>
      <c r="L26" s="37">
        <f t="shared" si="0"/>
        <v>0.47267759562841533</v>
      </c>
    </row>
    <row r="27" spans="1:12" x14ac:dyDescent="0.25">
      <c r="A27" s="21" t="s">
        <v>6709</v>
      </c>
      <c r="B27" s="34">
        <v>346</v>
      </c>
      <c r="C27" s="7">
        <v>3</v>
      </c>
      <c r="D27" s="7">
        <v>0</v>
      </c>
      <c r="E27" s="7">
        <v>23</v>
      </c>
      <c r="F27" s="7">
        <v>37</v>
      </c>
      <c r="G27" s="7">
        <v>108</v>
      </c>
      <c r="H27" s="22">
        <v>171</v>
      </c>
      <c r="I27" s="7">
        <v>2</v>
      </c>
      <c r="J27" s="7">
        <v>0</v>
      </c>
      <c r="K27" s="7">
        <v>0</v>
      </c>
      <c r="L27" s="37">
        <f t="shared" si="0"/>
        <v>0.49421965317919075</v>
      </c>
    </row>
    <row r="28" spans="1:12" x14ac:dyDescent="0.25">
      <c r="A28" s="21" t="s">
        <v>6710</v>
      </c>
      <c r="B28" s="34">
        <v>433</v>
      </c>
      <c r="C28" s="7">
        <v>0</v>
      </c>
      <c r="D28" s="7">
        <v>1</v>
      </c>
      <c r="E28" s="7">
        <v>41</v>
      </c>
      <c r="F28" s="7">
        <v>68</v>
      </c>
      <c r="G28" s="7">
        <v>127</v>
      </c>
      <c r="H28" s="22">
        <v>237</v>
      </c>
      <c r="I28" s="7">
        <v>0</v>
      </c>
      <c r="J28" s="7">
        <v>1</v>
      </c>
      <c r="K28" s="7">
        <v>0</v>
      </c>
      <c r="L28" s="37">
        <f t="shared" si="0"/>
        <v>0.54965357967667439</v>
      </c>
    </row>
    <row r="29" spans="1:12" x14ac:dyDescent="0.25">
      <c r="A29" s="21" t="s">
        <v>6711</v>
      </c>
      <c r="B29" s="34">
        <v>441</v>
      </c>
      <c r="C29" s="7">
        <v>1</v>
      </c>
      <c r="D29" s="7">
        <v>2</v>
      </c>
      <c r="E29" s="7">
        <v>29</v>
      </c>
      <c r="F29" s="7">
        <v>67</v>
      </c>
      <c r="G29" s="7">
        <v>117</v>
      </c>
      <c r="H29" s="22">
        <v>216</v>
      </c>
      <c r="I29" s="7">
        <v>1</v>
      </c>
      <c r="J29" s="7">
        <v>0</v>
      </c>
      <c r="K29" s="7">
        <v>1</v>
      </c>
      <c r="L29" s="37">
        <f t="shared" si="0"/>
        <v>0.49206349206349204</v>
      </c>
    </row>
    <row r="30" spans="1:12" x14ac:dyDescent="0.25">
      <c r="A30" s="21" t="s">
        <v>6712</v>
      </c>
      <c r="B30" s="34">
        <v>384</v>
      </c>
      <c r="C30" s="7">
        <v>1</v>
      </c>
      <c r="D30" s="7">
        <v>4</v>
      </c>
      <c r="E30" s="7">
        <v>16</v>
      </c>
      <c r="F30" s="7">
        <v>51</v>
      </c>
      <c r="G30" s="7">
        <v>92</v>
      </c>
      <c r="H30" s="22">
        <v>164</v>
      </c>
      <c r="I30" s="7">
        <v>1</v>
      </c>
      <c r="J30" s="7">
        <v>0</v>
      </c>
      <c r="K30" s="7">
        <v>0</v>
      </c>
      <c r="L30" s="37">
        <f t="shared" si="0"/>
        <v>0.42708333333333331</v>
      </c>
    </row>
    <row r="31" spans="1:12" x14ac:dyDescent="0.25">
      <c r="A31" s="21" t="s">
        <v>6713</v>
      </c>
      <c r="B31" s="34">
        <v>338</v>
      </c>
      <c r="C31" s="7">
        <v>3</v>
      </c>
      <c r="D31" s="7">
        <v>3</v>
      </c>
      <c r="E31" s="7">
        <v>17</v>
      </c>
      <c r="F31" s="7">
        <v>42</v>
      </c>
      <c r="G31" s="7">
        <v>77</v>
      </c>
      <c r="H31" s="22">
        <v>142</v>
      </c>
      <c r="I31" s="7">
        <v>1</v>
      </c>
      <c r="J31" s="7">
        <v>0</v>
      </c>
      <c r="K31" s="7">
        <v>0</v>
      </c>
      <c r="L31" s="37">
        <f t="shared" si="0"/>
        <v>0.42011834319526625</v>
      </c>
    </row>
    <row r="32" spans="1:12" x14ac:dyDescent="0.25">
      <c r="A32" s="21" t="s">
        <v>6714</v>
      </c>
      <c r="B32" s="34">
        <v>410</v>
      </c>
      <c r="C32" s="7">
        <v>3</v>
      </c>
      <c r="D32" s="7">
        <v>7</v>
      </c>
      <c r="E32" s="7">
        <v>19</v>
      </c>
      <c r="F32" s="7">
        <v>47</v>
      </c>
      <c r="G32" s="7">
        <v>90</v>
      </c>
      <c r="H32" s="22">
        <v>166</v>
      </c>
      <c r="I32" s="7">
        <v>2</v>
      </c>
      <c r="J32" s="7">
        <v>0</v>
      </c>
      <c r="K32" s="7">
        <v>0</v>
      </c>
      <c r="L32" s="37">
        <f t="shared" si="0"/>
        <v>0.40487804878048783</v>
      </c>
    </row>
    <row r="33" spans="1:12" x14ac:dyDescent="0.25">
      <c r="A33" s="21" t="s">
        <v>6715</v>
      </c>
      <c r="B33" s="34">
        <v>340</v>
      </c>
      <c r="C33" s="7">
        <v>3</v>
      </c>
      <c r="D33" s="7">
        <v>5</v>
      </c>
      <c r="E33" s="7">
        <v>29</v>
      </c>
      <c r="F33" s="7">
        <v>52</v>
      </c>
      <c r="G33" s="7">
        <v>91</v>
      </c>
      <c r="H33" s="22">
        <v>180</v>
      </c>
      <c r="I33" s="7">
        <v>1</v>
      </c>
      <c r="J33" s="7">
        <v>0</v>
      </c>
      <c r="K33" s="7">
        <v>0</v>
      </c>
      <c r="L33" s="37">
        <f t="shared" si="0"/>
        <v>0.52941176470588236</v>
      </c>
    </row>
    <row r="34" spans="1:12" x14ac:dyDescent="0.25">
      <c r="A34" s="21" t="s">
        <v>6716</v>
      </c>
      <c r="B34" s="34">
        <v>421</v>
      </c>
      <c r="C34" s="7">
        <v>7</v>
      </c>
      <c r="D34" s="7">
        <v>6</v>
      </c>
      <c r="E34" s="7">
        <v>28</v>
      </c>
      <c r="F34" s="7">
        <v>69</v>
      </c>
      <c r="G34" s="7">
        <v>106</v>
      </c>
      <c r="H34" s="22">
        <v>216</v>
      </c>
      <c r="I34" s="7">
        <v>0</v>
      </c>
      <c r="J34" s="7">
        <v>0</v>
      </c>
      <c r="K34" s="7">
        <v>0</v>
      </c>
      <c r="L34" s="37">
        <f t="shared" si="0"/>
        <v>0.51306413301662712</v>
      </c>
    </row>
    <row r="35" spans="1:12" x14ac:dyDescent="0.25">
      <c r="A35" s="21" t="s">
        <v>6717</v>
      </c>
      <c r="B35" s="34">
        <v>382</v>
      </c>
      <c r="C35" s="7">
        <v>0</v>
      </c>
      <c r="D35" s="7">
        <v>2</v>
      </c>
      <c r="E35" s="7">
        <v>33</v>
      </c>
      <c r="F35" s="7">
        <v>62</v>
      </c>
      <c r="G35" s="7">
        <v>113</v>
      </c>
      <c r="H35" s="22">
        <v>210</v>
      </c>
      <c r="I35" s="7">
        <v>0</v>
      </c>
      <c r="J35" s="7">
        <v>0</v>
      </c>
      <c r="K35" s="7">
        <v>0</v>
      </c>
      <c r="L35" s="37">
        <f t="shared" si="0"/>
        <v>0.54973821989528793</v>
      </c>
    </row>
    <row r="36" spans="1:12" x14ac:dyDescent="0.25">
      <c r="A36" s="21" t="s">
        <v>6718</v>
      </c>
      <c r="B36" s="34">
        <v>487</v>
      </c>
      <c r="C36" s="7">
        <v>2</v>
      </c>
      <c r="D36" s="7">
        <v>5</v>
      </c>
      <c r="E36" s="7">
        <v>40</v>
      </c>
      <c r="F36" s="7">
        <v>89</v>
      </c>
      <c r="G36" s="7">
        <v>174</v>
      </c>
      <c r="H36" s="22">
        <v>310</v>
      </c>
      <c r="I36" s="7">
        <v>1</v>
      </c>
      <c r="J36" s="7">
        <v>0</v>
      </c>
      <c r="K36" s="7">
        <v>0</v>
      </c>
      <c r="L36" s="37">
        <f t="shared" si="0"/>
        <v>0.63655030800821355</v>
      </c>
    </row>
    <row r="37" spans="1:12" x14ac:dyDescent="0.25">
      <c r="A37" s="21" t="s">
        <v>6719</v>
      </c>
      <c r="B37" s="34">
        <v>400</v>
      </c>
      <c r="C37" s="7">
        <v>1</v>
      </c>
      <c r="D37" s="7">
        <v>4</v>
      </c>
      <c r="E37" s="7">
        <v>29</v>
      </c>
      <c r="F37" s="7">
        <v>76</v>
      </c>
      <c r="G37" s="7">
        <v>116</v>
      </c>
      <c r="H37" s="22">
        <v>226</v>
      </c>
      <c r="I37" s="7">
        <v>1</v>
      </c>
      <c r="J37" s="7">
        <v>0</v>
      </c>
      <c r="K37" s="7">
        <v>0</v>
      </c>
      <c r="L37" s="37">
        <f t="shared" si="0"/>
        <v>0.56499999999999995</v>
      </c>
    </row>
    <row r="38" spans="1:12" x14ac:dyDescent="0.25">
      <c r="A38" s="21" t="s">
        <v>6720</v>
      </c>
      <c r="B38" s="34">
        <v>434</v>
      </c>
      <c r="C38" s="7">
        <v>0</v>
      </c>
      <c r="D38" s="7">
        <v>1</v>
      </c>
      <c r="E38" s="7">
        <v>21</v>
      </c>
      <c r="F38" s="7">
        <v>48</v>
      </c>
      <c r="G38" s="7">
        <v>185</v>
      </c>
      <c r="H38" s="22">
        <v>255</v>
      </c>
      <c r="I38" s="7">
        <v>0</v>
      </c>
      <c r="J38" s="7">
        <v>0</v>
      </c>
      <c r="K38" s="7">
        <v>0</v>
      </c>
      <c r="L38" s="37">
        <f t="shared" si="0"/>
        <v>0.5875576036866359</v>
      </c>
    </row>
    <row r="39" spans="1:12" x14ac:dyDescent="0.25">
      <c r="A39" s="21" t="s">
        <v>6721</v>
      </c>
      <c r="B39" s="34">
        <v>477</v>
      </c>
      <c r="C39" s="7">
        <v>3</v>
      </c>
      <c r="D39" s="7">
        <v>5</v>
      </c>
      <c r="E39" s="7">
        <v>29</v>
      </c>
      <c r="F39" s="7">
        <v>66</v>
      </c>
      <c r="G39" s="7">
        <v>160</v>
      </c>
      <c r="H39" s="22">
        <v>263</v>
      </c>
      <c r="I39" s="7">
        <v>0</v>
      </c>
      <c r="J39" s="7">
        <v>0</v>
      </c>
      <c r="K39" s="7">
        <v>0</v>
      </c>
      <c r="L39" s="37">
        <f t="shared" si="0"/>
        <v>0.55136268343815509</v>
      </c>
    </row>
    <row r="40" spans="1:12" x14ac:dyDescent="0.25">
      <c r="A40" s="21" t="s">
        <v>6722</v>
      </c>
      <c r="B40" s="34">
        <v>534</v>
      </c>
      <c r="C40" s="7">
        <v>3</v>
      </c>
      <c r="D40" s="7">
        <v>0</v>
      </c>
      <c r="E40" s="7">
        <v>41</v>
      </c>
      <c r="F40" s="7">
        <v>69</v>
      </c>
      <c r="G40" s="7">
        <v>205</v>
      </c>
      <c r="H40" s="22">
        <v>318</v>
      </c>
      <c r="I40" s="7">
        <v>0</v>
      </c>
      <c r="J40" s="7">
        <v>0</v>
      </c>
      <c r="K40" s="7">
        <v>0</v>
      </c>
      <c r="L40" s="37">
        <f t="shared" si="0"/>
        <v>0.5955056179775281</v>
      </c>
    </row>
    <row r="41" spans="1:12" x14ac:dyDescent="0.25">
      <c r="A41" s="21" t="s">
        <v>6723</v>
      </c>
      <c r="B41" s="34">
        <v>409</v>
      </c>
      <c r="C41" s="7">
        <v>0</v>
      </c>
      <c r="D41" s="7">
        <v>2</v>
      </c>
      <c r="E41" s="7">
        <v>22</v>
      </c>
      <c r="F41" s="7">
        <v>43</v>
      </c>
      <c r="G41" s="7">
        <v>142</v>
      </c>
      <c r="H41" s="22">
        <v>209</v>
      </c>
      <c r="I41" s="7">
        <v>0</v>
      </c>
      <c r="J41" s="7">
        <v>0</v>
      </c>
      <c r="K41" s="7">
        <v>0</v>
      </c>
      <c r="L41" s="37">
        <f t="shared" si="0"/>
        <v>0.51100244498777503</v>
      </c>
    </row>
    <row r="42" spans="1:12" x14ac:dyDescent="0.25">
      <c r="A42" s="21" t="s">
        <v>6724</v>
      </c>
      <c r="B42" s="34">
        <v>478</v>
      </c>
      <c r="C42" s="7">
        <v>2</v>
      </c>
      <c r="D42" s="7">
        <v>1</v>
      </c>
      <c r="E42" s="7">
        <v>24</v>
      </c>
      <c r="F42" s="7">
        <v>48</v>
      </c>
      <c r="G42" s="7">
        <v>152</v>
      </c>
      <c r="H42" s="22">
        <v>227</v>
      </c>
      <c r="I42" s="7">
        <v>2</v>
      </c>
      <c r="J42" s="7">
        <v>0</v>
      </c>
      <c r="K42" s="7">
        <v>0</v>
      </c>
      <c r="L42" s="37">
        <f t="shared" si="0"/>
        <v>0.47489539748953974</v>
      </c>
    </row>
    <row r="43" spans="1:12" x14ac:dyDescent="0.25">
      <c r="A43" s="21" t="s">
        <v>6725</v>
      </c>
      <c r="B43" s="34">
        <v>603</v>
      </c>
      <c r="C43" s="7">
        <v>2</v>
      </c>
      <c r="D43" s="7">
        <v>2</v>
      </c>
      <c r="E43" s="7">
        <v>42</v>
      </c>
      <c r="F43" s="7">
        <v>57</v>
      </c>
      <c r="G43" s="7">
        <v>185</v>
      </c>
      <c r="H43" s="22">
        <v>288</v>
      </c>
      <c r="I43" s="7">
        <v>0</v>
      </c>
      <c r="J43" s="7">
        <v>0</v>
      </c>
      <c r="K43" s="7">
        <v>0</v>
      </c>
      <c r="L43" s="37">
        <f t="shared" si="0"/>
        <v>0.47761194029850745</v>
      </c>
    </row>
    <row r="44" spans="1:12" x14ac:dyDescent="0.25">
      <c r="A44" s="21" t="s">
        <v>6726</v>
      </c>
      <c r="B44" s="34">
        <v>429</v>
      </c>
      <c r="C44" s="7">
        <v>4</v>
      </c>
      <c r="D44" s="7">
        <v>1</v>
      </c>
      <c r="E44" s="7">
        <v>22</v>
      </c>
      <c r="F44" s="7">
        <v>48</v>
      </c>
      <c r="G44" s="7">
        <v>107</v>
      </c>
      <c r="H44" s="22">
        <v>182</v>
      </c>
      <c r="I44" s="7">
        <v>0</v>
      </c>
      <c r="J44" s="7">
        <v>0</v>
      </c>
      <c r="K44" s="7">
        <v>0</v>
      </c>
      <c r="L44" s="37">
        <f t="shared" si="0"/>
        <v>0.42424242424242425</v>
      </c>
    </row>
    <row r="45" spans="1:12" x14ac:dyDescent="0.25">
      <c r="A45" s="21" t="s">
        <v>6727</v>
      </c>
      <c r="B45" s="34">
        <v>477</v>
      </c>
      <c r="C45" s="7">
        <v>2</v>
      </c>
      <c r="D45" s="7">
        <v>3</v>
      </c>
      <c r="E45" s="7">
        <v>37</v>
      </c>
      <c r="F45" s="7">
        <v>35</v>
      </c>
      <c r="G45" s="7">
        <v>113</v>
      </c>
      <c r="H45" s="22">
        <v>190</v>
      </c>
      <c r="I45" s="7">
        <v>2</v>
      </c>
      <c r="J45" s="7">
        <v>1</v>
      </c>
      <c r="K45" s="7">
        <v>0</v>
      </c>
      <c r="L45" s="37">
        <f t="shared" si="0"/>
        <v>0.40041928721174003</v>
      </c>
    </row>
    <row r="46" spans="1:12" x14ac:dyDescent="0.25">
      <c r="A46" s="21" t="s">
        <v>6728</v>
      </c>
      <c r="B46" s="34">
        <v>567</v>
      </c>
      <c r="C46" s="7">
        <v>2</v>
      </c>
      <c r="D46" s="7">
        <v>2</v>
      </c>
      <c r="E46" s="7">
        <v>31</v>
      </c>
      <c r="F46" s="7">
        <v>68</v>
      </c>
      <c r="G46" s="7">
        <v>151</v>
      </c>
      <c r="H46" s="22">
        <v>254</v>
      </c>
      <c r="I46" s="7">
        <v>0</v>
      </c>
      <c r="J46" s="7">
        <v>0</v>
      </c>
      <c r="K46" s="7">
        <v>1</v>
      </c>
      <c r="L46" s="37">
        <f t="shared" si="0"/>
        <v>0.44973544973544971</v>
      </c>
    </row>
    <row r="47" spans="1:12" x14ac:dyDescent="0.25">
      <c r="A47" s="21" t="s">
        <v>6729</v>
      </c>
      <c r="B47" s="34">
        <v>788</v>
      </c>
      <c r="C47" s="7">
        <v>0</v>
      </c>
      <c r="D47" s="7">
        <v>0</v>
      </c>
      <c r="E47" s="7">
        <v>51</v>
      </c>
      <c r="F47" s="7">
        <v>72</v>
      </c>
      <c r="G47" s="7">
        <v>220</v>
      </c>
      <c r="H47" s="22">
        <v>343</v>
      </c>
      <c r="I47" s="7">
        <v>1</v>
      </c>
      <c r="J47" s="7">
        <v>0</v>
      </c>
      <c r="K47" s="7">
        <v>2</v>
      </c>
      <c r="L47" s="37">
        <f t="shared" si="0"/>
        <v>0.43781725888324874</v>
      </c>
    </row>
    <row r="48" spans="1:12" x14ac:dyDescent="0.25">
      <c r="A48" s="21" t="s">
        <v>6730</v>
      </c>
      <c r="B48" s="34">
        <v>486</v>
      </c>
      <c r="C48" s="7">
        <v>2</v>
      </c>
      <c r="D48" s="7">
        <v>0</v>
      </c>
      <c r="E48" s="7">
        <v>25</v>
      </c>
      <c r="F48" s="7">
        <v>24</v>
      </c>
      <c r="G48" s="7">
        <v>101</v>
      </c>
      <c r="H48" s="22">
        <v>152</v>
      </c>
      <c r="I48" s="7">
        <v>0</v>
      </c>
      <c r="J48" s="7">
        <v>0</v>
      </c>
      <c r="K48" s="7">
        <v>0</v>
      </c>
      <c r="L48" s="37">
        <f t="shared" si="0"/>
        <v>0.31275720164609055</v>
      </c>
    </row>
    <row r="49" spans="1:12" x14ac:dyDescent="0.25">
      <c r="A49" s="21" t="s">
        <v>6731</v>
      </c>
      <c r="B49" s="34">
        <v>528</v>
      </c>
      <c r="C49" s="7">
        <v>3</v>
      </c>
      <c r="D49" s="7">
        <v>3</v>
      </c>
      <c r="E49" s="7">
        <v>29</v>
      </c>
      <c r="F49" s="7">
        <v>64</v>
      </c>
      <c r="G49" s="7">
        <v>126</v>
      </c>
      <c r="H49" s="22">
        <v>225</v>
      </c>
      <c r="I49" s="7">
        <v>0</v>
      </c>
      <c r="J49" s="7">
        <v>0</v>
      </c>
      <c r="K49" s="7">
        <v>1</v>
      </c>
      <c r="L49" s="37">
        <f t="shared" si="0"/>
        <v>0.42803030303030304</v>
      </c>
    </row>
    <row r="50" spans="1:12" x14ac:dyDescent="0.25">
      <c r="A50" s="21" t="s">
        <v>6732</v>
      </c>
      <c r="B50" s="34">
        <v>485</v>
      </c>
      <c r="C50" s="7">
        <v>1</v>
      </c>
      <c r="D50" s="7">
        <v>2</v>
      </c>
      <c r="E50" s="7">
        <v>25</v>
      </c>
      <c r="F50" s="7">
        <v>64</v>
      </c>
      <c r="G50" s="7">
        <v>160</v>
      </c>
      <c r="H50" s="22">
        <v>252</v>
      </c>
      <c r="I50" s="7">
        <v>0</v>
      </c>
      <c r="J50" s="7">
        <v>0</v>
      </c>
      <c r="K50" s="7">
        <v>0</v>
      </c>
      <c r="L50" s="37">
        <f t="shared" si="0"/>
        <v>0.51958762886597942</v>
      </c>
    </row>
    <row r="51" spans="1:12" x14ac:dyDescent="0.25">
      <c r="A51" s="21" t="s">
        <v>6733</v>
      </c>
      <c r="B51" s="34">
        <v>578</v>
      </c>
      <c r="C51" s="7">
        <v>2</v>
      </c>
      <c r="D51" s="7">
        <v>2</v>
      </c>
      <c r="E51" s="7">
        <v>18</v>
      </c>
      <c r="F51" s="7">
        <v>53</v>
      </c>
      <c r="G51" s="7">
        <v>150</v>
      </c>
      <c r="H51" s="22">
        <v>225</v>
      </c>
      <c r="I51" s="7">
        <v>1</v>
      </c>
      <c r="J51" s="7">
        <v>0</v>
      </c>
      <c r="K51" s="7">
        <v>0</v>
      </c>
      <c r="L51" s="37">
        <f t="shared" si="0"/>
        <v>0.38927335640138411</v>
      </c>
    </row>
    <row r="52" spans="1:12" x14ac:dyDescent="0.25">
      <c r="A52" s="21" t="s">
        <v>6734</v>
      </c>
      <c r="B52" s="34">
        <v>474</v>
      </c>
      <c r="C52" s="7">
        <v>0</v>
      </c>
      <c r="D52" s="7">
        <v>1</v>
      </c>
      <c r="E52" s="7">
        <v>38</v>
      </c>
      <c r="F52" s="7">
        <v>57</v>
      </c>
      <c r="G52" s="7">
        <v>167</v>
      </c>
      <c r="H52" s="22">
        <v>263</v>
      </c>
      <c r="I52" s="7">
        <v>0</v>
      </c>
      <c r="J52" s="7">
        <v>0</v>
      </c>
      <c r="K52" s="7">
        <v>0</v>
      </c>
      <c r="L52" s="37">
        <f t="shared" si="0"/>
        <v>0.55485232067510548</v>
      </c>
    </row>
    <row r="53" spans="1:12" x14ac:dyDescent="0.25">
      <c r="A53" s="21" t="s">
        <v>6735</v>
      </c>
      <c r="B53" s="34">
        <v>491</v>
      </c>
      <c r="C53" s="7">
        <v>0</v>
      </c>
      <c r="D53" s="7">
        <v>2</v>
      </c>
      <c r="E53" s="7">
        <v>33</v>
      </c>
      <c r="F53" s="7">
        <v>81</v>
      </c>
      <c r="G53" s="7">
        <v>143</v>
      </c>
      <c r="H53" s="22">
        <v>259</v>
      </c>
      <c r="I53" s="7">
        <v>1</v>
      </c>
      <c r="J53" s="7">
        <v>0</v>
      </c>
      <c r="K53" s="7">
        <v>0</v>
      </c>
      <c r="L53" s="37">
        <f t="shared" si="0"/>
        <v>0.52749490835030555</v>
      </c>
    </row>
    <row r="54" spans="1:12" x14ac:dyDescent="0.25">
      <c r="A54" s="21" t="s">
        <v>6736</v>
      </c>
      <c r="B54" s="34">
        <v>320</v>
      </c>
      <c r="C54" s="7">
        <v>1</v>
      </c>
      <c r="D54" s="7">
        <v>2</v>
      </c>
      <c r="E54" s="7">
        <v>24</v>
      </c>
      <c r="F54" s="7">
        <v>50</v>
      </c>
      <c r="G54" s="7">
        <v>86</v>
      </c>
      <c r="H54" s="22">
        <v>163</v>
      </c>
      <c r="I54" s="7">
        <v>0</v>
      </c>
      <c r="J54" s="7">
        <v>0</v>
      </c>
      <c r="K54" s="7">
        <v>0</v>
      </c>
      <c r="L54" s="37">
        <f t="shared" si="0"/>
        <v>0.50937500000000002</v>
      </c>
    </row>
    <row r="55" spans="1:12" x14ac:dyDescent="0.25">
      <c r="A55" s="21" t="s">
        <v>6737</v>
      </c>
      <c r="B55" s="34">
        <v>443</v>
      </c>
      <c r="C55" s="7">
        <v>4</v>
      </c>
      <c r="D55" s="7">
        <v>1</v>
      </c>
      <c r="E55" s="7">
        <v>19</v>
      </c>
      <c r="F55" s="7">
        <v>51</v>
      </c>
      <c r="G55" s="7">
        <v>110</v>
      </c>
      <c r="H55" s="22">
        <v>185</v>
      </c>
      <c r="I55" s="7">
        <v>0</v>
      </c>
      <c r="J55" s="7">
        <v>0</v>
      </c>
      <c r="K55" s="7">
        <v>0</v>
      </c>
      <c r="L55" s="37">
        <f t="shared" si="0"/>
        <v>0.41760722347629797</v>
      </c>
    </row>
    <row r="56" spans="1:12" x14ac:dyDescent="0.25">
      <c r="A56" s="21" t="s">
        <v>6738</v>
      </c>
      <c r="B56" s="34">
        <v>462</v>
      </c>
      <c r="C56" s="7">
        <v>2</v>
      </c>
      <c r="D56" s="7">
        <v>1</v>
      </c>
      <c r="E56" s="7">
        <v>28</v>
      </c>
      <c r="F56" s="7">
        <v>78</v>
      </c>
      <c r="G56" s="7">
        <v>114</v>
      </c>
      <c r="H56" s="22">
        <v>223</v>
      </c>
      <c r="I56" s="7">
        <v>1</v>
      </c>
      <c r="J56" s="7">
        <v>0</v>
      </c>
      <c r="K56" s="7">
        <v>0</v>
      </c>
      <c r="L56" s="37">
        <f t="shared" si="0"/>
        <v>0.48268398268398266</v>
      </c>
    </row>
    <row r="57" spans="1:12" x14ac:dyDescent="0.25">
      <c r="A57" s="21" t="s">
        <v>6739</v>
      </c>
      <c r="B57" s="34">
        <v>425</v>
      </c>
      <c r="C57" s="7">
        <v>3</v>
      </c>
      <c r="D57" s="7">
        <v>2</v>
      </c>
      <c r="E57" s="7">
        <v>25</v>
      </c>
      <c r="F57" s="7">
        <v>58</v>
      </c>
      <c r="G57" s="7">
        <v>109</v>
      </c>
      <c r="H57" s="22">
        <v>197</v>
      </c>
      <c r="I57" s="7">
        <v>0</v>
      </c>
      <c r="J57" s="7">
        <v>0</v>
      </c>
      <c r="K57" s="7">
        <v>0</v>
      </c>
      <c r="L57" s="37">
        <f t="shared" si="0"/>
        <v>0.46352941176470586</v>
      </c>
    </row>
    <row r="58" spans="1:12" x14ac:dyDescent="0.25">
      <c r="A58" s="21" t="s">
        <v>6740</v>
      </c>
      <c r="B58" s="34">
        <v>321</v>
      </c>
      <c r="C58" s="7">
        <v>2</v>
      </c>
      <c r="D58" s="7">
        <v>1</v>
      </c>
      <c r="E58" s="7">
        <v>18</v>
      </c>
      <c r="F58" s="7">
        <v>32</v>
      </c>
      <c r="G58" s="7">
        <v>111</v>
      </c>
      <c r="H58" s="22">
        <v>164</v>
      </c>
      <c r="I58" s="7">
        <v>3</v>
      </c>
      <c r="J58" s="7">
        <v>0</v>
      </c>
      <c r="K58" s="7">
        <v>0</v>
      </c>
      <c r="L58" s="37">
        <f t="shared" si="0"/>
        <v>0.5109034267912772</v>
      </c>
    </row>
    <row r="59" spans="1:12" x14ac:dyDescent="0.25">
      <c r="A59" s="21" t="s">
        <v>6741</v>
      </c>
      <c r="B59" s="34">
        <v>459</v>
      </c>
      <c r="C59" s="7">
        <v>2</v>
      </c>
      <c r="D59" s="7">
        <v>5</v>
      </c>
      <c r="E59" s="7">
        <v>40</v>
      </c>
      <c r="F59" s="7">
        <v>47</v>
      </c>
      <c r="G59" s="7">
        <v>94</v>
      </c>
      <c r="H59" s="22">
        <v>188</v>
      </c>
      <c r="I59" s="7">
        <v>0</v>
      </c>
      <c r="J59" s="7">
        <v>0</v>
      </c>
      <c r="K59" s="7">
        <v>0</v>
      </c>
      <c r="L59" s="37">
        <f t="shared" si="0"/>
        <v>0.40958605664488018</v>
      </c>
    </row>
    <row r="60" spans="1:12" x14ac:dyDescent="0.25">
      <c r="A60" s="21" t="s">
        <v>6742</v>
      </c>
      <c r="B60" s="34">
        <v>402</v>
      </c>
      <c r="C60" s="7">
        <v>4</v>
      </c>
      <c r="D60" s="7">
        <v>2</v>
      </c>
      <c r="E60" s="7">
        <v>25</v>
      </c>
      <c r="F60" s="7">
        <v>70</v>
      </c>
      <c r="G60" s="7">
        <v>116</v>
      </c>
      <c r="H60" s="22">
        <v>217</v>
      </c>
      <c r="I60" s="7">
        <v>0</v>
      </c>
      <c r="J60" s="7">
        <v>0</v>
      </c>
      <c r="K60" s="7">
        <v>0</v>
      </c>
      <c r="L60" s="37">
        <f t="shared" si="0"/>
        <v>0.53980099502487566</v>
      </c>
    </row>
    <row r="61" spans="1:12" x14ac:dyDescent="0.25">
      <c r="A61" s="21" t="s">
        <v>6743</v>
      </c>
      <c r="B61" s="34">
        <v>426</v>
      </c>
      <c r="C61" s="7">
        <v>4</v>
      </c>
      <c r="D61" s="7">
        <v>2</v>
      </c>
      <c r="E61" s="7">
        <v>28</v>
      </c>
      <c r="F61" s="7">
        <v>48</v>
      </c>
      <c r="G61" s="7">
        <v>138</v>
      </c>
      <c r="H61" s="22">
        <v>220</v>
      </c>
      <c r="I61" s="7">
        <v>1</v>
      </c>
      <c r="J61" s="7">
        <v>0</v>
      </c>
      <c r="K61" s="7">
        <v>1</v>
      </c>
      <c r="L61" s="37">
        <f t="shared" si="0"/>
        <v>0.51877934272300474</v>
      </c>
    </row>
    <row r="62" spans="1:12" x14ac:dyDescent="0.25">
      <c r="A62" s="21" t="s">
        <v>6744</v>
      </c>
      <c r="B62" s="34">
        <v>509</v>
      </c>
      <c r="C62" s="7">
        <v>1</v>
      </c>
      <c r="D62" s="7">
        <v>1</v>
      </c>
      <c r="E62" s="7">
        <v>37</v>
      </c>
      <c r="F62" s="7">
        <v>56</v>
      </c>
      <c r="G62" s="7">
        <v>179</v>
      </c>
      <c r="H62" s="22">
        <v>274</v>
      </c>
      <c r="I62" s="7">
        <v>2</v>
      </c>
      <c r="J62" s="7">
        <v>0</v>
      </c>
      <c r="K62" s="7">
        <v>1</v>
      </c>
      <c r="L62" s="37">
        <f t="shared" si="0"/>
        <v>0.54027504911591351</v>
      </c>
    </row>
    <row r="63" spans="1:12" x14ac:dyDescent="0.25">
      <c r="A63" s="21" t="s">
        <v>6745</v>
      </c>
      <c r="B63" s="34">
        <v>432</v>
      </c>
      <c r="C63" s="7">
        <v>2</v>
      </c>
      <c r="D63" s="7">
        <v>2</v>
      </c>
      <c r="E63" s="7">
        <v>37</v>
      </c>
      <c r="F63" s="7">
        <v>73</v>
      </c>
      <c r="G63" s="7">
        <v>137</v>
      </c>
      <c r="H63" s="22">
        <v>251</v>
      </c>
      <c r="I63" s="7">
        <v>0</v>
      </c>
      <c r="J63" s="7">
        <v>0</v>
      </c>
      <c r="K63" s="7">
        <v>0</v>
      </c>
      <c r="L63" s="37">
        <f t="shared" si="0"/>
        <v>0.58101851851851849</v>
      </c>
    </row>
    <row r="64" spans="1:12" x14ac:dyDescent="0.25">
      <c r="A64" s="21" t="s">
        <v>6746</v>
      </c>
      <c r="B64" s="34">
        <v>564</v>
      </c>
      <c r="C64" s="7">
        <v>4</v>
      </c>
      <c r="D64" s="7">
        <v>4</v>
      </c>
      <c r="E64" s="7">
        <v>30</v>
      </c>
      <c r="F64" s="7">
        <v>82</v>
      </c>
      <c r="G64" s="7">
        <v>177</v>
      </c>
      <c r="H64" s="22">
        <v>297</v>
      </c>
      <c r="I64" s="7">
        <v>0</v>
      </c>
      <c r="J64" s="7">
        <v>0</v>
      </c>
      <c r="K64" s="7">
        <v>0</v>
      </c>
      <c r="L64" s="37">
        <f t="shared" si="0"/>
        <v>0.52659574468085102</v>
      </c>
    </row>
    <row r="65" spans="1:12" x14ac:dyDescent="0.25">
      <c r="A65" s="21" t="s">
        <v>6747</v>
      </c>
      <c r="B65" s="34">
        <v>482</v>
      </c>
      <c r="C65" s="7">
        <v>1</v>
      </c>
      <c r="D65" s="7">
        <v>0</v>
      </c>
      <c r="E65" s="7">
        <v>54</v>
      </c>
      <c r="F65" s="7">
        <v>53</v>
      </c>
      <c r="G65" s="7">
        <v>154</v>
      </c>
      <c r="H65" s="22">
        <v>262</v>
      </c>
      <c r="I65" s="7">
        <v>0</v>
      </c>
      <c r="J65" s="7">
        <v>0</v>
      </c>
      <c r="K65" s="7">
        <v>1</v>
      </c>
      <c r="L65" s="37">
        <f t="shared" si="0"/>
        <v>0.5456431535269709</v>
      </c>
    </row>
    <row r="66" spans="1:12" x14ac:dyDescent="0.25">
      <c r="A66" s="21" t="s">
        <v>6748</v>
      </c>
      <c r="B66" s="34">
        <v>460</v>
      </c>
      <c r="C66" s="7">
        <v>3</v>
      </c>
      <c r="D66" s="7">
        <v>4</v>
      </c>
      <c r="E66" s="7">
        <v>35</v>
      </c>
      <c r="F66" s="7">
        <v>57</v>
      </c>
      <c r="G66" s="7">
        <v>126</v>
      </c>
      <c r="H66" s="22">
        <v>225</v>
      </c>
      <c r="I66" s="7">
        <v>0</v>
      </c>
      <c r="J66" s="7">
        <v>0</v>
      </c>
      <c r="K66" s="7">
        <v>0</v>
      </c>
      <c r="L66" s="37">
        <f t="shared" ref="L66:L84" si="1">(K66+J66+H66)/B66</f>
        <v>0.4891304347826087</v>
      </c>
    </row>
    <row r="67" spans="1:12" x14ac:dyDescent="0.25">
      <c r="A67" s="21" t="s">
        <v>6749</v>
      </c>
      <c r="B67" s="34">
        <v>481</v>
      </c>
      <c r="C67" s="7">
        <v>0</v>
      </c>
      <c r="D67" s="7">
        <v>3</v>
      </c>
      <c r="E67" s="7">
        <v>29</v>
      </c>
      <c r="F67" s="7">
        <v>56</v>
      </c>
      <c r="G67" s="7">
        <v>142</v>
      </c>
      <c r="H67" s="22">
        <v>230</v>
      </c>
      <c r="I67" s="7">
        <v>0</v>
      </c>
      <c r="J67" s="7">
        <v>0</v>
      </c>
      <c r="K67" s="7">
        <v>0</v>
      </c>
      <c r="L67" s="37">
        <f t="shared" si="1"/>
        <v>0.4781704781704782</v>
      </c>
    </row>
    <row r="68" spans="1:12" x14ac:dyDescent="0.25">
      <c r="A68" s="21" t="s">
        <v>6750</v>
      </c>
      <c r="B68" s="34">
        <v>659</v>
      </c>
      <c r="C68" s="7">
        <v>7</v>
      </c>
      <c r="D68" s="7">
        <v>2</v>
      </c>
      <c r="E68" s="7">
        <v>53</v>
      </c>
      <c r="F68" s="7">
        <v>72</v>
      </c>
      <c r="G68" s="7">
        <v>189</v>
      </c>
      <c r="H68" s="22">
        <v>323</v>
      </c>
      <c r="I68" s="7">
        <v>0</v>
      </c>
      <c r="J68" s="7">
        <v>0</v>
      </c>
      <c r="K68" s="7">
        <v>0</v>
      </c>
      <c r="L68" s="37">
        <f t="shared" si="1"/>
        <v>0.49013657056145676</v>
      </c>
    </row>
    <row r="69" spans="1:12" x14ac:dyDescent="0.25">
      <c r="A69" s="21" t="s">
        <v>6751</v>
      </c>
      <c r="B69" s="34">
        <v>625</v>
      </c>
      <c r="C69" s="7">
        <v>1</v>
      </c>
      <c r="D69" s="7">
        <v>4</v>
      </c>
      <c r="E69" s="7">
        <v>45</v>
      </c>
      <c r="F69" s="7">
        <v>75</v>
      </c>
      <c r="G69" s="7">
        <v>183</v>
      </c>
      <c r="H69" s="22">
        <v>308</v>
      </c>
      <c r="I69" s="7">
        <v>4</v>
      </c>
      <c r="J69" s="7">
        <v>0</v>
      </c>
      <c r="K69" s="7">
        <v>0</v>
      </c>
      <c r="L69" s="37">
        <f t="shared" si="1"/>
        <v>0.49280000000000002</v>
      </c>
    </row>
    <row r="70" spans="1:12" x14ac:dyDescent="0.25">
      <c r="A70" s="21" t="s">
        <v>6752</v>
      </c>
      <c r="B70" s="34">
        <v>668</v>
      </c>
      <c r="C70" s="7">
        <v>1</v>
      </c>
      <c r="D70" s="7">
        <v>3</v>
      </c>
      <c r="E70" s="7">
        <v>59</v>
      </c>
      <c r="F70" s="7">
        <v>88</v>
      </c>
      <c r="G70" s="7">
        <v>204</v>
      </c>
      <c r="H70" s="22">
        <v>355</v>
      </c>
      <c r="I70" s="7">
        <v>0</v>
      </c>
      <c r="J70" s="7">
        <v>0</v>
      </c>
      <c r="K70" s="7">
        <v>0</v>
      </c>
      <c r="L70" s="37">
        <f t="shared" si="1"/>
        <v>0.53143712574850299</v>
      </c>
    </row>
    <row r="71" spans="1:12" x14ac:dyDescent="0.25">
      <c r="A71" s="21" t="s">
        <v>6753</v>
      </c>
      <c r="B71" s="34">
        <v>418</v>
      </c>
      <c r="C71" s="7">
        <v>0</v>
      </c>
      <c r="D71" s="7">
        <v>2</v>
      </c>
      <c r="E71" s="7">
        <v>39</v>
      </c>
      <c r="F71" s="7">
        <v>53</v>
      </c>
      <c r="G71" s="7">
        <v>122</v>
      </c>
      <c r="H71" s="22">
        <v>216</v>
      </c>
      <c r="I71" s="7">
        <v>0</v>
      </c>
      <c r="J71" s="7">
        <v>0</v>
      </c>
      <c r="K71" s="7">
        <v>0</v>
      </c>
      <c r="L71" s="37">
        <f t="shared" si="1"/>
        <v>0.51674641148325362</v>
      </c>
    </row>
    <row r="72" spans="1:12" x14ac:dyDescent="0.25">
      <c r="A72" s="21" t="s">
        <v>6754</v>
      </c>
      <c r="B72" s="34">
        <v>403</v>
      </c>
      <c r="C72" s="7">
        <v>2</v>
      </c>
      <c r="D72" s="7">
        <v>3</v>
      </c>
      <c r="E72" s="7">
        <v>31</v>
      </c>
      <c r="F72" s="7">
        <v>76</v>
      </c>
      <c r="G72" s="7">
        <v>103</v>
      </c>
      <c r="H72" s="22">
        <v>215</v>
      </c>
      <c r="I72" s="7">
        <v>0</v>
      </c>
      <c r="J72" s="7">
        <v>0</v>
      </c>
      <c r="K72" s="7">
        <v>0</v>
      </c>
      <c r="L72" s="37">
        <f t="shared" si="1"/>
        <v>0.53349875930521096</v>
      </c>
    </row>
    <row r="73" spans="1:12" x14ac:dyDescent="0.25">
      <c r="A73" s="21" t="s">
        <v>6755</v>
      </c>
      <c r="B73" s="34">
        <v>446</v>
      </c>
      <c r="C73" s="7">
        <v>3</v>
      </c>
      <c r="D73" s="7">
        <v>0</v>
      </c>
      <c r="E73" s="7">
        <v>41</v>
      </c>
      <c r="F73" s="7">
        <v>74</v>
      </c>
      <c r="G73" s="7">
        <v>150</v>
      </c>
      <c r="H73" s="22">
        <v>268</v>
      </c>
      <c r="I73" s="7">
        <v>0</v>
      </c>
      <c r="J73" s="7">
        <v>0</v>
      </c>
      <c r="K73" s="7">
        <v>1</v>
      </c>
      <c r="L73" s="37">
        <f t="shared" si="1"/>
        <v>0.60313901345291476</v>
      </c>
    </row>
    <row r="74" spans="1:12" x14ac:dyDescent="0.25">
      <c r="A74" s="21" t="s">
        <v>6756</v>
      </c>
      <c r="B74" s="34">
        <v>479</v>
      </c>
      <c r="C74" s="7">
        <v>5</v>
      </c>
      <c r="D74" s="7">
        <v>2</v>
      </c>
      <c r="E74" s="7">
        <v>39</v>
      </c>
      <c r="F74" s="7">
        <v>53</v>
      </c>
      <c r="G74" s="7">
        <v>125</v>
      </c>
      <c r="H74" s="22">
        <v>224</v>
      </c>
      <c r="I74" s="7">
        <v>2</v>
      </c>
      <c r="J74" s="7">
        <v>0</v>
      </c>
      <c r="K74" s="7">
        <v>0</v>
      </c>
      <c r="L74" s="37">
        <f t="shared" si="1"/>
        <v>0.46764091858037576</v>
      </c>
    </row>
    <row r="75" spans="1:12" x14ac:dyDescent="0.25">
      <c r="A75" s="21" t="s">
        <v>6757</v>
      </c>
      <c r="B75" s="34">
        <v>612</v>
      </c>
      <c r="C75" s="7">
        <v>2</v>
      </c>
      <c r="D75" s="7">
        <v>1</v>
      </c>
      <c r="E75" s="7">
        <v>57</v>
      </c>
      <c r="F75" s="7">
        <v>77</v>
      </c>
      <c r="G75" s="7">
        <v>177</v>
      </c>
      <c r="H75" s="22">
        <v>314</v>
      </c>
      <c r="I75" s="7">
        <v>0</v>
      </c>
      <c r="J75" s="7">
        <v>0</v>
      </c>
      <c r="K75" s="7">
        <v>0</v>
      </c>
      <c r="L75" s="37">
        <f t="shared" si="1"/>
        <v>0.51307189542483655</v>
      </c>
    </row>
    <row r="76" spans="1:12" x14ac:dyDescent="0.25">
      <c r="A76" s="21" t="s">
        <v>6758</v>
      </c>
      <c r="B76" s="34">
        <v>371</v>
      </c>
      <c r="C76" s="7">
        <v>4</v>
      </c>
      <c r="D76" s="7">
        <v>1</v>
      </c>
      <c r="E76" s="7">
        <v>35</v>
      </c>
      <c r="F76" s="7">
        <v>46</v>
      </c>
      <c r="G76" s="7">
        <v>109</v>
      </c>
      <c r="H76" s="22">
        <v>195</v>
      </c>
      <c r="I76" s="7">
        <v>1</v>
      </c>
      <c r="J76" s="7">
        <v>0</v>
      </c>
      <c r="K76" s="7">
        <v>0</v>
      </c>
      <c r="L76" s="37">
        <f t="shared" si="1"/>
        <v>0.52560646900269536</v>
      </c>
    </row>
    <row r="77" spans="1:12" x14ac:dyDescent="0.25">
      <c r="A77" s="21" t="s">
        <v>6759</v>
      </c>
      <c r="B77" s="34">
        <v>469</v>
      </c>
      <c r="C77" s="7">
        <v>3</v>
      </c>
      <c r="D77" s="7">
        <v>3</v>
      </c>
      <c r="E77" s="7">
        <v>27</v>
      </c>
      <c r="F77" s="7">
        <v>62</v>
      </c>
      <c r="G77" s="7">
        <v>131</v>
      </c>
      <c r="H77" s="22">
        <v>226</v>
      </c>
      <c r="I77" s="7">
        <v>1</v>
      </c>
      <c r="J77" s="7">
        <v>0</v>
      </c>
      <c r="K77" s="7">
        <v>0</v>
      </c>
      <c r="L77" s="37">
        <f t="shared" si="1"/>
        <v>0.48187633262260127</v>
      </c>
    </row>
    <row r="78" spans="1:12" x14ac:dyDescent="0.25">
      <c r="A78" s="21" t="s">
        <v>6760</v>
      </c>
      <c r="B78" s="34">
        <v>408</v>
      </c>
      <c r="C78" s="7">
        <v>3</v>
      </c>
      <c r="D78" s="7">
        <v>3</v>
      </c>
      <c r="E78" s="7">
        <v>32</v>
      </c>
      <c r="F78" s="7">
        <v>38</v>
      </c>
      <c r="G78" s="7">
        <v>112</v>
      </c>
      <c r="H78" s="22">
        <v>188</v>
      </c>
      <c r="I78" s="7">
        <v>0</v>
      </c>
      <c r="J78" s="7">
        <v>0</v>
      </c>
      <c r="K78" s="7">
        <v>0</v>
      </c>
      <c r="L78" s="37">
        <f t="shared" si="1"/>
        <v>0.46078431372549017</v>
      </c>
    </row>
    <row r="79" spans="1:12" x14ac:dyDescent="0.25">
      <c r="A79" s="21" t="s">
        <v>6761</v>
      </c>
      <c r="B79" s="34">
        <v>329</v>
      </c>
      <c r="C79" s="7">
        <v>5</v>
      </c>
      <c r="D79" s="7">
        <v>1</v>
      </c>
      <c r="E79" s="7">
        <v>14</v>
      </c>
      <c r="F79" s="7">
        <v>43</v>
      </c>
      <c r="G79" s="7">
        <v>96</v>
      </c>
      <c r="H79" s="22">
        <v>159</v>
      </c>
      <c r="I79" s="7">
        <v>1</v>
      </c>
      <c r="J79" s="7">
        <v>0</v>
      </c>
      <c r="K79" s="7">
        <v>0</v>
      </c>
      <c r="L79" s="37">
        <f t="shared" si="1"/>
        <v>0.48328267477203646</v>
      </c>
    </row>
    <row r="80" spans="1:12" x14ac:dyDescent="0.25">
      <c r="A80" s="21" t="s">
        <v>6762</v>
      </c>
      <c r="B80" s="34">
        <v>236</v>
      </c>
      <c r="C80" s="7">
        <v>0</v>
      </c>
      <c r="D80" s="7">
        <v>0</v>
      </c>
      <c r="E80" s="7">
        <v>15</v>
      </c>
      <c r="F80" s="7">
        <v>20</v>
      </c>
      <c r="G80" s="7">
        <v>87</v>
      </c>
      <c r="H80" s="22">
        <v>122</v>
      </c>
      <c r="I80" s="7">
        <v>2</v>
      </c>
      <c r="J80" s="7">
        <v>0</v>
      </c>
      <c r="K80" s="7">
        <v>1</v>
      </c>
      <c r="L80" s="37">
        <f t="shared" si="1"/>
        <v>0.52118644067796616</v>
      </c>
    </row>
    <row r="81" spans="1:12" x14ac:dyDescent="0.25">
      <c r="A81" s="21" t="s">
        <v>6763</v>
      </c>
      <c r="B81" s="34">
        <v>446</v>
      </c>
      <c r="C81" s="7">
        <v>4</v>
      </c>
      <c r="D81" s="7">
        <v>4</v>
      </c>
      <c r="E81" s="7">
        <v>27</v>
      </c>
      <c r="F81" s="7">
        <v>49</v>
      </c>
      <c r="G81" s="7">
        <v>131</v>
      </c>
      <c r="H81" s="22">
        <v>215</v>
      </c>
      <c r="I81" s="7">
        <v>0</v>
      </c>
      <c r="J81" s="7">
        <v>0</v>
      </c>
      <c r="K81" s="7">
        <v>1</v>
      </c>
      <c r="L81" s="37">
        <f t="shared" si="1"/>
        <v>0.48430493273542602</v>
      </c>
    </row>
    <row r="82" spans="1:12" x14ac:dyDescent="0.25">
      <c r="A82" s="21" t="s">
        <v>6764</v>
      </c>
      <c r="B82" s="34">
        <v>459</v>
      </c>
      <c r="C82" s="7">
        <v>0</v>
      </c>
      <c r="D82" s="7">
        <v>0</v>
      </c>
      <c r="E82" s="7">
        <v>23</v>
      </c>
      <c r="F82" s="7">
        <v>30</v>
      </c>
      <c r="G82" s="7">
        <v>155</v>
      </c>
      <c r="H82" s="22">
        <v>208</v>
      </c>
      <c r="I82" s="7">
        <v>0</v>
      </c>
      <c r="J82" s="7">
        <v>0</v>
      </c>
      <c r="K82" s="7">
        <v>0</v>
      </c>
      <c r="L82" s="37">
        <f t="shared" si="1"/>
        <v>0.45315904139433549</v>
      </c>
    </row>
    <row r="83" spans="1:12" x14ac:dyDescent="0.25">
      <c r="A83" s="21" t="s">
        <v>6765</v>
      </c>
      <c r="B83" s="34">
        <v>373</v>
      </c>
      <c r="C83" s="7">
        <v>0</v>
      </c>
      <c r="D83" s="7">
        <v>0</v>
      </c>
      <c r="E83" s="7">
        <v>30</v>
      </c>
      <c r="F83" s="7">
        <v>36</v>
      </c>
      <c r="G83" s="7">
        <v>119</v>
      </c>
      <c r="H83" s="22">
        <v>185</v>
      </c>
      <c r="I83" s="7">
        <v>0</v>
      </c>
      <c r="J83" s="7">
        <v>0</v>
      </c>
      <c r="K83" s="7">
        <v>0</v>
      </c>
      <c r="L83" s="37">
        <f t="shared" si="1"/>
        <v>0.49597855227882037</v>
      </c>
    </row>
    <row r="84" spans="1:12" x14ac:dyDescent="0.25">
      <c r="A84" s="21" t="s">
        <v>6766</v>
      </c>
      <c r="B84" s="34">
        <v>420</v>
      </c>
      <c r="C84" s="7">
        <v>1</v>
      </c>
      <c r="D84" s="7">
        <v>0</v>
      </c>
      <c r="E84" s="7">
        <v>27</v>
      </c>
      <c r="F84" s="7">
        <v>32</v>
      </c>
      <c r="G84" s="7">
        <v>87</v>
      </c>
      <c r="H84" s="22">
        <v>147</v>
      </c>
      <c r="I84" s="7">
        <v>0</v>
      </c>
      <c r="J84" s="7">
        <v>2</v>
      </c>
      <c r="K84" s="7">
        <v>1</v>
      </c>
      <c r="L84" s="37">
        <f t="shared" si="1"/>
        <v>0.35714285714285715</v>
      </c>
    </row>
    <row r="85" spans="1:12" x14ac:dyDescent="0.25">
      <c r="A85" s="21" t="s">
        <v>279</v>
      </c>
      <c r="B85" s="7">
        <v>0</v>
      </c>
      <c r="C85" s="7">
        <v>5</v>
      </c>
      <c r="D85" s="7">
        <v>1</v>
      </c>
      <c r="E85" s="7">
        <v>23</v>
      </c>
      <c r="F85" s="7">
        <v>67</v>
      </c>
      <c r="G85" s="7">
        <v>260</v>
      </c>
      <c r="H85" s="22">
        <v>356</v>
      </c>
      <c r="I85" s="7">
        <v>4</v>
      </c>
      <c r="J85" s="7">
        <v>0</v>
      </c>
      <c r="K85" s="7">
        <v>129</v>
      </c>
      <c r="L85" s="37" t="s">
        <v>99</v>
      </c>
    </row>
    <row r="86" spans="1:12" x14ac:dyDescent="0.25">
      <c r="A86" s="21" t="s">
        <v>6767</v>
      </c>
      <c r="B86" s="7">
        <v>0</v>
      </c>
      <c r="C86" s="7">
        <v>14</v>
      </c>
      <c r="D86" s="7">
        <v>7</v>
      </c>
      <c r="E86" s="7">
        <v>20</v>
      </c>
      <c r="F86" s="7">
        <v>81</v>
      </c>
      <c r="G86" s="7">
        <v>130</v>
      </c>
      <c r="H86" s="22">
        <v>252</v>
      </c>
      <c r="I86" s="7">
        <v>0</v>
      </c>
      <c r="J86" s="7">
        <v>0</v>
      </c>
      <c r="K86" s="7">
        <v>1</v>
      </c>
      <c r="L86" s="37" t="s">
        <v>99</v>
      </c>
    </row>
    <row r="87" spans="1:12" x14ac:dyDescent="0.25">
      <c r="A87" s="21" t="s">
        <v>6768</v>
      </c>
      <c r="B87" s="7">
        <v>0</v>
      </c>
      <c r="C87" s="7">
        <v>4</v>
      </c>
      <c r="D87" s="7">
        <v>2</v>
      </c>
      <c r="E87" s="7">
        <v>9</v>
      </c>
      <c r="F87" s="7">
        <v>42</v>
      </c>
      <c r="G87" s="7">
        <v>65</v>
      </c>
      <c r="H87" s="22">
        <v>122</v>
      </c>
      <c r="I87" s="7">
        <v>1</v>
      </c>
      <c r="J87" s="7">
        <v>0</v>
      </c>
      <c r="K87" s="7">
        <v>1</v>
      </c>
      <c r="L87" s="37" t="s">
        <v>99</v>
      </c>
    </row>
    <row r="88" spans="1:12" x14ac:dyDescent="0.25">
      <c r="A88" s="21" t="s">
        <v>6769</v>
      </c>
      <c r="B88" s="7">
        <v>0</v>
      </c>
      <c r="C88" s="7">
        <v>7</v>
      </c>
      <c r="D88" s="7">
        <v>3</v>
      </c>
      <c r="E88" s="7">
        <v>9</v>
      </c>
      <c r="F88" s="7">
        <v>31</v>
      </c>
      <c r="G88" s="7">
        <v>78</v>
      </c>
      <c r="H88" s="22">
        <v>128</v>
      </c>
      <c r="I88" s="7">
        <v>1</v>
      </c>
      <c r="J88" s="7">
        <v>2</v>
      </c>
      <c r="K88" s="7">
        <v>0</v>
      </c>
      <c r="L88" s="37" t="s">
        <v>99</v>
      </c>
    </row>
    <row r="89" spans="1:12" x14ac:dyDescent="0.25">
      <c r="A89" s="21" t="s">
        <v>2783</v>
      </c>
      <c r="B89" s="7">
        <v>0</v>
      </c>
      <c r="C89" s="7">
        <v>36</v>
      </c>
      <c r="D89" s="7">
        <v>19</v>
      </c>
      <c r="E89" s="7">
        <v>333</v>
      </c>
      <c r="F89" s="7">
        <v>1050</v>
      </c>
      <c r="G89" s="7">
        <v>2848</v>
      </c>
      <c r="H89" s="22">
        <v>4286</v>
      </c>
      <c r="I89" s="7">
        <v>4</v>
      </c>
      <c r="J89" s="7">
        <v>1</v>
      </c>
      <c r="K89" s="7">
        <v>3</v>
      </c>
      <c r="L89" s="37" t="s">
        <v>99</v>
      </c>
    </row>
    <row r="90" spans="1:12" x14ac:dyDescent="0.25">
      <c r="A90" s="21" t="s">
        <v>102</v>
      </c>
      <c r="B90" s="7">
        <v>0</v>
      </c>
      <c r="C90" s="7">
        <v>44</v>
      </c>
      <c r="D90" s="7">
        <v>24</v>
      </c>
      <c r="E90" s="7">
        <v>267</v>
      </c>
      <c r="F90" s="7">
        <v>626</v>
      </c>
      <c r="G90" s="7">
        <v>2062</v>
      </c>
      <c r="H90" s="22">
        <v>3023</v>
      </c>
      <c r="I90" s="7">
        <v>2</v>
      </c>
      <c r="J90" s="7">
        <v>1</v>
      </c>
      <c r="K90" s="7">
        <v>7</v>
      </c>
      <c r="L90" s="37" t="s">
        <v>99</v>
      </c>
    </row>
    <row r="91" spans="1:12" x14ac:dyDescent="0.25">
      <c r="A91" s="21" t="s">
        <v>103</v>
      </c>
      <c r="B91" s="7">
        <v>0</v>
      </c>
      <c r="C91" s="7">
        <v>4</v>
      </c>
      <c r="D91" s="7">
        <v>3</v>
      </c>
      <c r="E91" s="7">
        <v>78</v>
      </c>
      <c r="F91" s="7">
        <v>223</v>
      </c>
      <c r="G91" s="7">
        <v>362</v>
      </c>
      <c r="H91" s="22">
        <v>670</v>
      </c>
      <c r="I91" s="7">
        <v>1</v>
      </c>
      <c r="J91" s="7">
        <v>2</v>
      </c>
      <c r="K91" s="7">
        <v>1</v>
      </c>
      <c r="L91" s="46" t="s">
        <v>99</v>
      </c>
    </row>
    <row r="92" spans="1:12" x14ac:dyDescent="0.25">
      <c r="A92" s="16" t="s">
        <v>104</v>
      </c>
      <c r="B92" s="7"/>
      <c r="C92" s="7">
        <f t="shared" ref="C92:K92" si="2">SUM(C2:C88)</f>
        <v>215</v>
      </c>
      <c r="D92" s="7">
        <f t="shared" si="2"/>
        <v>200</v>
      </c>
      <c r="E92" s="7">
        <f t="shared" si="2"/>
        <v>2566</v>
      </c>
      <c r="F92" s="7">
        <f t="shared" si="2"/>
        <v>4945</v>
      </c>
      <c r="G92" s="7">
        <f t="shared" si="2"/>
        <v>10887</v>
      </c>
      <c r="H92" s="7">
        <f t="shared" si="2"/>
        <v>18813</v>
      </c>
      <c r="I92" s="7">
        <f t="shared" si="2"/>
        <v>51</v>
      </c>
      <c r="J92" s="7">
        <f t="shared" si="2"/>
        <v>8</v>
      </c>
      <c r="K92" s="7">
        <f t="shared" si="2"/>
        <v>150</v>
      </c>
      <c r="L92" s="37"/>
    </row>
    <row r="93" spans="1:12" x14ac:dyDescent="0.25">
      <c r="A93" s="16" t="s">
        <v>105</v>
      </c>
      <c r="B93" s="7"/>
      <c r="C93" s="7">
        <f t="shared" ref="C93:K93" si="3">SUM(C89:C91)</f>
        <v>84</v>
      </c>
      <c r="D93" s="7">
        <f t="shared" si="3"/>
        <v>46</v>
      </c>
      <c r="E93" s="7">
        <f t="shared" si="3"/>
        <v>678</v>
      </c>
      <c r="F93" s="7">
        <f t="shared" si="3"/>
        <v>1899</v>
      </c>
      <c r="G93" s="7">
        <f t="shared" si="3"/>
        <v>5272</v>
      </c>
      <c r="H93" s="7">
        <f t="shared" si="3"/>
        <v>7979</v>
      </c>
      <c r="I93" s="7">
        <f t="shared" si="3"/>
        <v>7</v>
      </c>
      <c r="J93" s="7">
        <f t="shared" si="3"/>
        <v>4</v>
      </c>
      <c r="K93" s="7">
        <f t="shared" si="3"/>
        <v>11</v>
      </c>
      <c r="L93" s="37"/>
    </row>
    <row r="94" spans="1:12" x14ac:dyDescent="0.25">
      <c r="A94" s="16" t="s">
        <v>106</v>
      </c>
      <c r="B94" s="7">
        <f>SUM(B2:B91)</f>
        <v>37495</v>
      </c>
      <c r="C94" s="7">
        <f t="shared" ref="C94:K94" si="4">SUM(C92:C93)</f>
        <v>299</v>
      </c>
      <c r="D94" s="7">
        <f t="shared" si="4"/>
        <v>246</v>
      </c>
      <c r="E94" s="7">
        <f t="shared" si="4"/>
        <v>3244</v>
      </c>
      <c r="F94" s="7">
        <f t="shared" si="4"/>
        <v>6844</v>
      </c>
      <c r="G94" s="7">
        <f t="shared" si="4"/>
        <v>16159</v>
      </c>
      <c r="H94" s="7">
        <f t="shared" si="4"/>
        <v>26792</v>
      </c>
      <c r="I94" s="7">
        <f t="shared" si="4"/>
        <v>58</v>
      </c>
      <c r="J94" s="7">
        <f t="shared" si="4"/>
        <v>12</v>
      </c>
      <c r="K94" s="7">
        <f t="shared" si="4"/>
        <v>161</v>
      </c>
      <c r="L94" s="37">
        <f>(K94+J94+H94)/B94</f>
        <v>0.71916255500733428</v>
      </c>
    </row>
    <row r="95" spans="1:12" x14ac:dyDescent="0.25">
      <c r="A95" s="16" t="s">
        <v>107</v>
      </c>
      <c r="B95" s="7"/>
      <c r="C95" s="37">
        <f>C94/$H$94</f>
        <v>1.1160047775455359E-2</v>
      </c>
      <c r="D95" s="37">
        <f t="shared" ref="D95:G95" si="5">D94/$H$94</f>
        <v>9.1818453269632734E-3</v>
      </c>
      <c r="E95" s="37">
        <f t="shared" si="5"/>
        <v>0.12108091967751568</v>
      </c>
      <c r="F95" s="37">
        <f t="shared" si="5"/>
        <v>0.25544938787697818</v>
      </c>
      <c r="G95" s="37">
        <f t="shared" si="5"/>
        <v>0.60312779934308747</v>
      </c>
      <c r="H95" s="7"/>
      <c r="I95" s="7"/>
      <c r="J95" s="7"/>
      <c r="K95" s="7"/>
      <c r="L95" s="37"/>
    </row>
    <row r="96" spans="1:12" hidden="1" x14ac:dyDescent="0.25"/>
    <row r="97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97" fitToHeight="0" orientation="landscape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31F80-8BDB-4C19-BE7F-9B0074A3744B}">
  <sheetPr codeName="Sheet9">
    <pageSetUpPr fitToPage="1"/>
  </sheetPr>
  <dimension ref="A1:P94"/>
  <sheetViews>
    <sheetView zoomScaleNormal="100" workbookViewId="0">
      <pane xSplit="1" ySplit="1" topLeftCell="B71" activePane="bottomRight" state="frozen"/>
      <selection pane="topRight" activeCell="B1" sqref="B1"/>
      <selection pane="bottomLeft" activeCell="A2" sqref="A2"/>
      <selection pane="bottomRight" activeCell="G92" sqref="G92"/>
    </sheetView>
  </sheetViews>
  <sheetFormatPr defaultColWidth="0" defaultRowHeight="15" customHeight="1" zeroHeight="1" x14ac:dyDescent="0.25"/>
  <cols>
    <col min="1" max="1" width="35.7109375" style="30" customWidth="1"/>
    <col min="2" max="2" width="8.7109375" style="31" customWidth="1"/>
    <col min="3" max="4" width="11.7109375" style="5" customWidth="1"/>
    <col min="5" max="5" width="13.7109375" style="5" customWidth="1"/>
    <col min="6" max="8" width="11.7109375" style="5" customWidth="1"/>
    <col min="9" max="9" width="8.7109375" style="5" customWidth="1"/>
    <col min="10" max="12" width="3.7109375" style="5" customWidth="1"/>
    <col min="13" max="13" width="8.7109375" style="5" customWidth="1"/>
    <col min="14" max="14" width="1.7109375" style="33" customWidth="1"/>
    <col min="15" max="15" width="9.140625" style="33" hidden="1" customWidth="1"/>
    <col min="16" max="16" width="0" style="33" hidden="1" customWidth="1"/>
    <col min="17" max="16384" width="9.140625" style="33" hidden="1"/>
  </cols>
  <sheetData>
    <row r="1" spans="1:13" ht="50.1" customHeight="1" thickBot="1" x14ac:dyDescent="0.3">
      <c r="A1" s="1" t="s">
        <v>0</v>
      </c>
      <c r="B1" s="2" t="s">
        <v>1</v>
      </c>
      <c r="C1" s="3" t="s">
        <v>648</v>
      </c>
      <c r="D1" s="3" t="s">
        <v>649</v>
      </c>
      <c r="E1" s="3" t="s">
        <v>650</v>
      </c>
      <c r="F1" s="3" t="s">
        <v>651</v>
      </c>
      <c r="G1" s="3" t="s">
        <v>652</v>
      </c>
      <c r="H1" s="3" t="s">
        <v>653</v>
      </c>
      <c r="I1" s="3" t="s">
        <v>8</v>
      </c>
      <c r="J1" s="3" t="s">
        <v>9</v>
      </c>
      <c r="K1" s="3" t="s">
        <v>10</v>
      </c>
      <c r="L1" s="3" t="s">
        <v>11</v>
      </c>
      <c r="M1" s="32" t="s">
        <v>12</v>
      </c>
    </row>
    <row r="2" spans="1:13" s="34" customFormat="1" ht="15.75" thickTop="1" x14ac:dyDescent="0.25">
      <c r="A2" s="21" t="s">
        <v>654</v>
      </c>
      <c r="B2" s="22">
        <v>681</v>
      </c>
      <c r="C2" s="11">
        <v>20</v>
      </c>
      <c r="D2" s="11">
        <v>67</v>
      </c>
      <c r="E2" s="11">
        <v>1</v>
      </c>
      <c r="F2" s="11">
        <v>2</v>
      </c>
      <c r="G2" s="11">
        <v>58</v>
      </c>
      <c r="H2" s="11">
        <v>1</v>
      </c>
      <c r="I2" s="22">
        <v>149</v>
      </c>
      <c r="J2" s="11">
        <v>0</v>
      </c>
      <c r="K2" s="11">
        <v>0</v>
      </c>
      <c r="L2" s="11">
        <v>0</v>
      </c>
      <c r="M2" s="37">
        <f t="shared" ref="M2:M65" si="0">(L2+K2+I2)/B2</f>
        <v>0.21879588839941264</v>
      </c>
    </row>
    <row r="3" spans="1:13" s="34" customFormat="1" ht="30" x14ac:dyDescent="0.25">
      <c r="A3" s="6" t="s">
        <v>655</v>
      </c>
      <c r="B3" s="22">
        <v>719</v>
      </c>
      <c r="C3" s="11">
        <v>14</v>
      </c>
      <c r="D3" s="11">
        <v>67</v>
      </c>
      <c r="E3" s="11">
        <v>2</v>
      </c>
      <c r="F3" s="11">
        <v>5</v>
      </c>
      <c r="G3" s="11">
        <v>58</v>
      </c>
      <c r="H3" s="11">
        <v>3</v>
      </c>
      <c r="I3" s="22">
        <v>149</v>
      </c>
      <c r="J3" s="11">
        <v>1</v>
      </c>
      <c r="K3" s="11">
        <v>0</v>
      </c>
      <c r="L3" s="11">
        <v>1</v>
      </c>
      <c r="M3" s="37">
        <f t="shared" si="0"/>
        <v>0.20862308762169679</v>
      </c>
    </row>
    <row r="4" spans="1:13" s="34" customFormat="1" x14ac:dyDescent="0.25">
      <c r="A4" s="21" t="s">
        <v>656</v>
      </c>
      <c r="B4" s="7">
        <v>400</v>
      </c>
      <c r="C4" s="11">
        <v>23</v>
      </c>
      <c r="D4" s="11">
        <v>72</v>
      </c>
      <c r="E4" s="11">
        <v>1</v>
      </c>
      <c r="F4" s="11">
        <v>0</v>
      </c>
      <c r="G4" s="11">
        <v>72</v>
      </c>
      <c r="H4" s="11">
        <v>1</v>
      </c>
      <c r="I4" s="22">
        <v>169</v>
      </c>
      <c r="J4" s="11">
        <v>2</v>
      </c>
      <c r="K4" s="11">
        <v>0</v>
      </c>
      <c r="L4" s="11">
        <v>2</v>
      </c>
      <c r="M4" s="37">
        <f t="shared" si="0"/>
        <v>0.42749999999999999</v>
      </c>
    </row>
    <row r="5" spans="1:13" s="34" customFormat="1" x14ac:dyDescent="0.25">
      <c r="A5" s="21" t="s">
        <v>657</v>
      </c>
      <c r="B5" s="7">
        <v>302</v>
      </c>
      <c r="C5" s="11">
        <v>13</v>
      </c>
      <c r="D5" s="11">
        <v>52</v>
      </c>
      <c r="E5" s="11">
        <v>1</v>
      </c>
      <c r="F5" s="11">
        <v>6</v>
      </c>
      <c r="G5" s="11">
        <v>45</v>
      </c>
      <c r="H5" s="11">
        <v>0</v>
      </c>
      <c r="I5" s="22">
        <v>117</v>
      </c>
      <c r="J5" s="11">
        <v>1</v>
      </c>
      <c r="K5" s="11">
        <v>0</v>
      </c>
      <c r="L5" s="11">
        <v>1</v>
      </c>
      <c r="M5" s="37">
        <f t="shared" si="0"/>
        <v>0.39072847682119205</v>
      </c>
    </row>
    <row r="6" spans="1:13" s="34" customFormat="1" x14ac:dyDescent="0.25">
      <c r="A6" s="21" t="s">
        <v>658</v>
      </c>
      <c r="B6" s="7">
        <v>375</v>
      </c>
      <c r="C6" s="11">
        <v>10</v>
      </c>
      <c r="D6" s="11">
        <v>55</v>
      </c>
      <c r="E6" s="11">
        <v>1</v>
      </c>
      <c r="F6" s="11">
        <v>1</v>
      </c>
      <c r="G6" s="11">
        <v>61</v>
      </c>
      <c r="H6" s="11">
        <v>2</v>
      </c>
      <c r="I6" s="22">
        <v>130</v>
      </c>
      <c r="J6" s="11">
        <v>0</v>
      </c>
      <c r="K6" s="11">
        <v>0</v>
      </c>
      <c r="L6" s="11">
        <v>0</v>
      </c>
      <c r="M6" s="37">
        <f t="shared" si="0"/>
        <v>0.34666666666666668</v>
      </c>
    </row>
    <row r="7" spans="1:13" s="34" customFormat="1" x14ac:dyDescent="0.25">
      <c r="A7" s="21" t="s">
        <v>659</v>
      </c>
      <c r="B7" s="7">
        <v>339</v>
      </c>
      <c r="C7" s="11">
        <v>8</v>
      </c>
      <c r="D7" s="11">
        <v>62</v>
      </c>
      <c r="E7" s="11">
        <v>2</v>
      </c>
      <c r="F7" s="11">
        <v>6</v>
      </c>
      <c r="G7" s="11">
        <v>47</v>
      </c>
      <c r="H7" s="11">
        <v>0</v>
      </c>
      <c r="I7" s="22">
        <v>125</v>
      </c>
      <c r="J7" s="11">
        <v>0</v>
      </c>
      <c r="K7" s="11">
        <v>0</v>
      </c>
      <c r="L7" s="11">
        <v>0</v>
      </c>
      <c r="M7" s="37">
        <f t="shared" si="0"/>
        <v>0.36873156342182889</v>
      </c>
    </row>
    <row r="8" spans="1:13" s="34" customFormat="1" x14ac:dyDescent="0.25">
      <c r="A8" s="21" t="s">
        <v>660</v>
      </c>
      <c r="B8" s="7">
        <v>366</v>
      </c>
      <c r="C8" s="11">
        <v>16</v>
      </c>
      <c r="D8" s="11">
        <v>61</v>
      </c>
      <c r="E8" s="11">
        <v>2</v>
      </c>
      <c r="F8" s="11">
        <v>1</v>
      </c>
      <c r="G8" s="11">
        <v>94</v>
      </c>
      <c r="H8" s="11">
        <v>1</v>
      </c>
      <c r="I8" s="22">
        <v>175</v>
      </c>
      <c r="J8" s="11">
        <v>1</v>
      </c>
      <c r="K8" s="11">
        <v>0</v>
      </c>
      <c r="L8" s="11">
        <v>0</v>
      </c>
      <c r="M8" s="37">
        <f t="shared" si="0"/>
        <v>0.47814207650273222</v>
      </c>
    </row>
    <row r="9" spans="1:13" s="34" customFormat="1" x14ac:dyDescent="0.25">
      <c r="A9" s="21" t="s">
        <v>661</v>
      </c>
      <c r="B9" s="7">
        <v>470</v>
      </c>
      <c r="C9" s="11">
        <v>32</v>
      </c>
      <c r="D9" s="11">
        <v>90</v>
      </c>
      <c r="E9" s="11">
        <v>2</v>
      </c>
      <c r="F9" s="11">
        <v>2</v>
      </c>
      <c r="G9" s="11">
        <v>88</v>
      </c>
      <c r="H9" s="11">
        <v>3</v>
      </c>
      <c r="I9" s="22">
        <v>217</v>
      </c>
      <c r="J9" s="11">
        <v>1</v>
      </c>
      <c r="K9" s="11">
        <v>0</v>
      </c>
      <c r="L9" s="11">
        <v>0</v>
      </c>
      <c r="M9" s="37">
        <f t="shared" si="0"/>
        <v>0.46170212765957447</v>
      </c>
    </row>
    <row r="10" spans="1:13" s="34" customFormat="1" x14ac:dyDescent="0.25">
      <c r="A10" s="21" t="s">
        <v>662</v>
      </c>
      <c r="B10" s="7">
        <v>407</v>
      </c>
      <c r="C10" s="11">
        <v>11</v>
      </c>
      <c r="D10" s="11">
        <v>80</v>
      </c>
      <c r="E10" s="11">
        <v>1</v>
      </c>
      <c r="F10" s="11">
        <v>0</v>
      </c>
      <c r="G10" s="11">
        <v>84</v>
      </c>
      <c r="H10" s="11">
        <v>4</v>
      </c>
      <c r="I10" s="22">
        <v>180</v>
      </c>
      <c r="J10" s="11">
        <v>5</v>
      </c>
      <c r="K10" s="11">
        <v>0</v>
      </c>
      <c r="L10" s="11">
        <v>0</v>
      </c>
      <c r="M10" s="37">
        <f t="shared" si="0"/>
        <v>0.44226044226044225</v>
      </c>
    </row>
    <row r="11" spans="1:13" s="34" customFormat="1" x14ac:dyDescent="0.25">
      <c r="A11" s="21" t="s">
        <v>663</v>
      </c>
      <c r="B11" s="7">
        <v>404</v>
      </c>
      <c r="C11" s="11">
        <v>20</v>
      </c>
      <c r="D11" s="11">
        <v>65</v>
      </c>
      <c r="E11" s="11">
        <v>2</v>
      </c>
      <c r="F11" s="11">
        <v>4</v>
      </c>
      <c r="G11" s="11">
        <v>108</v>
      </c>
      <c r="H11" s="11">
        <v>1</v>
      </c>
      <c r="I11" s="22">
        <v>200</v>
      </c>
      <c r="J11" s="11">
        <v>0</v>
      </c>
      <c r="K11" s="11">
        <v>0</v>
      </c>
      <c r="L11" s="11">
        <v>0</v>
      </c>
      <c r="M11" s="37">
        <f t="shared" si="0"/>
        <v>0.49504950495049505</v>
      </c>
    </row>
    <row r="12" spans="1:13" s="34" customFormat="1" x14ac:dyDescent="0.25">
      <c r="A12" s="21" t="s">
        <v>664</v>
      </c>
      <c r="B12" s="7">
        <v>430</v>
      </c>
      <c r="C12" s="11">
        <v>24</v>
      </c>
      <c r="D12" s="11">
        <v>92</v>
      </c>
      <c r="E12" s="11">
        <v>2</v>
      </c>
      <c r="F12" s="11">
        <v>4</v>
      </c>
      <c r="G12" s="11">
        <v>94</v>
      </c>
      <c r="H12" s="11">
        <v>2</v>
      </c>
      <c r="I12" s="22">
        <v>218</v>
      </c>
      <c r="J12" s="11">
        <v>1</v>
      </c>
      <c r="K12" s="11">
        <v>0</v>
      </c>
      <c r="L12" s="11">
        <v>1</v>
      </c>
      <c r="M12" s="37">
        <f t="shared" si="0"/>
        <v>0.50930232558139532</v>
      </c>
    </row>
    <row r="13" spans="1:13" s="34" customFormat="1" x14ac:dyDescent="0.25">
      <c r="A13" s="21" t="s">
        <v>665</v>
      </c>
      <c r="B13" s="7">
        <v>323</v>
      </c>
      <c r="C13" s="11">
        <v>15</v>
      </c>
      <c r="D13" s="11">
        <v>70</v>
      </c>
      <c r="E13" s="11">
        <v>1</v>
      </c>
      <c r="F13" s="11">
        <v>3</v>
      </c>
      <c r="G13" s="11">
        <v>47</v>
      </c>
      <c r="H13" s="11">
        <v>2</v>
      </c>
      <c r="I13" s="22">
        <v>138</v>
      </c>
      <c r="J13" s="11">
        <v>2</v>
      </c>
      <c r="K13" s="11">
        <v>0</v>
      </c>
      <c r="L13" s="11">
        <v>0</v>
      </c>
      <c r="M13" s="37">
        <f t="shared" si="0"/>
        <v>0.42724458204334365</v>
      </c>
    </row>
    <row r="14" spans="1:13" s="34" customFormat="1" x14ac:dyDescent="0.25">
      <c r="A14" s="21" t="s">
        <v>666</v>
      </c>
      <c r="B14" s="7">
        <v>397</v>
      </c>
      <c r="C14" s="11">
        <v>23</v>
      </c>
      <c r="D14" s="11">
        <v>60</v>
      </c>
      <c r="E14" s="11">
        <v>0</v>
      </c>
      <c r="F14" s="11">
        <v>2</v>
      </c>
      <c r="G14" s="11">
        <v>74</v>
      </c>
      <c r="H14" s="11">
        <v>6</v>
      </c>
      <c r="I14" s="22">
        <v>165</v>
      </c>
      <c r="J14" s="11">
        <v>0</v>
      </c>
      <c r="K14" s="11">
        <v>0</v>
      </c>
      <c r="L14" s="11">
        <v>1</v>
      </c>
      <c r="M14" s="37">
        <f t="shared" si="0"/>
        <v>0.41813602015113349</v>
      </c>
    </row>
    <row r="15" spans="1:13" s="34" customFormat="1" x14ac:dyDescent="0.25">
      <c r="A15" s="21" t="s">
        <v>667</v>
      </c>
      <c r="B15" s="7">
        <v>370</v>
      </c>
      <c r="C15" s="11">
        <v>20</v>
      </c>
      <c r="D15" s="11">
        <v>61</v>
      </c>
      <c r="E15" s="11">
        <v>0</v>
      </c>
      <c r="F15" s="11">
        <v>2</v>
      </c>
      <c r="G15" s="11">
        <v>50</v>
      </c>
      <c r="H15" s="11">
        <v>0</v>
      </c>
      <c r="I15" s="22">
        <v>133</v>
      </c>
      <c r="J15" s="11">
        <v>2</v>
      </c>
      <c r="K15" s="11">
        <v>0</v>
      </c>
      <c r="L15" s="11">
        <v>0</v>
      </c>
      <c r="M15" s="37">
        <f t="shared" si="0"/>
        <v>0.35945945945945945</v>
      </c>
    </row>
    <row r="16" spans="1:13" s="34" customFormat="1" x14ac:dyDescent="0.25">
      <c r="A16" s="21" t="s">
        <v>668</v>
      </c>
      <c r="B16" s="7">
        <v>307</v>
      </c>
      <c r="C16" s="11">
        <v>15</v>
      </c>
      <c r="D16" s="11">
        <v>56</v>
      </c>
      <c r="E16" s="11">
        <v>1</v>
      </c>
      <c r="F16" s="11">
        <v>1</v>
      </c>
      <c r="G16" s="11">
        <v>62</v>
      </c>
      <c r="H16" s="11">
        <v>0</v>
      </c>
      <c r="I16" s="22">
        <v>135</v>
      </c>
      <c r="J16" s="11">
        <v>1</v>
      </c>
      <c r="K16" s="11">
        <v>0</v>
      </c>
      <c r="L16" s="11">
        <v>0</v>
      </c>
      <c r="M16" s="37">
        <f t="shared" si="0"/>
        <v>0.43973941368078173</v>
      </c>
    </row>
    <row r="17" spans="1:13" s="34" customFormat="1" x14ac:dyDescent="0.25">
      <c r="A17" s="21" t="s">
        <v>669</v>
      </c>
      <c r="B17" s="7">
        <v>508</v>
      </c>
      <c r="C17" s="11">
        <v>20</v>
      </c>
      <c r="D17" s="11">
        <v>121</v>
      </c>
      <c r="E17" s="11">
        <v>2</v>
      </c>
      <c r="F17" s="11">
        <v>3</v>
      </c>
      <c r="G17" s="11">
        <v>72</v>
      </c>
      <c r="H17" s="11">
        <v>3</v>
      </c>
      <c r="I17" s="22">
        <v>221</v>
      </c>
      <c r="J17" s="11">
        <v>2</v>
      </c>
      <c r="K17" s="11">
        <v>0</v>
      </c>
      <c r="L17" s="11">
        <v>0</v>
      </c>
      <c r="M17" s="37">
        <f t="shared" si="0"/>
        <v>0.43503937007874016</v>
      </c>
    </row>
    <row r="18" spans="1:13" s="34" customFormat="1" x14ac:dyDescent="0.25">
      <c r="A18" s="21" t="s">
        <v>670</v>
      </c>
      <c r="B18" s="7">
        <v>434</v>
      </c>
      <c r="C18" s="11">
        <v>16</v>
      </c>
      <c r="D18" s="11">
        <v>92</v>
      </c>
      <c r="E18" s="11">
        <v>2</v>
      </c>
      <c r="F18" s="11">
        <v>7</v>
      </c>
      <c r="G18" s="11">
        <v>93</v>
      </c>
      <c r="H18" s="11">
        <v>4</v>
      </c>
      <c r="I18" s="22">
        <v>214</v>
      </c>
      <c r="J18" s="11">
        <v>0</v>
      </c>
      <c r="K18" s="11">
        <v>0</v>
      </c>
      <c r="L18" s="11">
        <v>0</v>
      </c>
      <c r="M18" s="37">
        <f t="shared" si="0"/>
        <v>0.49308755760368661</v>
      </c>
    </row>
    <row r="19" spans="1:13" s="34" customFormat="1" x14ac:dyDescent="0.25">
      <c r="A19" s="21" t="s">
        <v>671</v>
      </c>
      <c r="B19" s="7">
        <v>353</v>
      </c>
      <c r="C19" s="11">
        <v>21</v>
      </c>
      <c r="D19" s="11">
        <v>65</v>
      </c>
      <c r="E19" s="11">
        <v>2</v>
      </c>
      <c r="F19" s="11">
        <v>7</v>
      </c>
      <c r="G19" s="11">
        <v>67</v>
      </c>
      <c r="H19" s="11">
        <v>0</v>
      </c>
      <c r="I19" s="22">
        <v>162</v>
      </c>
      <c r="J19" s="11">
        <v>0</v>
      </c>
      <c r="K19" s="11">
        <v>0</v>
      </c>
      <c r="L19" s="11">
        <v>0</v>
      </c>
      <c r="M19" s="37">
        <f t="shared" si="0"/>
        <v>0.45892351274787535</v>
      </c>
    </row>
    <row r="20" spans="1:13" s="34" customFormat="1" x14ac:dyDescent="0.25">
      <c r="A20" s="21" t="s">
        <v>672</v>
      </c>
      <c r="B20" s="7">
        <v>456</v>
      </c>
      <c r="C20" s="11">
        <v>22</v>
      </c>
      <c r="D20" s="11">
        <v>94</v>
      </c>
      <c r="E20" s="11">
        <v>1</v>
      </c>
      <c r="F20" s="11">
        <v>1</v>
      </c>
      <c r="G20" s="11">
        <v>88</v>
      </c>
      <c r="H20" s="11">
        <v>2</v>
      </c>
      <c r="I20" s="22">
        <v>208</v>
      </c>
      <c r="J20" s="11">
        <v>1</v>
      </c>
      <c r="K20" s="11">
        <v>0</v>
      </c>
      <c r="L20" s="11">
        <v>0</v>
      </c>
      <c r="M20" s="37">
        <f t="shared" si="0"/>
        <v>0.45614035087719296</v>
      </c>
    </row>
    <row r="21" spans="1:13" s="34" customFormat="1" x14ac:dyDescent="0.25">
      <c r="A21" s="21" t="s">
        <v>673</v>
      </c>
      <c r="B21" s="7">
        <v>362</v>
      </c>
      <c r="C21" s="11">
        <v>15</v>
      </c>
      <c r="D21" s="11">
        <v>72</v>
      </c>
      <c r="E21" s="11">
        <v>0</v>
      </c>
      <c r="F21" s="11">
        <v>2</v>
      </c>
      <c r="G21" s="11">
        <v>64</v>
      </c>
      <c r="H21" s="11">
        <v>4</v>
      </c>
      <c r="I21" s="22">
        <v>157</v>
      </c>
      <c r="J21" s="11">
        <v>2</v>
      </c>
      <c r="K21" s="11">
        <v>0</v>
      </c>
      <c r="L21" s="11">
        <v>0</v>
      </c>
      <c r="M21" s="37">
        <f t="shared" si="0"/>
        <v>0.43370165745856354</v>
      </c>
    </row>
    <row r="22" spans="1:13" s="34" customFormat="1" x14ac:dyDescent="0.25">
      <c r="A22" s="21" t="s">
        <v>674</v>
      </c>
      <c r="B22" s="7">
        <v>391</v>
      </c>
      <c r="C22" s="11">
        <v>9</v>
      </c>
      <c r="D22" s="11">
        <v>85</v>
      </c>
      <c r="E22" s="11">
        <v>4</v>
      </c>
      <c r="F22" s="11">
        <v>2</v>
      </c>
      <c r="G22" s="11">
        <v>60</v>
      </c>
      <c r="H22" s="11">
        <v>5</v>
      </c>
      <c r="I22" s="22">
        <v>165</v>
      </c>
      <c r="J22" s="11">
        <v>0</v>
      </c>
      <c r="K22" s="11">
        <v>0</v>
      </c>
      <c r="L22" s="11">
        <v>0</v>
      </c>
      <c r="M22" s="37">
        <f t="shared" si="0"/>
        <v>0.42199488491048592</v>
      </c>
    </row>
    <row r="23" spans="1:13" s="34" customFormat="1" x14ac:dyDescent="0.25">
      <c r="A23" s="21" t="s">
        <v>675</v>
      </c>
      <c r="B23" s="7">
        <v>425</v>
      </c>
      <c r="C23" s="11">
        <v>19</v>
      </c>
      <c r="D23" s="11">
        <v>98</v>
      </c>
      <c r="E23" s="11">
        <v>4</v>
      </c>
      <c r="F23" s="11">
        <v>3</v>
      </c>
      <c r="G23" s="11">
        <v>62</v>
      </c>
      <c r="H23" s="11">
        <v>0</v>
      </c>
      <c r="I23" s="22">
        <v>186</v>
      </c>
      <c r="J23" s="11">
        <v>4</v>
      </c>
      <c r="K23" s="11">
        <v>0</v>
      </c>
      <c r="L23" s="11">
        <v>1</v>
      </c>
      <c r="M23" s="37">
        <f t="shared" si="0"/>
        <v>0.44</v>
      </c>
    </row>
    <row r="24" spans="1:13" s="34" customFormat="1" x14ac:dyDescent="0.25">
      <c r="A24" s="21" t="s">
        <v>676</v>
      </c>
      <c r="B24" s="7">
        <v>464</v>
      </c>
      <c r="C24" s="11">
        <v>25</v>
      </c>
      <c r="D24" s="11">
        <v>103</v>
      </c>
      <c r="E24" s="11">
        <v>2</v>
      </c>
      <c r="F24" s="11">
        <v>1</v>
      </c>
      <c r="G24" s="11">
        <v>103</v>
      </c>
      <c r="H24" s="11">
        <v>4</v>
      </c>
      <c r="I24" s="22">
        <v>238</v>
      </c>
      <c r="J24" s="11">
        <v>0</v>
      </c>
      <c r="K24" s="11">
        <v>0</v>
      </c>
      <c r="L24" s="11">
        <v>0</v>
      </c>
      <c r="M24" s="37">
        <f t="shared" si="0"/>
        <v>0.51293103448275867</v>
      </c>
    </row>
    <row r="25" spans="1:13" s="34" customFormat="1" x14ac:dyDescent="0.25">
      <c r="A25" s="21" t="s">
        <v>677</v>
      </c>
      <c r="B25" s="7">
        <v>372</v>
      </c>
      <c r="C25" s="11">
        <v>15</v>
      </c>
      <c r="D25" s="11">
        <v>79</v>
      </c>
      <c r="E25" s="11">
        <v>1</v>
      </c>
      <c r="F25" s="11">
        <v>3</v>
      </c>
      <c r="G25" s="11">
        <v>109</v>
      </c>
      <c r="H25" s="11">
        <v>1</v>
      </c>
      <c r="I25" s="22">
        <v>208</v>
      </c>
      <c r="J25" s="11">
        <v>1</v>
      </c>
      <c r="K25" s="11">
        <v>0</v>
      </c>
      <c r="L25" s="11">
        <v>0</v>
      </c>
      <c r="M25" s="37">
        <f t="shared" si="0"/>
        <v>0.55913978494623651</v>
      </c>
    </row>
    <row r="26" spans="1:13" s="34" customFormat="1" x14ac:dyDescent="0.25">
      <c r="A26" s="21" t="s">
        <v>678</v>
      </c>
      <c r="B26" s="7">
        <v>414</v>
      </c>
      <c r="C26" s="11">
        <v>27</v>
      </c>
      <c r="D26" s="11">
        <v>68</v>
      </c>
      <c r="E26" s="11">
        <v>0</v>
      </c>
      <c r="F26" s="11">
        <v>1</v>
      </c>
      <c r="G26" s="11">
        <v>96</v>
      </c>
      <c r="H26" s="11">
        <v>0</v>
      </c>
      <c r="I26" s="22">
        <v>192</v>
      </c>
      <c r="J26" s="11">
        <v>0</v>
      </c>
      <c r="K26" s="11">
        <v>0</v>
      </c>
      <c r="L26" s="11">
        <v>0</v>
      </c>
      <c r="M26" s="37">
        <f t="shared" si="0"/>
        <v>0.46376811594202899</v>
      </c>
    </row>
    <row r="27" spans="1:13" s="34" customFormat="1" x14ac:dyDescent="0.25">
      <c r="A27" s="21" t="s">
        <v>679</v>
      </c>
      <c r="B27" s="7">
        <v>404</v>
      </c>
      <c r="C27" s="11">
        <v>26</v>
      </c>
      <c r="D27" s="11">
        <v>81</v>
      </c>
      <c r="E27" s="11">
        <v>1</v>
      </c>
      <c r="F27" s="11">
        <v>0</v>
      </c>
      <c r="G27" s="11">
        <v>67</v>
      </c>
      <c r="H27" s="11">
        <v>0</v>
      </c>
      <c r="I27" s="22">
        <v>175</v>
      </c>
      <c r="J27" s="11">
        <v>0</v>
      </c>
      <c r="K27" s="11">
        <v>0</v>
      </c>
      <c r="L27" s="11">
        <v>0</v>
      </c>
      <c r="M27" s="37">
        <f t="shared" si="0"/>
        <v>0.43316831683168316</v>
      </c>
    </row>
    <row r="28" spans="1:13" s="34" customFormat="1" x14ac:dyDescent="0.25">
      <c r="A28" s="21" t="s">
        <v>680</v>
      </c>
      <c r="B28" s="7">
        <v>349</v>
      </c>
      <c r="C28" s="11">
        <v>16</v>
      </c>
      <c r="D28" s="11">
        <v>86</v>
      </c>
      <c r="E28" s="11">
        <v>1</v>
      </c>
      <c r="F28" s="11">
        <v>3</v>
      </c>
      <c r="G28" s="11">
        <v>89</v>
      </c>
      <c r="H28" s="11">
        <v>0</v>
      </c>
      <c r="I28" s="22">
        <v>195</v>
      </c>
      <c r="J28" s="11">
        <v>0</v>
      </c>
      <c r="K28" s="11">
        <v>0</v>
      </c>
      <c r="L28" s="11">
        <v>0</v>
      </c>
      <c r="M28" s="37">
        <f t="shared" si="0"/>
        <v>0.55873925501432664</v>
      </c>
    </row>
    <row r="29" spans="1:13" s="34" customFormat="1" x14ac:dyDescent="0.25">
      <c r="A29" s="21" t="s">
        <v>681</v>
      </c>
      <c r="B29" s="7">
        <v>438</v>
      </c>
      <c r="C29" s="11">
        <v>14</v>
      </c>
      <c r="D29" s="11">
        <v>76</v>
      </c>
      <c r="E29" s="11">
        <v>1</v>
      </c>
      <c r="F29" s="11">
        <v>4</v>
      </c>
      <c r="G29" s="11">
        <v>125</v>
      </c>
      <c r="H29" s="11">
        <v>3</v>
      </c>
      <c r="I29" s="22">
        <v>223</v>
      </c>
      <c r="J29" s="11">
        <v>1</v>
      </c>
      <c r="K29" s="11">
        <v>0</v>
      </c>
      <c r="L29" s="11">
        <v>1</v>
      </c>
      <c r="M29" s="37">
        <f t="shared" si="0"/>
        <v>0.51141552511415522</v>
      </c>
    </row>
    <row r="30" spans="1:13" s="34" customFormat="1" x14ac:dyDescent="0.25">
      <c r="A30" s="21" t="s">
        <v>682</v>
      </c>
      <c r="B30" s="7">
        <v>456</v>
      </c>
      <c r="C30" s="11">
        <v>25</v>
      </c>
      <c r="D30" s="11">
        <v>68</v>
      </c>
      <c r="E30" s="11">
        <v>1</v>
      </c>
      <c r="F30" s="11">
        <v>2</v>
      </c>
      <c r="G30" s="11">
        <v>129</v>
      </c>
      <c r="H30" s="11">
        <v>1</v>
      </c>
      <c r="I30" s="22">
        <v>226</v>
      </c>
      <c r="J30" s="11">
        <v>0</v>
      </c>
      <c r="K30" s="11">
        <v>0</v>
      </c>
      <c r="L30" s="11">
        <v>0</v>
      </c>
      <c r="M30" s="37">
        <f t="shared" si="0"/>
        <v>0.49561403508771928</v>
      </c>
    </row>
    <row r="31" spans="1:13" s="34" customFormat="1" x14ac:dyDescent="0.25">
      <c r="A31" s="21" t="s">
        <v>683</v>
      </c>
      <c r="B31" s="7">
        <v>482</v>
      </c>
      <c r="C31" s="11">
        <v>20</v>
      </c>
      <c r="D31" s="11">
        <v>45</v>
      </c>
      <c r="E31" s="11">
        <v>1</v>
      </c>
      <c r="F31" s="11">
        <v>3</v>
      </c>
      <c r="G31" s="11">
        <v>121</v>
      </c>
      <c r="H31" s="11">
        <v>1</v>
      </c>
      <c r="I31" s="22">
        <v>191</v>
      </c>
      <c r="J31" s="11">
        <v>0</v>
      </c>
      <c r="K31" s="11">
        <v>0</v>
      </c>
      <c r="L31" s="11">
        <v>0</v>
      </c>
      <c r="M31" s="37">
        <f t="shared" si="0"/>
        <v>0.39626556016597508</v>
      </c>
    </row>
    <row r="32" spans="1:13" s="34" customFormat="1" x14ac:dyDescent="0.25">
      <c r="A32" s="21" t="s">
        <v>684</v>
      </c>
      <c r="B32" s="7">
        <v>426</v>
      </c>
      <c r="C32" s="11">
        <v>22</v>
      </c>
      <c r="D32" s="11">
        <v>91</v>
      </c>
      <c r="E32" s="11">
        <v>2</v>
      </c>
      <c r="F32" s="11">
        <v>0</v>
      </c>
      <c r="G32" s="11">
        <v>99</v>
      </c>
      <c r="H32" s="11">
        <v>2</v>
      </c>
      <c r="I32" s="22">
        <v>216</v>
      </c>
      <c r="J32" s="11">
        <v>0</v>
      </c>
      <c r="K32" s="11">
        <v>0</v>
      </c>
      <c r="L32" s="11">
        <v>0</v>
      </c>
      <c r="M32" s="37">
        <f t="shared" si="0"/>
        <v>0.50704225352112675</v>
      </c>
    </row>
    <row r="33" spans="1:13" s="34" customFormat="1" x14ac:dyDescent="0.25">
      <c r="A33" s="21" t="s">
        <v>685</v>
      </c>
      <c r="B33" s="7">
        <v>413</v>
      </c>
      <c r="C33" s="11">
        <v>21</v>
      </c>
      <c r="D33" s="11">
        <v>67</v>
      </c>
      <c r="E33" s="11">
        <v>0</v>
      </c>
      <c r="F33" s="11">
        <v>2</v>
      </c>
      <c r="G33" s="11">
        <v>116</v>
      </c>
      <c r="H33" s="11">
        <v>0</v>
      </c>
      <c r="I33" s="22">
        <v>206</v>
      </c>
      <c r="J33" s="11">
        <v>0</v>
      </c>
      <c r="K33" s="11">
        <v>0</v>
      </c>
      <c r="L33" s="11">
        <v>0</v>
      </c>
      <c r="M33" s="37">
        <f t="shared" si="0"/>
        <v>0.49878934624697335</v>
      </c>
    </row>
    <row r="34" spans="1:13" s="34" customFormat="1" x14ac:dyDescent="0.25">
      <c r="A34" s="21" t="s">
        <v>686</v>
      </c>
      <c r="B34" s="7">
        <v>503</v>
      </c>
      <c r="C34" s="11">
        <v>21</v>
      </c>
      <c r="D34" s="11">
        <v>93</v>
      </c>
      <c r="E34" s="11">
        <v>1</v>
      </c>
      <c r="F34" s="11">
        <v>4</v>
      </c>
      <c r="G34" s="11">
        <v>108</v>
      </c>
      <c r="H34" s="11">
        <v>0</v>
      </c>
      <c r="I34" s="22">
        <v>227</v>
      </c>
      <c r="J34" s="11">
        <v>0</v>
      </c>
      <c r="K34" s="11">
        <v>0</v>
      </c>
      <c r="L34" s="11">
        <v>0</v>
      </c>
      <c r="M34" s="37">
        <f t="shared" si="0"/>
        <v>0.45129224652087474</v>
      </c>
    </row>
    <row r="35" spans="1:13" s="34" customFormat="1" x14ac:dyDescent="0.25">
      <c r="A35" s="21" t="s">
        <v>687</v>
      </c>
      <c r="B35" s="7">
        <v>465</v>
      </c>
      <c r="C35" s="11">
        <v>14</v>
      </c>
      <c r="D35" s="11">
        <v>74</v>
      </c>
      <c r="E35" s="11">
        <v>0</v>
      </c>
      <c r="F35" s="11">
        <v>0</v>
      </c>
      <c r="G35" s="11">
        <v>104</v>
      </c>
      <c r="H35" s="11">
        <v>1</v>
      </c>
      <c r="I35" s="22">
        <v>193</v>
      </c>
      <c r="J35" s="11">
        <v>3</v>
      </c>
      <c r="K35" s="11">
        <v>0</v>
      </c>
      <c r="L35" s="11">
        <v>1</v>
      </c>
      <c r="M35" s="37">
        <f t="shared" si="0"/>
        <v>0.41720430107526879</v>
      </c>
    </row>
    <row r="36" spans="1:13" s="34" customFormat="1" x14ac:dyDescent="0.25">
      <c r="A36" s="21" t="s">
        <v>688</v>
      </c>
      <c r="B36" s="7">
        <v>463</v>
      </c>
      <c r="C36" s="11">
        <v>20</v>
      </c>
      <c r="D36" s="11">
        <v>84</v>
      </c>
      <c r="E36" s="11">
        <v>0</v>
      </c>
      <c r="F36" s="11">
        <v>1</v>
      </c>
      <c r="G36" s="11">
        <v>107</v>
      </c>
      <c r="H36" s="11">
        <v>2</v>
      </c>
      <c r="I36" s="22">
        <v>214</v>
      </c>
      <c r="J36" s="11">
        <v>0</v>
      </c>
      <c r="K36" s="11">
        <v>0</v>
      </c>
      <c r="L36" s="11">
        <v>0</v>
      </c>
      <c r="M36" s="37">
        <f t="shared" si="0"/>
        <v>0.46220302375809935</v>
      </c>
    </row>
    <row r="37" spans="1:13" s="34" customFormat="1" x14ac:dyDescent="0.25">
      <c r="A37" s="21" t="s">
        <v>689</v>
      </c>
      <c r="B37" s="7">
        <v>474</v>
      </c>
      <c r="C37" s="11">
        <v>14</v>
      </c>
      <c r="D37" s="11">
        <v>50</v>
      </c>
      <c r="E37" s="11">
        <v>1</v>
      </c>
      <c r="F37" s="11">
        <v>0</v>
      </c>
      <c r="G37" s="11">
        <v>95</v>
      </c>
      <c r="H37" s="11">
        <v>1</v>
      </c>
      <c r="I37" s="22">
        <v>161</v>
      </c>
      <c r="J37" s="11">
        <v>1</v>
      </c>
      <c r="K37" s="11">
        <v>0</v>
      </c>
      <c r="L37" s="11">
        <v>0</v>
      </c>
      <c r="M37" s="37">
        <f t="shared" si="0"/>
        <v>0.33966244725738398</v>
      </c>
    </row>
    <row r="38" spans="1:13" s="34" customFormat="1" x14ac:dyDescent="0.25">
      <c r="A38" s="21" t="s">
        <v>690</v>
      </c>
      <c r="B38" s="7">
        <v>502</v>
      </c>
      <c r="C38" s="11">
        <v>27</v>
      </c>
      <c r="D38" s="11">
        <v>77</v>
      </c>
      <c r="E38" s="11">
        <v>1</v>
      </c>
      <c r="F38" s="11">
        <v>2</v>
      </c>
      <c r="G38" s="11">
        <v>129</v>
      </c>
      <c r="H38" s="11">
        <v>1</v>
      </c>
      <c r="I38" s="22">
        <v>237</v>
      </c>
      <c r="J38" s="11">
        <v>1</v>
      </c>
      <c r="K38" s="11">
        <v>0</v>
      </c>
      <c r="L38" s="11">
        <v>0</v>
      </c>
      <c r="M38" s="37">
        <f t="shared" si="0"/>
        <v>0.47211155378486058</v>
      </c>
    </row>
    <row r="39" spans="1:13" s="34" customFormat="1" x14ac:dyDescent="0.25">
      <c r="A39" s="21" t="s">
        <v>691</v>
      </c>
      <c r="B39" s="7">
        <v>454</v>
      </c>
      <c r="C39" s="11">
        <v>29</v>
      </c>
      <c r="D39" s="11">
        <v>79</v>
      </c>
      <c r="E39" s="11">
        <v>1</v>
      </c>
      <c r="F39" s="11">
        <v>1</v>
      </c>
      <c r="G39" s="11">
        <v>114</v>
      </c>
      <c r="H39" s="11">
        <v>3</v>
      </c>
      <c r="I39" s="22">
        <v>227</v>
      </c>
      <c r="J39" s="11">
        <v>1</v>
      </c>
      <c r="K39" s="11">
        <v>0</v>
      </c>
      <c r="L39" s="11">
        <v>0</v>
      </c>
      <c r="M39" s="37">
        <f t="shared" si="0"/>
        <v>0.5</v>
      </c>
    </row>
    <row r="40" spans="1:13" s="34" customFormat="1" x14ac:dyDescent="0.25">
      <c r="A40" s="21" t="s">
        <v>692</v>
      </c>
      <c r="B40" s="7">
        <v>388</v>
      </c>
      <c r="C40" s="11">
        <v>14</v>
      </c>
      <c r="D40" s="11">
        <v>52</v>
      </c>
      <c r="E40" s="11">
        <v>0</v>
      </c>
      <c r="F40" s="11">
        <v>0</v>
      </c>
      <c r="G40" s="11">
        <v>99</v>
      </c>
      <c r="H40" s="11">
        <v>4</v>
      </c>
      <c r="I40" s="22">
        <v>169</v>
      </c>
      <c r="J40" s="11">
        <v>0</v>
      </c>
      <c r="K40" s="11">
        <v>0</v>
      </c>
      <c r="L40" s="11">
        <v>0</v>
      </c>
      <c r="M40" s="37">
        <f t="shared" si="0"/>
        <v>0.43556701030927836</v>
      </c>
    </row>
    <row r="41" spans="1:13" s="34" customFormat="1" x14ac:dyDescent="0.25">
      <c r="A41" s="21" t="s">
        <v>693</v>
      </c>
      <c r="B41" s="7">
        <v>509</v>
      </c>
      <c r="C41" s="11">
        <v>21</v>
      </c>
      <c r="D41" s="11">
        <v>65</v>
      </c>
      <c r="E41" s="11">
        <v>0</v>
      </c>
      <c r="F41" s="11">
        <v>11</v>
      </c>
      <c r="G41" s="11">
        <v>120</v>
      </c>
      <c r="H41" s="11">
        <v>2</v>
      </c>
      <c r="I41" s="22">
        <v>219</v>
      </c>
      <c r="J41" s="11">
        <v>1</v>
      </c>
      <c r="K41" s="11">
        <v>0</v>
      </c>
      <c r="L41" s="11">
        <v>1</v>
      </c>
      <c r="M41" s="37">
        <f t="shared" si="0"/>
        <v>0.43222003929273084</v>
      </c>
    </row>
    <row r="42" spans="1:13" s="34" customFormat="1" x14ac:dyDescent="0.25">
      <c r="A42" s="21" t="s">
        <v>694</v>
      </c>
      <c r="B42" s="7">
        <v>421</v>
      </c>
      <c r="C42" s="11">
        <v>20</v>
      </c>
      <c r="D42" s="11">
        <v>75</v>
      </c>
      <c r="E42" s="11">
        <v>2</v>
      </c>
      <c r="F42" s="11">
        <v>2</v>
      </c>
      <c r="G42" s="11">
        <v>108</v>
      </c>
      <c r="H42" s="11">
        <v>3</v>
      </c>
      <c r="I42" s="22">
        <v>210</v>
      </c>
      <c r="J42" s="11">
        <v>0</v>
      </c>
      <c r="K42" s="11">
        <v>0</v>
      </c>
      <c r="L42" s="11">
        <v>0</v>
      </c>
      <c r="M42" s="37">
        <f t="shared" si="0"/>
        <v>0.49881235154394299</v>
      </c>
    </row>
    <row r="43" spans="1:13" s="34" customFormat="1" x14ac:dyDescent="0.25">
      <c r="A43" s="21" t="s">
        <v>695</v>
      </c>
      <c r="B43" s="7">
        <v>418</v>
      </c>
      <c r="C43" s="11">
        <v>28</v>
      </c>
      <c r="D43" s="11">
        <v>57</v>
      </c>
      <c r="E43" s="11">
        <v>0</v>
      </c>
      <c r="F43" s="11">
        <v>1</v>
      </c>
      <c r="G43" s="11">
        <v>83</v>
      </c>
      <c r="H43" s="11">
        <v>1</v>
      </c>
      <c r="I43" s="22">
        <v>170</v>
      </c>
      <c r="J43" s="11">
        <v>0</v>
      </c>
      <c r="K43" s="11">
        <v>0</v>
      </c>
      <c r="L43" s="11">
        <v>0</v>
      </c>
      <c r="M43" s="37">
        <f t="shared" si="0"/>
        <v>0.40669856459330145</v>
      </c>
    </row>
    <row r="44" spans="1:13" s="34" customFormat="1" x14ac:dyDescent="0.25">
      <c r="A44" s="21" t="s">
        <v>696</v>
      </c>
      <c r="B44" s="7">
        <v>543</v>
      </c>
      <c r="C44" s="11">
        <v>20</v>
      </c>
      <c r="D44" s="11">
        <v>102</v>
      </c>
      <c r="E44" s="11">
        <v>0</v>
      </c>
      <c r="F44" s="11">
        <v>2</v>
      </c>
      <c r="G44" s="11">
        <v>101</v>
      </c>
      <c r="H44" s="11">
        <v>3</v>
      </c>
      <c r="I44" s="22">
        <v>228</v>
      </c>
      <c r="J44" s="11">
        <v>0</v>
      </c>
      <c r="K44" s="11">
        <v>0</v>
      </c>
      <c r="L44" s="11">
        <v>0</v>
      </c>
      <c r="M44" s="37">
        <f t="shared" si="0"/>
        <v>0.41988950276243092</v>
      </c>
    </row>
    <row r="45" spans="1:13" s="34" customFormat="1" x14ac:dyDescent="0.25">
      <c r="A45" s="21" t="s">
        <v>697</v>
      </c>
      <c r="B45" s="7">
        <v>392</v>
      </c>
      <c r="C45" s="11">
        <v>18</v>
      </c>
      <c r="D45" s="11">
        <v>46</v>
      </c>
      <c r="E45" s="11">
        <v>0</v>
      </c>
      <c r="F45" s="11">
        <v>1</v>
      </c>
      <c r="G45" s="11">
        <v>77</v>
      </c>
      <c r="H45" s="11">
        <v>1</v>
      </c>
      <c r="I45" s="22">
        <v>143</v>
      </c>
      <c r="J45" s="11">
        <v>2</v>
      </c>
      <c r="K45" s="11">
        <v>0</v>
      </c>
      <c r="L45" s="11">
        <v>0</v>
      </c>
      <c r="M45" s="37">
        <f t="shared" si="0"/>
        <v>0.36479591836734693</v>
      </c>
    </row>
    <row r="46" spans="1:13" s="34" customFormat="1" x14ac:dyDescent="0.25">
      <c r="A46" s="21" t="s">
        <v>698</v>
      </c>
      <c r="B46" s="7">
        <v>387</v>
      </c>
      <c r="C46" s="11">
        <v>28</v>
      </c>
      <c r="D46" s="11">
        <v>72</v>
      </c>
      <c r="E46" s="11">
        <v>2</v>
      </c>
      <c r="F46" s="11">
        <v>1</v>
      </c>
      <c r="G46" s="11">
        <v>51</v>
      </c>
      <c r="H46" s="11">
        <v>3</v>
      </c>
      <c r="I46" s="22">
        <v>157</v>
      </c>
      <c r="J46" s="11">
        <v>0</v>
      </c>
      <c r="K46" s="11">
        <v>0</v>
      </c>
      <c r="L46" s="11">
        <v>0</v>
      </c>
      <c r="M46" s="37">
        <f t="shared" si="0"/>
        <v>0.40568475452196384</v>
      </c>
    </row>
    <row r="47" spans="1:13" s="34" customFormat="1" x14ac:dyDescent="0.25">
      <c r="A47" s="21" t="s">
        <v>699</v>
      </c>
      <c r="B47" s="7">
        <v>443</v>
      </c>
      <c r="C47" s="11">
        <v>16</v>
      </c>
      <c r="D47" s="11">
        <v>69</v>
      </c>
      <c r="E47" s="11">
        <v>0</v>
      </c>
      <c r="F47" s="11">
        <v>5</v>
      </c>
      <c r="G47" s="11">
        <v>59</v>
      </c>
      <c r="H47" s="11">
        <v>1</v>
      </c>
      <c r="I47" s="22">
        <v>150</v>
      </c>
      <c r="J47" s="11">
        <v>0</v>
      </c>
      <c r="K47" s="11">
        <v>0</v>
      </c>
      <c r="L47" s="11">
        <v>0</v>
      </c>
      <c r="M47" s="37">
        <f t="shared" si="0"/>
        <v>0.33860045146726864</v>
      </c>
    </row>
    <row r="48" spans="1:13" s="34" customFormat="1" x14ac:dyDescent="0.25">
      <c r="A48" s="21" t="s">
        <v>700</v>
      </c>
      <c r="B48" s="7">
        <v>458</v>
      </c>
      <c r="C48" s="11">
        <v>22</v>
      </c>
      <c r="D48" s="11">
        <v>51</v>
      </c>
      <c r="E48" s="11">
        <v>3</v>
      </c>
      <c r="F48" s="11">
        <v>5</v>
      </c>
      <c r="G48" s="11">
        <v>92</v>
      </c>
      <c r="H48" s="11">
        <v>1</v>
      </c>
      <c r="I48" s="22">
        <v>174</v>
      </c>
      <c r="J48" s="11">
        <v>3</v>
      </c>
      <c r="K48" s="11">
        <v>0</v>
      </c>
      <c r="L48" s="11">
        <v>0</v>
      </c>
      <c r="M48" s="37">
        <f t="shared" si="0"/>
        <v>0.37991266375545851</v>
      </c>
    </row>
    <row r="49" spans="1:13" s="34" customFormat="1" x14ac:dyDescent="0.25">
      <c r="A49" s="21" t="s">
        <v>701</v>
      </c>
      <c r="B49" s="7">
        <v>408</v>
      </c>
      <c r="C49" s="11">
        <v>19</v>
      </c>
      <c r="D49" s="11">
        <v>52</v>
      </c>
      <c r="E49" s="11">
        <v>0</v>
      </c>
      <c r="F49" s="11">
        <v>4</v>
      </c>
      <c r="G49" s="11">
        <v>98</v>
      </c>
      <c r="H49" s="11">
        <v>0</v>
      </c>
      <c r="I49" s="22">
        <v>173</v>
      </c>
      <c r="J49" s="11">
        <v>0</v>
      </c>
      <c r="K49" s="11">
        <v>0</v>
      </c>
      <c r="L49" s="11">
        <v>0</v>
      </c>
      <c r="M49" s="37">
        <f t="shared" si="0"/>
        <v>0.42401960784313725</v>
      </c>
    </row>
    <row r="50" spans="1:13" s="34" customFormat="1" x14ac:dyDescent="0.25">
      <c r="A50" s="21" t="s">
        <v>702</v>
      </c>
      <c r="B50" s="7">
        <v>417</v>
      </c>
      <c r="C50" s="11">
        <v>18</v>
      </c>
      <c r="D50" s="11">
        <v>66</v>
      </c>
      <c r="E50" s="11">
        <v>0</v>
      </c>
      <c r="F50" s="11">
        <v>4</v>
      </c>
      <c r="G50" s="11">
        <v>75</v>
      </c>
      <c r="H50" s="11">
        <v>4</v>
      </c>
      <c r="I50" s="22">
        <v>167</v>
      </c>
      <c r="J50" s="11">
        <v>0</v>
      </c>
      <c r="K50" s="11">
        <v>0</v>
      </c>
      <c r="L50" s="11">
        <v>0</v>
      </c>
      <c r="M50" s="37">
        <f t="shared" si="0"/>
        <v>0.40047961630695444</v>
      </c>
    </row>
    <row r="51" spans="1:13" s="34" customFormat="1" x14ac:dyDescent="0.25">
      <c r="A51" s="21" t="s">
        <v>703</v>
      </c>
      <c r="B51" s="7">
        <v>373</v>
      </c>
      <c r="C51" s="11">
        <v>14</v>
      </c>
      <c r="D51" s="11">
        <v>41</v>
      </c>
      <c r="E51" s="11">
        <v>0</v>
      </c>
      <c r="F51" s="11">
        <v>0</v>
      </c>
      <c r="G51" s="11">
        <v>66</v>
      </c>
      <c r="H51" s="11">
        <v>1</v>
      </c>
      <c r="I51" s="22">
        <v>122</v>
      </c>
      <c r="J51" s="11">
        <v>0</v>
      </c>
      <c r="K51" s="11">
        <v>0</v>
      </c>
      <c r="L51" s="11">
        <v>0</v>
      </c>
      <c r="M51" s="37">
        <f t="shared" si="0"/>
        <v>0.32707774798927614</v>
      </c>
    </row>
    <row r="52" spans="1:13" s="34" customFormat="1" x14ac:dyDescent="0.25">
      <c r="A52" s="21" t="s">
        <v>704</v>
      </c>
      <c r="B52" s="7">
        <v>475</v>
      </c>
      <c r="C52" s="11">
        <v>23</v>
      </c>
      <c r="D52" s="11">
        <v>51</v>
      </c>
      <c r="E52" s="11">
        <v>0</v>
      </c>
      <c r="F52" s="11">
        <v>6</v>
      </c>
      <c r="G52" s="11">
        <v>131</v>
      </c>
      <c r="H52" s="11">
        <v>1</v>
      </c>
      <c r="I52" s="22">
        <v>212</v>
      </c>
      <c r="J52" s="11">
        <v>1</v>
      </c>
      <c r="K52" s="11">
        <v>0</v>
      </c>
      <c r="L52" s="11">
        <v>0</v>
      </c>
      <c r="M52" s="37">
        <f t="shared" si="0"/>
        <v>0.44631578947368422</v>
      </c>
    </row>
    <row r="53" spans="1:13" s="34" customFormat="1" x14ac:dyDescent="0.25">
      <c r="A53" s="21" t="s">
        <v>705</v>
      </c>
      <c r="B53" s="7">
        <v>460</v>
      </c>
      <c r="C53" s="11">
        <v>26</v>
      </c>
      <c r="D53" s="11">
        <v>56</v>
      </c>
      <c r="E53" s="11">
        <v>0</v>
      </c>
      <c r="F53" s="11">
        <v>0</v>
      </c>
      <c r="G53" s="11">
        <v>83</v>
      </c>
      <c r="H53" s="11">
        <v>0</v>
      </c>
      <c r="I53" s="22">
        <v>165</v>
      </c>
      <c r="J53" s="11">
        <v>1</v>
      </c>
      <c r="K53" s="11">
        <v>0</v>
      </c>
      <c r="L53" s="11">
        <v>1</v>
      </c>
      <c r="M53" s="37">
        <f t="shared" si="0"/>
        <v>0.36086956521739133</v>
      </c>
    </row>
    <row r="54" spans="1:13" s="34" customFormat="1" x14ac:dyDescent="0.25">
      <c r="A54" s="21" t="s">
        <v>706</v>
      </c>
      <c r="B54" s="7">
        <v>457</v>
      </c>
      <c r="C54" s="11">
        <v>30</v>
      </c>
      <c r="D54" s="11">
        <v>55</v>
      </c>
      <c r="E54" s="11">
        <v>1</v>
      </c>
      <c r="F54" s="11">
        <v>3</v>
      </c>
      <c r="G54" s="11">
        <v>127</v>
      </c>
      <c r="H54" s="11">
        <v>2</v>
      </c>
      <c r="I54" s="22">
        <v>218</v>
      </c>
      <c r="J54" s="11">
        <v>4</v>
      </c>
      <c r="K54" s="11">
        <v>0</v>
      </c>
      <c r="L54" s="11">
        <v>0</v>
      </c>
      <c r="M54" s="37">
        <f t="shared" si="0"/>
        <v>0.47702407002188185</v>
      </c>
    </row>
    <row r="55" spans="1:13" s="34" customFormat="1" x14ac:dyDescent="0.25">
      <c r="A55" s="21" t="s">
        <v>707</v>
      </c>
      <c r="B55" s="7">
        <v>556</v>
      </c>
      <c r="C55" s="11">
        <v>18</v>
      </c>
      <c r="D55" s="11">
        <v>61</v>
      </c>
      <c r="E55" s="11">
        <v>0</v>
      </c>
      <c r="F55" s="11">
        <v>6</v>
      </c>
      <c r="G55" s="11">
        <v>70</v>
      </c>
      <c r="H55" s="11">
        <v>4</v>
      </c>
      <c r="I55" s="22">
        <v>159</v>
      </c>
      <c r="J55" s="11">
        <v>0</v>
      </c>
      <c r="K55" s="11">
        <v>0</v>
      </c>
      <c r="L55" s="11">
        <v>1</v>
      </c>
      <c r="M55" s="37">
        <f t="shared" si="0"/>
        <v>0.28776978417266186</v>
      </c>
    </row>
    <row r="56" spans="1:13" s="34" customFormat="1" x14ac:dyDescent="0.25">
      <c r="A56" s="21" t="s">
        <v>708</v>
      </c>
      <c r="B56" s="7">
        <v>515</v>
      </c>
      <c r="C56" s="11">
        <v>38</v>
      </c>
      <c r="D56" s="11">
        <v>81</v>
      </c>
      <c r="E56" s="11">
        <v>0</v>
      </c>
      <c r="F56" s="11">
        <v>6</v>
      </c>
      <c r="G56" s="11">
        <v>102</v>
      </c>
      <c r="H56" s="11">
        <v>2</v>
      </c>
      <c r="I56" s="22">
        <v>229</v>
      </c>
      <c r="J56" s="11">
        <v>1</v>
      </c>
      <c r="K56" s="11">
        <v>0</v>
      </c>
      <c r="L56" s="11">
        <v>0</v>
      </c>
      <c r="M56" s="37">
        <f t="shared" si="0"/>
        <v>0.44466019417475727</v>
      </c>
    </row>
    <row r="57" spans="1:13" s="34" customFormat="1" x14ac:dyDescent="0.25">
      <c r="A57" s="21" t="s">
        <v>709</v>
      </c>
      <c r="B57" s="7">
        <v>410</v>
      </c>
      <c r="C57" s="11">
        <v>31</v>
      </c>
      <c r="D57" s="11">
        <v>30</v>
      </c>
      <c r="E57" s="11">
        <v>0</v>
      </c>
      <c r="F57" s="11">
        <v>1</v>
      </c>
      <c r="G57" s="11">
        <v>118</v>
      </c>
      <c r="H57" s="11">
        <v>0</v>
      </c>
      <c r="I57" s="22">
        <v>180</v>
      </c>
      <c r="J57" s="11">
        <v>2</v>
      </c>
      <c r="K57" s="11">
        <v>0</v>
      </c>
      <c r="L57" s="11">
        <v>1</v>
      </c>
      <c r="M57" s="37">
        <f t="shared" si="0"/>
        <v>0.44146341463414634</v>
      </c>
    </row>
    <row r="58" spans="1:13" s="34" customFormat="1" x14ac:dyDescent="0.25">
      <c r="A58" s="21" t="s">
        <v>710</v>
      </c>
      <c r="B58" s="7">
        <v>448</v>
      </c>
      <c r="C58" s="11">
        <v>26</v>
      </c>
      <c r="D58" s="11">
        <v>50</v>
      </c>
      <c r="E58" s="11">
        <v>0</v>
      </c>
      <c r="F58" s="11">
        <v>3</v>
      </c>
      <c r="G58" s="11">
        <v>91</v>
      </c>
      <c r="H58" s="11">
        <v>2</v>
      </c>
      <c r="I58" s="22">
        <v>172</v>
      </c>
      <c r="J58" s="11">
        <v>1</v>
      </c>
      <c r="K58" s="11">
        <v>0</v>
      </c>
      <c r="L58" s="11">
        <v>0</v>
      </c>
      <c r="M58" s="37">
        <f t="shared" si="0"/>
        <v>0.38392857142857145</v>
      </c>
    </row>
    <row r="59" spans="1:13" s="34" customFormat="1" x14ac:dyDescent="0.25">
      <c r="A59" s="21" t="s">
        <v>711</v>
      </c>
      <c r="B59" s="7">
        <v>424</v>
      </c>
      <c r="C59" s="11">
        <v>31</v>
      </c>
      <c r="D59" s="11">
        <v>49</v>
      </c>
      <c r="E59" s="11">
        <v>0</v>
      </c>
      <c r="F59" s="11">
        <v>1</v>
      </c>
      <c r="G59" s="11">
        <v>73</v>
      </c>
      <c r="H59" s="11">
        <v>0</v>
      </c>
      <c r="I59" s="22">
        <v>154</v>
      </c>
      <c r="J59" s="11">
        <v>0</v>
      </c>
      <c r="K59" s="11">
        <v>0</v>
      </c>
      <c r="L59" s="11">
        <v>1</v>
      </c>
      <c r="M59" s="37">
        <f t="shared" si="0"/>
        <v>0.36556603773584906</v>
      </c>
    </row>
    <row r="60" spans="1:13" s="34" customFormat="1" x14ac:dyDescent="0.25">
      <c r="A60" s="21" t="s">
        <v>712</v>
      </c>
      <c r="B60" s="7">
        <v>460</v>
      </c>
      <c r="C60" s="11">
        <v>26</v>
      </c>
      <c r="D60" s="11">
        <v>59</v>
      </c>
      <c r="E60" s="11">
        <v>0</v>
      </c>
      <c r="F60" s="11">
        <v>0</v>
      </c>
      <c r="G60" s="11">
        <v>85</v>
      </c>
      <c r="H60" s="11">
        <v>1</v>
      </c>
      <c r="I60" s="22">
        <v>171</v>
      </c>
      <c r="J60" s="11">
        <v>0</v>
      </c>
      <c r="K60" s="11">
        <v>0</v>
      </c>
      <c r="L60" s="11">
        <v>1</v>
      </c>
      <c r="M60" s="37">
        <f t="shared" si="0"/>
        <v>0.37391304347826088</v>
      </c>
    </row>
    <row r="61" spans="1:13" s="34" customFormat="1" x14ac:dyDescent="0.25">
      <c r="A61" s="21" t="s">
        <v>713</v>
      </c>
      <c r="B61" s="7">
        <v>394</v>
      </c>
      <c r="C61" s="11">
        <v>28</v>
      </c>
      <c r="D61" s="11">
        <v>39</v>
      </c>
      <c r="E61" s="11">
        <v>1</v>
      </c>
      <c r="F61" s="11">
        <v>0</v>
      </c>
      <c r="G61" s="11">
        <v>77</v>
      </c>
      <c r="H61" s="11">
        <v>0</v>
      </c>
      <c r="I61" s="22">
        <v>145</v>
      </c>
      <c r="J61" s="11">
        <v>0</v>
      </c>
      <c r="K61" s="11">
        <v>0</v>
      </c>
      <c r="L61" s="11">
        <v>0</v>
      </c>
      <c r="M61" s="37">
        <f t="shared" si="0"/>
        <v>0.36802030456852791</v>
      </c>
    </row>
    <row r="62" spans="1:13" s="34" customFormat="1" x14ac:dyDescent="0.25">
      <c r="A62" s="21" t="s">
        <v>714</v>
      </c>
      <c r="B62" s="7">
        <v>405</v>
      </c>
      <c r="C62" s="11">
        <v>21</v>
      </c>
      <c r="D62" s="11">
        <v>41</v>
      </c>
      <c r="E62" s="11">
        <v>0</v>
      </c>
      <c r="F62" s="11">
        <v>2</v>
      </c>
      <c r="G62" s="11">
        <v>76</v>
      </c>
      <c r="H62" s="11">
        <v>1</v>
      </c>
      <c r="I62" s="22">
        <v>141</v>
      </c>
      <c r="J62" s="11">
        <v>0</v>
      </c>
      <c r="K62" s="11">
        <v>0</v>
      </c>
      <c r="L62" s="11">
        <v>0</v>
      </c>
      <c r="M62" s="37">
        <f t="shared" si="0"/>
        <v>0.34814814814814815</v>
      </c>
    </row>
    <row r="63" spans="1:13" s="34" customFormat="1" x14ac:dyDescent="0.25">
      <c r="A63" s="21" t="s">
        <v>715</v>
      </c>
      <c r="B63" s="7">
        <v>383</v>
      </c>
      <c r="C63" s="11">
        <v>27</v>
      </c>
      <c r="D63" s="11">
        <v>17</v>
      </c>
      <c r="E63" s="11">
        <v>2</v>
      </c>
      <c r="F63" s="11">
        <v>4</v>
      </c>
      <c r="G63" s="11">
        <v>85</v>
      </c>
      <c r="H63" s="11">
        <v>1</v>
      </c>
      <c r="I63" s="22">
        <v>136</v>
      </c>
      <c r="J63" s="11">
        <v>2</v>
      </c>
      <c r="K63" s="11">
        <v>0</v>
      </c>
      <c r="L63" s="11">
        <v>0</v>
      </c>
      <c r="M63" s="37">
        <f t="shared" si="0"/>
        <v>0.35509138381201044</v>
      </c>
    </row>
    <row r="64" spans="1:13" s="34" customFormat="1" x14ac:dyDescent="0.25">
      <c r="A64" s="21" t="s">
        <v>716</v>
      </c>
      <c r="B64" s="7">
        <v>471</v>
      </c>
      <c r="C64" s="11">
        <v>19</v>
      </c>
      <c r="D64" s="11">
        <v>50</v>
      </c>
      <c r="E64" s="11">
        <v>1</v>
      </c>
      <c r="F64" s="11">
        <v>6</v>
      </c>
      <c r="G64" s="11">
        <v>75</v>
      </c>
      <c r="H64" s="11">
        <v>2</v>
      </c>
      <c r="I64" s="22">
        <v>153</v>
      </c>
      <c r="J64" s="11">
        <v>0</v>
      </c>
      <c r="K64" s="11">
        <v>0</v>
      </c>
      <c r="L64" s="11">
        <v>0</v>
      </c>
      <c r="M64" s="37">
        <f t="shared" si="0"/>
        <v>0.32484076433121017</v>
      </c>
    </row>
    <row r="65" spans="1:13" s="34" customFormat="1" x14ac:dyDescent="0.25">
      <c r="A65" s="21" t="s">
        <v>717</v>
      </c>
      <c r="B65" s="7">
        <v>428</v>
      </c>
      <c r="C65" s="11">
        <v>24</v>
      </c>
      <c r="D65" s="11">
        <v>40</v>
      </c>
      <c r="E65" s="11">
        <v>0</v>
      </c>
      <c r="F65" s="11">
        <v>3</v>
      </c>
      <c r="G65" s="11">
        <v>60</v>
      </c>
      <c r="H65" s="11">
        <v>0</v>
      </c>
      <c r="I65" s="22">
        <v>127</v>
      </c>
      <c r="J65" s="11">
        <v>0</v>
      </c>
      <c r="K65" s="11">
        <v>0</v>
      </c>
      <c r="L65" s="11">
        <v>0</v>
      </c>
      <c r="M65" s="37">
        <f t="shared" si="0"/>
        <v>0.29672897196261683</v>
      </c>
    </row>
    <row r="66" spans="1:13" s="34" customFormat="1" x14ac:dyDescent="0.25">
      <c r="A66" s="21" t="s">
        <v>718</v>
      </c>
      <c r="B66" s="7">
        <v>575</v>
      </c>
      <c r="C66" s="11">
        <v>33</v>
      </c>
      <c r="D66" s="11">
        <v>39</v>
      </c>
      <c r="E66" s="11">
        <v>0</v>
      </c>
      <c r="F66" s="11">
        <v>1</v>
      </c>
      <c r="G66" s="11">
        <v>82</v>
      </c>
      <c r="H66" s="11">
        <v>1</v>
      </c>
      <c r="I66" s="22">
        <v>156</v>
      </c>
      <c r="J66" s="11">
        <v>0</v>
      </c>
      <c r="K66" s="11">
        <v>0</v>
      </c>
      <c r="L66" s="11">
        <v>0</v>
      </c>
      <c r="M66" s="37">
        <f t="shared" ref="M66:M82" si="1">(L66+K66+I66)/B66</f>
        <v>0.27130434782608698</v>
      </c>
    </row>
    <row r="67" spans="1:13" s="34" customFormat="1" x14ac:dyDescent="0.25">
      <c r="A67" s="21" t="s">
        <v>719</v>
      </c>
      <c r="B67" s="7">
        <v>466</v>
      </c>
      <c r="C67" s="11">
        <v>25</v>
      </c>
      <c r="D67" s="11">
        <v>35</v>
      </c>
      <c r="E67" s="11">
        <v>1</v>
      </c>
      <c r="F67" s="11">
        <v>2</v>
      </c>
      <c r="G67" s="11">
        <v>68</v>
      </c>
      <c r="H67" s="11">
        <v>0</v>
      </c>
      <c r="I67" s="22">
        <v>131</v>
      </c>
      <c r="J67" s="11">
        <v>0</v>
      </c>
      <c r="K67" s="11">
        <v>0</v>
      </c>
      <c r="L67" s="11">
        <v>2</v>
      </c>
      <c r="M67" s="37">
        <f t="shared" si="1"/>
        <v>0.28540772532188841</v>
      </c>
    </row>
    <row r="68" spans="1:13" s="34" customFormat="1" x14ac:dyDescent="0.25">
      <c r="A68" s="21" t="s">
        <v>720</v>
      </c>
      <c r="B68" s="7">
        <v>423</v>
      </c>
      <c r="C68" s="11">
        <v>28</v>
      </c>
      <c r="D68" s="11">
        <v>49</v>
      </c>
      <c r="E68" s="11">
        <v>1</v>
      </c>
      <c r="F68" s="11">
        <v>2</v>
      </c>
      <c r="G68" s="11">
        <v>58</v>
      </c>
      <c r="H68" s="11">
        <v>0</v>
      </c>
      <c r="I68" s="22">
        <v>138</v>
      </c>
      <c r="J68" s="11">
        <v>8</v>
      </c>
      <c r="K68" s="11">
        <v>0</v>
      </c>
      <c r="L68" s="11">
        <v>0</v>
      </c>
      <c r="M68" s="37">
        <f t="shared" si="1"/>
        <v>0.32624113475177308</v>
      </c>
    </row>
    <row r="69" spans="1:13" s="34" customFormat="1" x14ac:dyDescent="0.25">
      <c r="A69" s="21" t="s">
        <v>721</v>
      </c>
      <c r="B69" s="7">
        <v>444</v>
      </c>
      <c r="C69" s="11">
        <v>14</v>
      </c>
      <c r="D69" s="11">
        <v>54</v>
      </c>
      <c r="E69" s="11">
        <v>2</v>
      </c>
      <c r="F69" s="11">
        <v>5</v>
      </c>
      <c r="G69" s="11">
        <v>59</v>
      </c>
      <c r="H69" s="11">
        <v>1</v>
      </c>
      <c r="I69" s="22">
        <v>135</v>
      </c>
      <c r="J69" s="11">
        <v>0</v>
      </c>
      <c r="K69" s="11">
        <v>0</v>
      </c>
      <c r="L69" s="11">
        <v>0</v>
      </c>
      <c r="M69" s="37">
        <f t="shared" si="1"/>
        <v>0.30405405405405406</v>
      </c>
    </row>
    <row r="70" spans="1:13" s="34" customFormat="1" x14ac:dyDescent="0.25">
      <c r="A70" s="21" t="s">
        <v>722</v>
      </c>
      <c r="B70" s="7">
        <v>468</v>
      </c>
      <c r="C70" s="11">
        <v>14</v>
      </c>
      <c r="D70" s="11">
        <v>60</v>
      </c>
      <c r="E70" s="11">
        <v>0</v>
      </c>
      <c r="F70" s="11">
        <v>3</v>
      </c>
      <c r="G70" s="11">
        <v>79</v>
      </c>
      <c r="H70" s="11">
        <v>0</v>
      </c>
      <c r="I70" s="22">
        <v>156</v>
      </c>
      <c r="J70" s="11">
        <v>1</v>
      </c>
      <c r="K70" s="11">
        <v>0</v>
      </c>
      <c r="L70" s="11">
        <v>0</v>
      </c>
      <c r="M70" s="37">
        <f t="shared" si="1"/>
        <v>0.33333333333333331</v>
      </c>
    </row>
    <row r="71" spans="1:13" s="34" customFormat="1" x14ac:dyDescent="0.25">
      <c r="A71" s="21" t="s">
        <v>723</v>
      </c>
      <c r="B71" s="7">
        <v>521</v>
      </c>
      <c r="C71" s="11">
        <v>18</v>
      </c>
      <c r="D71" s="11">
        <v>55</v>
      </c>
      <c r="E71" s="11">
        <v>0</v>
      </c>
      <c r="F71" s="11">
        <v>1</v>
      </c>
      <c r="G71" s="11">
        <v>78</v>
      </c>
      <c r="H71" s="11">
        <v>1</v>
      </c>
      <c r="I71" s="22">
        <v>153</v>
      </c>
      <c r="J71" s="11">
        <v>1</v>
      </c>
      <c r="K71" s="11">
        <v>0</v>
      </c>
      <c r="L71" s="11">
        <v>0</v>
      </c>
      <c r="M71" s="37">
        <f t="shared" si="1"/>
        <v>0.29366602687140114</v>
      </c>
    </row>
    <row r="72" spans="1:13" s="34" customFormat="1" x14ac:dyDescent="0.25">
      <c r="A72" s="21" t="s">
        <v>724</v>
      </c>
      <c r="B72" s="7">
        <v>517</v>
      </c>
      <c r="C72" s="11">
        <v>10</v>
      </c>
      <c r="D72" s="11">
        <v>31</v>
      </c>
      <c r="E72" s="11">
        <v>1</v>
      </c>
      <c r="F72" s="11">
        <v>1</v>
      </c>
      <c r="G72" s="11">
        <v>74</v>
      </c>
      <c r="H72" s="11">
        <v>0</v>
      </c>
      <c r="I72" s="22">
        <v>117</v>
      </c>
      <c r="J72" s="11">
        <v>0</v>
      </c>
      <c r="K72" s="11">
        <v>0</v>
      </c>
      <c r="L72" s="11">
        <v>0</v>
      </c>
      <c r="M72" s="37">
        <f t="shared" si="1"/>
        <v>0.22630560928433269</v>
      </c>
    </row>
    <row r="73" spans="1:13" s="34" customFormat="1" x14ac:dyDescent="0.25">
      <c r="A73" s="21" t="s">
        <v>725</v>
      </c>
      <c r="B73" s="7">
        <v>526</v>
      </c>
      <c r="C73" s="11">
        <v>24</v>
      </c>
      <c r="D73" s="11">
        <v>20</v>
      </c>
      <c r="E73" s="11">
        <v>0</v>
      </c>
      <c r="F73" s="11">
        <v>2</v>
      </c>
      <c r="G73" s="11">
        <v>109</v>
      </c>
      <c r="H73" s="11">
        <v>0</v>
      </c>
      <c r="I73" s="22">
        <v>155</v>
      </c>
      <c r="J73" s="11">
        <v>0</v>
      </c>
      <c r="K73" s="11">
        <v>0</v>
      </c>
      <c r="L73" s="11">
        <v>0</v>
      </c>
      <c r="M73" s="37">
        <f t="shared" si="1"/>
        <v>0.29467680608365021</v>
      </c>
    </row>
    <row r="74" spans="1:13" s="34" customFormat="1" x14ac:dyDescent="0.25">
      <c r="A74" s="21" t="s">
        <v>726</v>
      </c>
      <c r="B74" s="7">
        <v>633</v>
      </c>
      <c r="C74" s="11">
        <v>24</v>
      </c>
      <c r="D74" s="11">
        <v>35</v>
      </c>
      <c r="E74" s="11">
        <v>0</v>
      </c>
      <c r="F74" s="11">
        <v>4</v>
      </c>
      <c r="G74" s="11">
        <v>111</v>
      </c>
      <c r="H74" s="11">
        <v>1</v>
      </c>
      <c r="I74" s="22">
        <v>175</v>
      </c>
      <c r="J74" s="11">
        <v>0</v>
      </c>
      <c r="K74" s="11">
        <v>0</v>
      </c>
      <c r="L74" s="11">
        <v>1</v>
      </c>
      <c r="M74" s="37">
        <f t="shared" si="1"/>
        <v>0.27804107424960506</v>
      </c>
    </row>
    <row r="75" spans="1:13" s="34" customFormat="1" x14ac:dyDescent="0.25">
      <c r="A75" s="21" t="s">
        <v>727</v>
      </c>
      <c r="B75" s="7">
        <v>597</v>
      </c>
      <c r="C75" s="11">
        <v>16</v>
      </c>
      <c r="D75" s="11">
        <v>61</v>
      </c>
      <c r="E75" s="11">
        <v>0</v>
      </c>
      <c r="F75" s="11">
        <v>0</v>
      </c>
      <c r="G75" s="11">
        <v>93</v>
      </c>
      <c r="H75" s="11">
        <v>0</v>
      </c>
      <c r="I75" s="22">
        <v>170</v>
      </c>
      <c r="J75" s="11">
        <v>0</v>
      </c>
      <c r="K75" s="11">
        <v>0</v>
      </c>
      <c r="L75" s="11">
        <v>1</v>
      </c>
      <c r="M75" s="37">
        <f t="shared" si="1"/>
        <v>0.28643216080402012</v>
      </c>
    </row>
    <row r="76" spans="1:13" s="34" customFormat="1" x14ac:dyDescent="0.25">
      <c r="A76" s="21" t="s">
        <v>728</v>
      </c>
      <c r="B76" s="7">
        <v>485</v>
      </c>
      <c r="C76" s="11">
        <v>15</v>
      </c>
      <c r="D76" s="11">
        <v>58</v>
      </c>
      <c r="E76" s="11">
        <v>0</v>
      </c>
      <c r="F76" s="11">
        <v>1</v>
      </c>
      <c r="G76" s="11">
        <v>95</v>
      </c>
      <c r="H76" s="11">
        <v>0</v>
      </c>
      <c r="I76" s="22">
        <v>169</v>
      </c>
      <c r="J76" s="11">
        <v>0</v>
      </c>
      <c r="K76" s="11">
        <v>0</v>
      </c>
      <c r="L76" s="11">
        <v>0</v>
      </c>
      <c r="M76" s="37">
        <f t="shared" si="1"/>
        <v>0.34845360824742266</v>
      </c>
    </row>
    <row r="77" spans="1:13" s="34" customFormat="1" ht="30" x14ac:dyDescent="0.25">
      <c r="A77" s="6" t="s">
        <v>729</v>
      </c>
      <c r="B77" s="22">
        <v>671</v>
      </c>
      <c r="C77" s="11">
        <v>23</v>
      </c>
      <c r="D77" s="11">
        <v>61</v>
      </c>
      <c r="E77" s="11">
        <v>0</v>
      </c>
      <c r="F77" s="11">
        <v>4</v>
      </c>
      <c r="G77" s="11">
        <v>128</v>
      </c>
      <c r="H77" s="11">
        <v>4</v>
      </c>
      <c r="I77" s="22">
        <v>220</v>
      </c>
      <c r="J77" s="11">
        <v>0</v>
      </c>
      <c r="K77" s="11">
        <v>0</v>
      </c>
      <c r="L77" s="11">
        <v>0</v>
      </c>
      <c r="M77" s="37">
        <f t="shared" si="1"/>
        <v>0.32786885245901637</v>
      </c>
    </row>
    <row r="78" spans="1:13" s="34" customFormat="1" x14ac:dyDescent="0.25">
      <c r="A78" s="21" t="s">
        <v>730</v>
      </c>
      <c r="B78" s="7">
        <v>495</v>
      </c>
      <c r="C78" s="11">
        <v>25</v>
      </c>
      <c r="D78" s="11">
        <v>48</v>
      </c>
      <c r="E78" s="11">
        <v>0</v>
      </c>
      <c r="F78" s="11">
        <v>2</v>
      </c>
      <c r="G78" s="11">
        <v>75</v>
      </c>
      <c r="H78" s="11">
        <v>0</v>
      </c>
      <c r="I78" s="22">
        <v>150</v>
      </c>
      <c r="J78" s="11">
        <v>0</v>
      </c>
      <c r="K78" s="11">
        <v>0</v>
      </c>
      <c r="L78" s="11">
        <v>0</v>
      </c>
      <c r="M78" s="37">
        <f t="shared" si="1"/>
        <v>0.30303030303030304</v>
      </c>
    </row>
    <row r="79" spans="1:13" s="34" customFormat="1" x14ac:dyDescent="0.25">
      <c r="A79" s="21" t="s">
        <v>731</v>
      </c>
      <c r="B79" s="7">
        <v>434</v>
      </c>
      <c r="C79" s="11">
        <v>25</v>
      </c>
      <c r="D79" s="11">
        <v>41</v>
      </c>
      <c r="E79" s="11">
        <v>0</v>
      </c>
      <c r="F79" s="11">
        <v>0</v>
      </c>
      <c r="G79" s="11">
        <v>84</v>
      </c>
      <c r="H79" s="11">
        <v>0</v>
      </c>
      <c r="I79" s="22">
        <v>150</v>
      </c>
      <c r="J79" s="11">
        <v>0</v>
      </c>
      <c r="K79" s="11">
        <v>0</v>
      </c>
      <c r="L79" s="11">
        <v>0</v>
      </c>
      <c r="M79" s="37">
        <f t="shared" si="1"/>
        <v>0.34562211981566821</v>
      </c>
    </row>
    <row r="80" spans="1:13" s="34" customFormat="1" x14ac:dyDescent="0.25">
      <c r="A80" s="21" t="s">
        <v>732</v>
      </c>
      <c r="B80" s="7">
        <v>391</v>
      </c>
      <c r="C80" s="11">
        <v>13</v>
      </c>
      <c r="D80" s="11">
        <v>42</v>
      </c>
      <c r="E80" s="11">
        <v>1</v>
      </c>
      <c r="F80" s="11">
        <v>2</v>
      </c>
      <c r="G80" s="11">
        <v>58</v>
      </c>
      <c r="H80" s="11">
        <v>0</v>
      </c>
      <c r="I80" s="22">
        <v>116</v>
      </c>
      <c r="J80" s="11">
        <v>0</v>
      </c>
      <c r="K80" s="11">
        <v>0</v>
      </c>
      <c r="L80" s="11">
        <v>0</v>
      </c>
      <c r="M80" s="37">
        <f t="shared" si="1"/>
        <v>0.29667519181585678</v>
      </c>
    </row>
    <row r="81" spans="1:13" s="34" customFormat="1" x14ac:dyDescent="0.25">
      <c r="A81" s="21" t="s">
        <v>733</v>
      </c>
      <c r="B81" s="7">
        <v>417</v>
      </c>
      <c r="C81" s="11">
        <v>19</v>
      </c>
      <c r="D81" s="11">
        <v>32</v>
      </c>
      <c r="E81" s="11">
        <v>2</v>
      </c>
      <c r="F81" s="11">
        <v>0</v>
      </c>
      <c r="G81" s="11">
        <v>96</v>
      </c>
      <c r="H81" s="11">
        <v>0</v>
      </c>
      <c r="I81" s="22">
        <v>149</v>
      </c>
      <c r="J81" s="11">
        <v>0</v>
      </c>
      <c r="K81" s="11">
        <v>0</v>
      </c>
      <c r="L81" s="11">
        <v>0</v>
      </c>
      <c r="M81" s="37">
        <f t="shared" si="1"/>
        <v>0.35731414868105515</v>
      </c>
    </row>
    <row r="82" spans="1:13" s="34" customFormat="1" x14ac:dyDescent="0.25">
      <c r="A82" s="21" t="s">
        <v>734</v>
      </c>
      <c r="B82" s="7">
        <v>542</v>
      </c>
      <c r="C82" s="11">
        <v>40</v>
      </c>
      <c r="D82" s="11">
        <v>42</v>
      </c>
      <c r="E82" s="11">
        <v>1</v>
      </c>
      <c r="F82" s="11">
        <v>1</v>
      </c>
      <c r="G82" s="11">
        <v>145</v>
      </c>
      <c r="H82" s="11">
        <v>0</v>
      </c>
      <c r="I82" s="22">
        <v>229</v>
      </c>
      <c r="J82" s="11">
        <v>2</v>
      </c>
      <c r="K82" s="11">
        <v>0</v>
      </c>
      <c r="L82" s="11">
        <v>0</v>
      </c>
      <c r="M82" s="37">
        <f t="shared" si="1"/>
        <v>0.42250922509225092</v>
      </c>
    </row>
    <row r="83" spans="1:13" s="34" customFormat="1" x14ac:dyDescent="0.25">
      <c r="A83" s="21" t="s">
        <v>468</v>
      </c>
      <c r="B83" s="22">
        <v>0</v>
      </c>
      <c r="C83" s="11">
        <v>32</v>
      </c>
      <c r="D83" s="11">
        <v>105</v>
      </c>
      <c r="E83" s="11">
        <v>0</v>
      </c>
      <c r="F83" s="11">
        <v>3</v>
      </c>
      <c r="G83" s="11">
        <v>237</v>
      </c>
      <c r="H83" s="11">
        <v>1</v>
      </c>
      <c r="I83" s="22">
        <v>378</v>
      </c>
      <c r="J83" s="11">
        <v>0</v>
      </c>
      <c r="K83" s="11">
        <v>0</v>
      </c>
      <c r="L83" s="11">
        <v>187</v>
      </c>
      <c r="M83" s="24" t="s">
        <v>99</v>
      </c>
    </row>
    <row r="84" spans="1:13" s="34" customFormat="1" x14ac:dyDescent="0.25">
      <c r="A84" s="21" t="s">
        <v>735</v>
      </c>
      <c r="B84" s="22">
        <v>0</v>
      </c>
      <c r="C84" s="11">
        <v>3</v>
      </c>
      <c r="D84" s="11">
        <v>10</v>
      </c>
      <c r="E84" s="11">
        <v>1</v>
      </c>
      <c r="F84" s="11">
        <v>4</v>
      </c>
      <c r="G84" s="11">
        <v>41</v>
      </c>
      <c r="H84" s="11">
        <v>0</v>
      </c>
      <c r="I84" s="22">
        <v>59</v>
      </c>
      <c r="J84" s="11">
        <v>0</v>
      </c>
      <c r="K84" s="11">
        <v>0</v>
      </c>
      <c r="L84" s="11">
        <v>0</v>
      </c>
      <c r="M84" s="24" t="s">
        <v>99</v>
      </c>
    </row>
    <row r="85" spans="1:13" s="34" customFormat="1" x14ac:dyDescent="0.25">
      <c r="A85" s="21" t="s">
        <v>736</v>
      </c>
      <c r="B85" s="22">
        <v>0</v>
      </c>
      <c r="C85" s="11">
        <v>391</v>
      </c>
      <c r="D85" s="22">
        <v>1785</v>
      </c>
      <c r="E85" s="11">
        <v>23</v>
      </c>
      <c r="F85" s="11">
        <v>51</v>
      </c>
      <c r="G85" s="22">
        <v>2679</v>
      </c>
      <c r="H85" s="11">
        <v>23</v>
      </c>
      <c r="I85" s="22">
        <v>4952</v>
      </c>
      <c r="J85" s="11">
        <v>3</v>
      </c>
      <c r="K85" s="11">
        <v>0</v>
      </c>
      <c r="L85" s="11">
        <v>4</v>
      </c>
      <c r="M85" s="24" t="s">
        <v>99</v>
      </c>
    </row>
    <row r="86" spans="1:13" s="34" customFormat="1" x14ac:dyDescent="0.25">
      <c r="A86" s="21" t="s">
        <v>737</v>
      </c>
      <c r="B86" s="22">
        <v>0</v>
      </c>
      <c r="C86" s="11">
        <v>413</v>
      </c>
      <c r="D86" s="11">
        <v>843</v>
      </c>
      <c r="E86" s="11">
        <v>3</v>
      </c>
      <c r="F86" s="11">
        <v>27</v>
      </c>
      <c r="G86" s="22">
        <v>2295</v>
      </c>
      <c r="H86" s="11">
        <v>8</v>
      </c>
      <c r="I86" s="22">
        <v>3589</v>
      </c>
      <c r="J86" s="11">
        <v>3</v>
      </c>
      <c r="K86" s="11">
        <v>0</v>
      </c>
      <c r="L86" s="11">
        <v>2</v>
      </c>
      <c r="M86" s="24" t="s">
        <v>99</v>
      </c>
    </row>
    <row r="87" spans="1:13" s="34" customFormat="1" x14ac:dyDescent="0.25">
      <c r="A87" s="21" t="s">
        <v>102</v>
      </c>
      <c r="B87" s="22">
        <v>0</v>
      </c>
      <c r="C87" s="11">
        <v>105</v>
      </c>
      <c r="D87" s="11">
        <v>414</v>
      </c>
      <c r="E87" s="11">
        <v>4</v>
      </c>
      <c r="F87" s="11">
        <v>12</v>
      </c>
      <c r="G87" s="11">
        <v>593</v>
      </c>
      <c r="H87" s="11">
        <v>5</v>
      </c>
      <c r="I87" s="22">
        <v>1133</v>
      </c>
      <c r="J87" s="11">
        <v>12</v>
      </c>
      <c r="K87" s="11">
        <v>0</v>
      </c>
      <c r="L87" s="11">
        <v>1</v>
      </c>
      <c r="M87" s="24" t="s">
        <v>99</v>
      </c>
    </row>
    <row r="88" spans="1:13" s="34" customFormat="1" x14ac:dyDescent="0.25">
      <c r="A88" s="21" t="s">
        <v>103</v>
      </c>
      <c r="B88" s="22">
        <v>0</v>
      </c>
      <c r="C88" s="11">
        <v>102</v>
      </c>
      <c r="D88" s="11">
        <v>365</v>
      </c>
      <c r="E88" s="11">
        <v>6</v>
      </c>
      <c r="F88" s="11">
        <v>9</v>
      </c>
      <c r="G88" s="11">
        <v>430</v>
      </c>
      <c r="H88" s="11">
        <v>6</v>
      </c>
      <c r="I88" s="22">
        <v>918</v>
      </c>
      <c r="J88" s="11">
        <v>3</v>
      </c>
      <c r="K88" s="11">
        <v>0</v>
      </c>
      <c r="L88" s="11">
        <v>1</v>
      </c>
      <c r="M88" s="24" t="s">
        <v>99</v>
      </c>
    </row>
    <row r="89" spans="1:13" s="34" customFormat="1" x14ac:dyDescent="0.25">
      <c r="A89" s="21" t="s">
        <v>104</v>
      </c>
      <c r="B89" s="7"/>
      <c r="C89" s="22">
        <f t="shared" ref="C89:L89" si="2">SUM(C2:C84)</f>
        <v>1729</v>
      </c>
      <c r="D89" s="22">
        <f t="shared" si="2"/>
        <v>5163</v>
      </c>
      <c r="E89" s="22">
        <f t="shared" si="2"/>
        <v>70</v>
      </c>
      <c r="F89" s="22">
        <f t="shared" si="2"/>
        <v>206</v>
      </c>
      <c r="G89" s="22">
        <f t="shared" si="2"/>
        <v>7311</v>
      </c>
      <c r="H89" s="22">
        <f t="shared" si="2"/>
        <v>113</v>
      </c>
      <c r="I89" s="22">
        <f t="shared" si="2"/>
        <v>14592</v>
      </c>
      <c r="J89" s="22">
        <f t="shared" si="2"/>
        <v>64</v>
      </c>
      <c r="K89" s="22">
        <f t="shared" si="2"/>
        <v>0</v>
      </c>
      <c r="L89" s="22">
        <f t="shared" si="2"/>
        <v>206</v>
      </c>
      <c r="M89" s="37"/>
    </row>
    <row r="90" spans="1:13" s="34" customFormat="1" x14ac:dyDescent="0.25">
      <c r="A90" s="21" t="s">
        <v>105</v>
      </c>
      <c r="B90" s="7"/>
      <c r="C90" s="22">
        <f t="shared" ref="C90:L90" si="3">SUM(C85:C88)</f>
        <v>1011</v>
      </c>
      <c r="D90" s="22">
        <f t="shared" si="3"/>
        <v>3407</v>
      </c>
      <c r="E90" s="22">
        <f t="shared" si="3"/>
        <v>36</v>
      </c>
      <c r="F90" s="22">
        <f t="shared" si="3"/>
        <v>99</v>
      </c>
      <c r="G90" s="22">
        <f t="shared" si="3"/>
        <v>5997</v>
      </c>
      <c r="H90" s="22">
        <f t="shared" si="3"/>
        <v>42</v>
      </c>
      <c r="I90" s="22">
        <f t="shared" si="3"/>
        <v>10592</v>
      </c>
      <c r="J90" s="22">
        <f t="shared" si="3"/>
        <v>21</v>
      </c>
      <c r="K90" s="22">
        <f t="shared" si="3"/>
        <v>0</v>
      </c>
      <c r="L90" s="22">
        <f t="shared" si="3"/>
        <v>8</v>
      </c>
      <c r="M90" s="37"/>
    </row>
    <row r="91" spans="1:13" s="34" customFormat="1" x14ac:dyDescent="0.25">
      <c r="A91" s="21" t="s">
        <v>106</v>
      </c>
      <c r="B91" s="7">
        <f>SUM(Table19[NAMES
ON LIST])</f>
        <v>36346</v>
      </c>
      <c r="C91" s="22">
        <f t="shared" ref="C91:L91" si="4">SUM(C89:C90)</f>
        <v>2740</v>
      </c>
      <c r="D91" s="22">
        <f t="shared" si="4"/>
        <v>8570</v>
      </c>
      <c r="E91" s="22">
        <f t="shared" si="4"/>
        <v>106</v>
      </c>
      <c r="F91" s="22">
        <f t="shared" si="4"/>
        <v>305</v>
      </c>
      <c r="G91" s="22">
        <f t="shared" si="4"/>
        <v>13308</v>
      </c>
      <c r="H91" s="22">
        <f t="shared" si="4"/>
        <v>155</v>
      </c>
      <c r="I91" s="22">
        <f t="shared" si="4"/>
        <v>25184</v>
      </c>
      <c r="J91" s="22">
        <f t="shared" si="4"/>
        <v>85</v>
      </c>
      <c r="K91" s="22">
        <f t="shared" si="4"/>
        <v>0</v>
      </c>
      <c r="L91" s="22">
        <f t="shared" si="4"/>
        <v>214</v>
      </c>
      <c r="M91" s="37">
        <f>(L91+K91+I91)/B91</f>
        <v>0.69878391019644526</v>
      </c>
    </row>
    <row r="92" spans="1:13" s="34" customFormat="1" x14ac:dyDescent="0.25">
      <c r="A92" s="36" t="s">
        <v>107</v>
      </c>
      <c r="B92" s="48"/>
      <c r="C92" s="28">
        <f t="shared" ref="C92:H92" si="5">C91/$I$91</f>
        <v>0.10879923761118171</v>
      </c>
      <c r="D92" s="28">
        <f t="shared" si="5"/>
        <v>0.3402954256670902</v>
      </c>
      <c r="E92" s="28">
        <f t="shared" si="5"/>
        <v>4.2090216010165181E-3</v>
      </c>
      <c r="F92" s="28">
        <f t="shared" si="5"/>
        <v>1.2110864040660738E-2</v>
      </c>
      <c r="G92" s="28">
        <f t="shared" si="5"/>
        <v>0.52843074968233794</v>
      </c>
      <c r="H92" s="28">
        <f t="shared" si="5"/>
        <v>6.1547013977128334E-3</v>
      </c>
      <c r="I92" s="28"/>
      <c r="J92" s="37"/>
      <c r="K92" s="37"/>
      <c r="L92" s="37"/>
      <c r="M92" s="37"/>
    </row>
    <row r="93" spans="1:13" x14ac:dyDescent="0.25"/>
    <row r="94" spans="1:13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89" fitToHeight="0" orientation="landscape" r:id="rId1"/>
  <tableParts count="1">
    <tablePart r:id="rId2"/>
  </tablePart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D7079E-45C2-4085-B300-2B6AF8168055}">
  <sheetPr codeName="Sheet81">
    <pageSetUpPr fitToPage="1"/>
  </sheetPr>
  <dimension ref="A1:Q88"/>
  <sheetViews>
    <sheetView topLeftCell="A54" workbookViewId="0">
      <selection activeCell="B87" sqref="B87"/>
    </sheetView>
  </sheetViews>
  <sheetFormatPr defaultColWidth="0" defaultRowHeight="15" customHeight="1" zeroHeight="1" x14ac:dyDescent="0.25"/>
  <cols>
    <col min="1" max="1" width="42.7109375" style="33" customWidth="1"/>
    <col min="2" max="2" width="8.7109375" style="40" customWidth="1"/>
    <col min="3" max="10" width="11.7109375" style="40" customWidth="1"/>
    <col min="11" max="11" width="8.7109375" style="40" customWidth="1"/>
    <col min="12" max="14" width="3.7109375" style="40" customWidth="1"/>
    <col min="15" max="15" width="8.7109375" style="47" customWidth="1"/>
    <col min="16" max="16" width="1.7109375" style="33" customWidth="1"/>
    <col min="17" max="17" width="0" style="33" hidden="1" customWidth="1"/>
    <col min="18" max="16384" width="9.140625" style="33" hidden="1"/>
  </cols>
  <sheetData>
    <row r="1" spans="1:15" ht="50.1" customHeight="1" thickBot="1" x14ac:dyDescent="0.3">
      <c r="A1" s="1" t="s">
        <v>0</v>
      </c>
      <c r="B1" s="3" t="s">
        <v>1</v>
      </c>
      <c r="C1" s="3" t="s">
        <v>6770</v>
      </c>
      <c r="D1" s="3" t="s">
        <v>6771</v>
      </c>
      <c r="E1" s="3" t="s">
        <v>6772</v>
      </c>
      <c r="F1" s="3" t="s">
        <v>6773</v>
      </c>
      <c r="G1" s="3" t="s">
        <v>6774</v>
      </c>
      <c r="H1" s="3" t="s">
        <v>6775</v>
      </c>
      <c r="I1" s="3" t="s">
        <v>6776</v>
      </c>
      <c r="J1" s="3" t="s">
        <v>6777</v>
      </c>
      <c r="K1" s="3" t="s">
        <v>8</v>
      </c>
      <c r="L1" s="3" t="s">
        <v>9</v>
      </c>
      <c r="M1" s="3" t="s">
        <v>10</v>
      </c>
      <c r="N1" s="3" t="s">
        <v>11</v>
      </c>
      <c r="O1" s="3" t="s">
        <v>12</v>
      </c>
    </row>
    <row r="2" spans="1:15" ht="15.75" thickTop="1" x14ac:dyDescent="0.25">
      <c r="A2" s="21" t="s">
        <v>6778</v>
      </c>
      <c r="B2" s="7">
        <v>166</v>
      </c>
      <c r="C2" s="7">
        <v>4</v>
      </c>
      <c r="D2" s="7">
        <v>0</v>
      </c>
      <c r="E2" s="7">
        <v>3</v>
      </c>
      <c r="F2" s="7">
        <v>0</v>
      </c>
      <c r="G2" s="7">
        <v>13</v>
      </c>
      <c r="H2" s="7">
        <v>0</v>
      </c>
      <c r="I2" s="7">
        <v>49</v>
      </c>
      <c r="J2" s="7">
        <v>0</v>
      </c>
      <c r="K2" s="22">
        <v>69</v>
      </c>
      <c r="L2" s="7">
        <v>0</v>
      </c>
      <c r="M2" s="7">
        <v>0</v>
      </c>
      <c r="N2" s="7">
        <v>0</v>
      </c>
      <c r="O2" s="37">
        <f t="shared" ref="O2:O65" si="0">(N2+M2+K2)/B2</f>
        <v>0.41566265060240964</v>
      </c>
    </row>
    <row r="3" spans="1:15" x14ac:dyDescent="0.25">
      <c r="A3" s="21" t="s">
        <v>6779</v>
      </c>
      <c r="B3" s="7">
        <v>456</v>
      </c>
      <c r="C3" s="7">
        <v>4</v>
      </c>
      <c r="D3" s="7">
        <v>0</v>
      </c>
      <c r="E3" s="7">
        <v>1</v>
      </c>
      <c r="F3" s="7">
        <v>1</v>
      </c>
      <c r="G3" s="7">
        <v>17</v>
      </c>
      <c r="H3" s="7">
        <v>1</v>
      </c>
      <c r="I3" s="7">
        <v>99</v>
      </c>
      <c r="J3" s="7">
        <v>0</v>
      </c>
      <c r="K3" s="22">
        <v>123</v>
      </c>
      <c r="L3" s="7">
        <v>0</v>
      </c>
      <c r="M3" s="7">
        <v>0</v>
      </c>
      <c r="N3" s="7">
        <v>0</v>
      </c>
      <c r="O3" s="37">
        <f t="shared" si="0"/>
        <v>0.26973684210526316</v>
      </c>
    </row>
    <row r="4" spans="1:15" x14ac:dyDescent="0.25">
      <c r="A4" s="21" t="s">
        <v>6780</v>
      </c>
      <c r="B4" s="7">
        <v>559</v>
      </c>
      <c r="C4" s="7">
        <v>9</v>
      </c>
      <c r="D4" s="7">
        <v>5</v>
      </c>
      <c r="E4" s="7">
        <v>2</v>
      </c>
      <c r="F4" s="7">
        <v>1</v>
      </c>
      <c r="G4" s="7">
        <v>30</v>
      </c>
      <c r="H4" s="7">
        <v>3</v>
      </c>
      <c r="I4" s="7">
        <v>19</v>
      </c>
      <c r="J4" s="7">
        <v>9</v>
      </c>
      <c r="K4" s="22">
        <v>78</v>
      </c>
      <c r="L4" s="7">
        <v>0</v>
      </c>
      <c r="M4" s="7">
        <v>0</v>
      </c>
      <c r="N4" s="7">
        <v>0</v>
      </c>
      <c r="O4" s="37">
        <f t="shared" si="0"/>
        <v>0.13953488372093023</v>
      </c>
    </row>
    <row r="5" spans="1:15" x14ac:dyDescent="0.25">
      <c r="A5" s="21" t="s">
        <v>6781</v>
      </c>
      <c r="B5" s="7">
        <v>470</v>
      </c>
      <c r="C5" s="7">
        <v>14</v>
      </c>
      <c r="D5" s="7">
        <v>1</v>
      </c>
      <c r="E5" s="7">
        <v>6</v>
      </c>
      <c r="F5" s="7">
        <v>0</v>
      </c>
      <c r="G5" s="7">
        <v>12</v>
      </c>
      <c r="H5" s="7">
        <v>0</v>
      </c>
      <c r="I5" s="7">
        <v>233</v>
      </c>
      <c r="J5" s="7">
        <v>1</v>
      </c>
      <c r="K5" s="22">
        <v>267</v>
      </c>
      <c r="L5" s="7">
        <v>0</v>
      </c>
      <c r="M5" s="7">
        <v>0</v>
      </c>
      <c r="N5" s="7">
        <v>0</v>
      </c>
      <c r="O5" s="37">
        <f t="shared" si="0"/>
        <v>0.56808510638297871</v>
      </c>
    </row>
    <row r="6" spans="1:15" x14ac:dyDescent="0.25">
      <c r="A6" s="21" t="s">
        <v>6782</v>
      </c>
      <c r="B6" s="7">
        <v>441</v>
      </c>
      <c r="C6" s="7">
        <v>14</v>
      </c>
      <c r="D6" s="7">
        <v>1</v>
      </c>
      <c r="E6" s="7">
        <v>1</v>
      </c>
      <c r="F6" s="7">
        <v>0</v>
      </c>
      <c r="G6" s="7">
        <v>18</v>
      </c>
      <c r="H6" s="7">
        <v>1</v>
      </c>
      <c r="I6" s="7">
        <v>247</v>
      </c>
      <c r="J6" s="7">
        <v>4</v>
      </c>
      <c r="K6" s="22">
        <v>286</v>
      </c>
      <c r="L6" s="7">
        <v>0</v>
      </c>
      <c r="M6" s="7">
        <v>0</v>
      </c>
      <c r="N6" s="7">
        <v>0</v>
      </c>
      <c r="O6" s="37">
        <f t="shared" si="0"/>
        <v>0.64852607709750565</v>
      </c>
    </row>
    <row r="7" spans="1:15" x14ac:dyDescent="0.25">
      <c r="A7" s="21" t="s">
        <v>6783</v>
      </c>
      <c r="B7" s="7">
        <v>417</v>
      </c>
      <c r="C7" s="7">
        <v>12</v>
      </c>
      <c r="D7" s="7">
        <v>0</v>
      </c>
      <c r="E7" s="7">
        <v>0</v>
      </c>
      <c r="F7" s="7">
        <v>1</v>
      </c>
      <c r="G7" s="7">
        <v>22</v>
      </c>
      <c r="H7" s="7">
        <v>5</v>
      </c>
      <c r="I7" s="7">
        <v>197</v>
      </c>
      <c r="J7" s="7">
        <v>1</v>
      </c>
      <c r="K7" s="22">
        <v>238</v>
      </c>
      <c r="L7" s="7">
        <v>0</v>
      </c>
      <c r="M7" s="7">
        <v>0</v>
      </c>
      <c r="N7" s="7">
        <v>0</v>
      </c>
      <c r="O7" s="37">
        <f t="shared" si="0"/>
        <v>0.57074340527577938</v>
      </c>
    </row>
    <row r="8" spans="1:15" x14ac:dyDescent="0.25">
      <c r="A8" s="21" t="s">
        <v>6784</v>
      </c>
      <c r="B8" s="34">
        <v>269</v>
      </c>
      <c r="C8" s="7">
        <v>12</v>
      </c>
      <c r="D8" s="7">
        <v>3</v>
      </c>
      <c r="E8" s="7">
        <v>0</v>
      </c>
      <c r="F8" s="7">
        <v>0</v>
      </c>
      <c r="G8" s="7">
        <v>19</v>
      </c>
      <c r="H8" s="7">
        <v>1</v>
      </c>
      <c r="I8" s="7">
        <v>99</v>
      </c>
      <c r="J8" s="7">
        <v>1</v>
      </c>
      <c r="K8" s="22">
        <v>135</v>
      </c>
      <c r="L8" s="7">
        <v>0</v>
      </c>
      <c r="M8" s="7">
        <v>0</v>
      </c>
      <c r="N8" s="7">
        <v>2</v>
      </c>
      <c r="O8" s="37">
        <f t="shared" si="0"/>
        <v>0.50929368029739774</v>
      </c>
    </row>
    <row r="9" spans="1:15" x14ac:dyDescent="0.25">
      <c r="A9" s="21" t="s">
        <v>6785</v>
      </c>
      <c r="B9" s="34">
        <v>305</v>
      </c>
      <c r="C9" s="7">
        <v>19</v>
      </c>
      <c r="D9" s="7">
        <v>0</v>
      </c>
      <c r="E9" s="7">
        <v>2</v>
      </c>
      <c r="F9" s="7">
        <v>0</v>
      </c>
      <c r="G9" s="7">
        <v>22</v>
      </c>
      <c r="H9" s="7">
        <v>3</v>
      </c>
      <c r="I9" s="7">
        <v>116</v>
      </c>
      <c r="J9" s="7">
        <v>7</v>
      </c>
      <c r="K9" s="22">
        <v>169</v>
      </c>
      <c r="L9" s="7">
        <v>0</v>
      </c>
      <c r="M9" s="7">
        <v>0</v>
      </c>
      <c r="N9" s="7">
        <v>0</v>
      </c>
      <c r="O9" s="37">
        <f t="shared" si="0"/>
        <v>0.5540983606557377</v>
      </c>
    </row>
    <row r="10" spans="1:15" x14ac:dyDescent="0.25">
      <c r="A10" s="21" t="s">
        <v>6786</v>
      </c>
      <c r="B10" s="34">
        <v>431</v>
      </c>
      <c r="C10" s="7">
        <v>15</v>
      </c>
      <c r="D10" s="7">
        <v>1</v>
      </c>
      <c r="E10" s="7">
        <v>4</v>
      </c>
      <c r="F10" s="7">
        <v>2</v>
      </c>
      <c r="G10" s="7">
        <v>38</v>
      </c>
      <c r="H10" s="7">
        <v>4</v>
      </c>
      <c r="I10" s="7">
        <v>182</v>
      </c>
      <c r="J10" s="7">
        <v>4</v>
      </c>
      <c r="K10" s="22">
        <v>250</v>
      </c>
      <c r="L10" s="7">
        <v>8</v>
      </c>
      <c r="M10" s="7">
        <v>0</v>
      </c>
      <c r="N10" s="7">
        <v>0</v>
      </c>
      <c r="O10" s="37">
        <f t="shared" si="0"/>
        <v>0.58004640371229699</v>
      </c>
    </row>
    <row r="11" spans="1:15" x14ac:dyDescent="0.25">
      <c r="A11" s="21" t="s">
        <v>6787</v>
      </c>
      <c r="B11" s="34">
        <v>516</v>
      </c>
      <c r="C11" s="7">
        <v>14</v>
      </c>
      <c r="D11" s="7">
        <v>2</v>
      </c>
      <c r="E11" s="7">
        <v>4</v>
      </c>
      <c r="F11" s="7">
        <v>1</v>
      </c>
      <c r="G11" s="7">
        <v>23</v>
      </c>
      <c r="H11" s="7">
        <v>4</v>
      </c>
      <c r="I11" s="7">
        <v>131</v>
      </c>
      <c r="J11" s="7">
        <v>1</v>
      </c>
      <c r="K11" s="22">
        <v>180</v>
      </c>
      <c r="L11" s="7">
        <v>0</v>
      </c>
      <c r="M11" s="7">
        <v>0</v>
      </c>
      <c r="N11" s="7">
        <v>0</v>
      </c>
      <c r="O11" s="37">
        <f t="shared" si="0"/>
        <v>0.34883720930232559</v>
      </c>
    </row>
    <row r="12" spans="1:15" x14ac:dyDescent="0.25">
      <c r="A12" s="21" t="s">
        <v>6788</v>
      </c>
      <c r="B12" s="34">
        <v>438</v>
      </c>
      <c r="C12" s="7">
        <v>20</v>
      </c>
      <c r="D12" s="7">
        <v>0</v>
      </c>
      <c r="E12" s="7">
        <v>2</v>
      </c>
      <c r="F12" s="7">
        <v>1</v>
      </c>
      <c r="G12" s="7">
        <v>11</v>
      </c>
      <c r="H12" s="7">
        <v>0</v>
      </c>
      <c r="I12" s="7">
        <v>134</v>
      </c>
      <c r="J12" s="7">
        <v>5</v>
      </c>
      <c r="K12" s="22">
        <v>173</v>
      </c>
      <c r="L12" s="7">
        <v>0</v>
      </c>
      <c r="M12" s="7">
        <v>0</v>
      </c>
      <c r="N12" s="7">
        <v>0</v>
      </c>
      <c r="O12" s="37">
        <f t="shared" si="0"/>
        <v>0.3949771689497717</v>
      </c>
    </row>
    <row r="13" spans="1:15" x14ac:dyDescent="0.25">
      <c r="A13" s="21" t="s">
        <v>6789</v>
      </c>
      <c r="B13" s="34">
        <v>551</v>
      </c>
      <c r="C13" s="7">
        <v>3</v>
      </c>
      <c r="D13" s="7">
        <v>0</v>
      </c>
      <c r="E13" s="7">
        <v>0</v>
      </c>
      <c r="F13" s="7">
        <v>0</v>
      </c>
      <c r="G13" s="7">
        <v>4</v>
      </c>
      <c r="H13" s="7">
        <v>0</v>
      </c>
      <c r="I13" s="7">
        <v>42</v>
      </c>
      <c r="J13" s="7">
        <v>2</v>
      </c>
      <c r="K13" s="22">
        <v>51</v>
      </c>
      <c r="L13" s="7">
        <v>0</v>
      </c>
      <c r="M13" s="7">
        <v>1</v>
      </c>
      <c r="N13" s="7">
        <v>0</v>
      </c>
      <c r="O13" s="37">
        <f t="shared" si="0"/>
        <v>9.4373865698729589E-2</v>
      </c>
    </row>
    <row r="14" spans="1:15" x14ac:dyDescent="0.25">
      <c r="A14" s="21" t="s">
        <v>6790</v>
      </c>
      <c r="B14" s="34">
        <v>650</v>
      </c>
      <c r="C14" s="7">
        <v>32</v>
      </c>
      <c r="D14" s="7">
        <v>2</v>
      </c>
      <c r="E14" s="7">
        <v>0</v>
      </c>
      <c r="F14" s="7">
        <v>0</v>
      </c>
      <c r="G14" s="7">
        <v>10</v>
      </c>
      <c r="H14" s="7">
        <v>1</v>
      </c>
      <c r="I14" s="7">
        <v>193</v>
      </c>
      <c r="J14" s="7">
        <v>2</v>
      </c>
      <c r="K14" s="22">
        <v>240</v>
      </c>
      <c r="L14" s="7">
        <v>0</v>
      </c>
      <c r="M14" s="7">
        <v>0</v>
      </c>
      <c r="N14" s="7">
        <v>0</v>
      </c>
      <c r="O14" s="37">
        <f t="shared" si="0"/>
        <v>0.36923076923076925</v>
      </c>
    </row>
    <row r="15" spans="1:15" x14ac:dyDescent="0.25">
      <c r="A15" s="21" t="s">
        <v>6791</v>
      </c>
      <c r="B15" s="34">
        <v>369</v>
      </c>
      <c r="C15" s="7">
        <v>12</v>
      </c>
      <c r="D15" s="7">
        <v>0</v>
      </c>
      <c r="E15" s="7">
        <v>3</v>
      </c>
      <c r="F15" s="7">
        <v>0</v>
      </c>
      <c r="G15" s="7">
        <v>16</v>
      </c>
      <c r="H15" s="7">
        <v>0</v>
      </c>
      <c r="I15" s="7">
        <v>113</v>
      </c>
      <c r="J15" s="7">
        <v>1</v>
      </c>
      <c r="K15" s="22">
        <v>145</v>
      </c>
      <c r="L15" s="7">
        <v>0</v>
      </c>
      <c r="M15" s="7">
        <v>0</v>
      </c>
      <c r="N15" s="7">
        <v>1</v>
      </c>
      <c r="O15" s="37">
        <f t="shared" si="0"/>
        <v>0.39566395663956638</v>
      </c>
    </row>
    <row r="16" spans="1:15" x14ac:dyDescent="0.25">
      <c r="A16" s="21" t="s">
        <v>6792</v>
      </c>
      <c r="B16" s="34">
        <v>587</v>
      </c>
      <c r="C16" s="7">
        <v>16</v>
      </c>
      <c r="D16" s="7">
        <v>8</v>
      </c>
      <c r="E16" s="7">
        <v>3</v>
      </c>
      <c r="F16" s="7">
        <v>0</v>
      </c>
      <c r="G16" s="7">
        <v>24</v>
      </c>
      <c r="H16" s="7">
        <v>3</v>
      </c>
      <c r="I16" s="7">
        <v>146</v>
      </c>
      <c r="J16" s="7">
        <v>2</v>
      </c>
      <c r="K16" s="22">
        <v>202</v>
      </c>
      <c r="L16" s="7">
        <v>0</v>
      </c>
      <c r="M16" s="7">
        <v>0</v>
      </c>
      <c r="N16" s="7">
        <v>1</v>
      </c>
      <c r="O16" s="37">
        <f t="shared" si="0"/>
        <v>0.34582623509369675</v>
      </c>
    </row>
    <row r="17" spans="1:15" x14ac:dyDescent="0.25">
      <c r="A17" s="21" t="s">
        <v>6793</v>
      </c>
      <c r="B17" s="34">
        <v>499</v>
      </c>
      <c r="C17" s="7">
        <v>10</v>
      </c>
      <c r="D17" s="7">
        <v>4</v>
      </c>
      <c r="E17" s="7">
        <v>5</v>
      </c>
      <c r="F17" s="7">
        <v>1</v>
      </c>
      <c r="G17" s="7">
        <v>14</v>
      </c>
      <c r="H17" s="7">
        <v>3</v>
      </c>
      <c r="I17" s="7">
        <v>136</v>
      </c>
      <c r="J17" s="7">
        <v>3</v>
      </c>
      <c r="K17" s="22">
        <v>176</v>
      </c>
      <c r="L17" s="7">
        <v>2</v>
      </c>
      <c r="M17" s="7">
        <v>0</v>
      </c>
      <c r="N17" s="7">
        <v>0</v>
      </c>
      <c r="O17" s="37">
        <f t="shared" si="0"/>
        <v>0.35270541082164331</v>
      </c>
    </row>
    <row r="18" spans="1:15" x14ac:dyDescent="0.25">
      <c r="A18" s="21" t="s">
        <v>6794</v>
      </c>
      <c r="B18" s="34">
        <v>465</v>
      </c>
      <c r="C18" s="7">
        <v>11</v>
      </c>
      <c r="D18" s="7">
        <v>3</v>
      </c>
      <c r="E18" s="7">
        <v>0</v>
      </c>
      <c r="F18" s="7">
        <v>1</v>
      </c>
      <c r="G18" s="7">
        <v>23</v>
      </c>
      <c r="H18" s="7">
        <v>2</v>
      </c>
      <c r="I18" s="7">
        <v>116</v>
      </c>
      <c r="J18" s="7">
        <v>0</v>
      </c>
      <c r="K18" s="22">
        <v>156</v>
      </c>
      <c r="L18" s="7">
        <v>0</v>
      </c>
      <c r="M18" s="7">
        <v>0</v>
      </c>
      <c r="N18" s="7">
        <v>2</v>
      </c>
      <c r="O18" s="37">
        <f t="shared" si="0"/>
        <v>0.33978494623655914</v>
      </c>
    </row>
    <row r="19" spans="1:15" x14ac:dyDescent="0.25">
      <c r="A19" s="21" t="s">
        <v>6795</v>
      </c>
      <c r="B19" s="34">
        <v>735</v>
      </c>
      <c r="C19" s="7">
        <v>21</v>
      </c>
      <c r="D19" s="7">
        <v>4</v>
      </c>
      <c r="E19" s="7">
        <v>3</v>
      </c>
      <c r="F19" s="7">
        <v>0</v>
      </c>
      <c r="G19" s="7">
        <v>33</v>
      </c>
      <c r="H19" s="7">
        <v>0</v>
      </c>
      <c r="I19" s="7">
        <v>209</v>
      </c>
      <c r="J19" s="7">
        <v>0</v>
      </c>
      <c r="K19" s="22">
        <v>270</v>
      </c>
      <c r="L19" s="7">
        <v>0</v>
      </c>
      <c r="M19" s="7">
        <v>2</v>
      </c>
      <c r="N19" s="7">
        <v>0</v>
      </c>
      <c r="O19" s="37">
        <f t="shared" si="0"/>
        <v>0.37006802721088433</v>
      </c>
    </row>
    <row r="20" spans="1:15" x14ac:dyDescent="0.25">
      <c r="A20" s="21" t="s">
        <v>6796</v>
      </c>
      <c r="B20" s="34">
        <v>655</v>
      </c>
      <c r="C20" s="7">
        <v>24</v>
      </c>
      <c r="D20" s="7">
        <v>1</v>
      </c>
      <c r="E20" s="7">
        <v>6</v>
      </c>
      <c r="F20" s="7">
        <v>0</v>
      </c>
      <c r="G20" s="7">
        <v>39</v>
      </c>
      <c r="H20" s="7">
        <v>4</v>
      </c>
      <c r="I20" s="7">
        <v>244</v>
      </c>
      <c r="J20" s="7">
        <v>3</v>
      </c>
      <c r="K20" s="22">
        <v>321</v>
      </c>
      <c r="L20" s="7">
        <v>1</v>
      </c>
      <c r="M20" s="7">
        <v>0</v>
      </c>
      <c r="N20" s="7">
        <v>1</v>
      </c>
      <c r="O20" s="37">
        <f t="shared" si="0"/>
        <v>0.49160305343511451</v>
      </c>
    </row>
    <row r="21" spans="1:15" x14ac:dyDescent="0.25">
      <c r="A21" s="21" t="s">
        <v>6797</v>
      </c>
      <c r="B21" s="34">
        <v>502</v>
      </c>
      <c r="C21" s="7">
        <v>13</v>
      </c>
      <c r="D21" s="7">
        <v>2</v>
      </c>
      <c r="E21" s="7">
        <v>5</v>
      </c>
      <c r="F21" s="7">
        <v>1</v>
      </c>
      <c r="G21" s="7">
        <v>33</v>
      </c>
      <c r="H21" s="7">
        <v>1</v>
      </c>
      <c r="I21" s="7">
        <v>218</v>
      </c>
      <c r="J21" s="7">
        <v>2</v>
      </c>
      <c r="K21" s="22">
        <v>275</v>
      </c>
      <c r="L21" s="7">
        <v>0</v>
      </c>
      <c r="M21" s="7">
        <v>0</v>
      </c>
      <c r="N21" s="7">
        <v>1</v>
      </c>
      <c r="O21" s="37">
        <f t="shared" si="0"/>
        <v>0.54980079681274896</v>
      </c>
    </row>
    <row r="22" spans="1:15" x14ac:dyDescent="0.25">
      <c r="A22" s="21" t="s">
        <v>6798</v>
      </c>
      <c r="B22" s="34">
        <v>307</v>
      </c>
      <c r="C22" s="7">
        <v>12</v>
      </c>
      <c r="D22" s="7">
        <v>2</v>
      </c>
      <c r="E22" s="7">
        <v>4</v>
      </c>
      <c r="F22" s="7">
        <v>0</v>
      </c>
      <c r="G22" s="7">
        <v>34</v>
      </c>
      <c r="H22" s="7">
        <v>4</v>
      </c>
      <c r="I22" s="7">
        <v>137</v>
      </c>
      <c r="J22" s="7">
        <v>0</v>
      </c>
      <c r="K22" s="22">
        <v>193</v>
      </c>
      <c r="L22" s="7">
        <v>0</v>
      </c>
      <c r="M22" s="7">
        <v>0</v>
      </c>
      <c r="N22" s="7">
        <v>0</v>
      </c>
      <c r="O22" s="37">
        <f t="shared" si="0"/>
        <v>0.62866449511400646</v>
      </c>
    </row>
    <row r="23" spans="1:15" x14ac:dyDescent="0.25">
      <c r="A23" s="21" t="s">
        <v>6799</v>
      </c>
      <c r="B23" s="34">
        <v>371</v>
      </c>
      <c r="C23" s="7">
        <v>13</v>
      </c>
      <c r="D23" s="7">
        <v>2</v>
      </c>
      <c r="E23" s="7">
        <v>1</v>
      </c>
      <c r="F23" s="7">
        <v>2</v>
      </c>
      <c r="G23" s="7">
        <v>23</v>
      </c>
      <c r="H23" s="7">
        <v>2</v>
      </c>
      <c r="I23" s="7">
        <v>163</v>
      </c>
      <c r="J23" s="7">
        <v>0</v>
      </c>
      <c r="K23" s="22">
        <v>206</v>
      </c>
      <c r="L23" s="7">
        <v>0</v>
      </c>
      <c r="M23" s="7">
        <v>0</v>
      </c>
      <c r="N23" s="7">
        <v>0</v>
      </c>
      <c r="O23" s="37">
        <f t="shared" si="0"/>
        <v>0.55525606469002697</v>
      </c>
    </row>
    <row r="24" spans="1:15" x14ac:dyDescent="0.25">
      <c r="A24" s="21" t="s">
        <v>6800</v>
      </c>
      <c r="B24" s="34">
        <v>374</v>
      </c>
      <c r="C24" s="7">
        <v>5</v>
      </c>
      <c r="D24" s="7">
        <v>1</v>
      </c>
      <c r="E24" s="7">
        <v>1</v>
      </c>
      <c r="F24" s="7">
        <v>0</v>
      </c>
      <c r="G24" s="7">
        <v>10</v>
      </c>
      <c r="H24" s="7">
        <v>0</v>
      </c>
      <c r="I24" s="7">
        <v>130</v>
      </c>
      <c r="J24" s="7">
        <v>1</v>
      </c>
      <c r="K24" s="22">
        <v>148</v>
      </c>
      <c r="L24" s="7">
        <v>0</v>
      </c>
      <c r="M24" s="7">
        <v>0</v>
      </c>
      <c r="N24" s="7">
        <v>0</v>
      </c>
      <c r="O24" s="37">
        <f t="shared" si="0"/>
        <v>0.39572192513368987</v>
      </c>
    </row>
    <row r="25" spans="1:15" x14ac:dyDescent="0.25">
      <c r="A25" s="21" t="s">
        <v>6801</v>
      </c>
      <c r="B25" s="34">
        <v>473</v>
      </c>
      <c r="C25" s="7">
        <v>10</v>
      </c>
      <c r="D25" s="7">
        <v>2</v>
      </c>
      <c r="E25" s="7">
        <v>0</v>
      </c>
      <c r="F25" s="7">
        <v>1</v>
      </c>
      <c r="G25" s="7">
        <v>13</v>
      </c>
      <c r="H25" s="7">
        <v>0</v>
      </c>
      <c r="I25" s="7">
        <v>119</v>
      </c>
      <c r="J25" s="7">
        <v>0</v>
      </c>
      <c r="K25" s="22">
        <v>145</v>
      </c>
      <c r="L25" s="7">
        <v>0</v>
      </c>
      <c r="M25" s="7">
        <v>0</v>
      </c>
      <c r="N25" s="7">
        <v>0</v>
      </c>
      <c r="O25" s="37">
        <f t="shared" si="0"/>
        <v>0.30655391120507397</v>
      </c>
    </row>
    <row r="26" spans="1:15" x14ac:dyDescent="0.25">
      <c r="A26" s="21" t="s">
        <v>6802</v>
      </c>
      <c r="B26" s="34">
        <v>554</v>
      </c>
      <c r="C26" s="7">
        <v>12</v>
      </c>
      <c r="D26" s="7">
        <v>2</v>
      </c>
      <c r="E26" s="7">
        <v>1</v>
      </c>
      <c r="F26" s="7">
        <v>2</v>
      </c>
      <c r="G26" s="7">
        <v>9</v>
      </c>
      <c r="H26" s="7">
        <v>0</v>
      </c>
      <c r="I26" s="7">
        <v>185</v>
      </c>
      <c r="J26" s="7">
        <v>2</v>
      </c>
      <c r="K26" s="22">
        <v>213</v>
      </c>
      <c r="L26" s="7">
        <v>0</v>
      </c>
      <c r="M26" s="7">
        <v>0</v>
      </c>
      <c r="N26" s="7">
        <v>0</v>
      </c>
      <c r="O26" s="37">
        <f t="shared" si="0"/>
        <v>0.3844765342960289</v>
      </c>
    </row>
    <row r="27" spans="1:15" x14ac:dyDescent="0.25">
      <c r="A27" s="21" t="s">
        <v>6803</v>
      </c>
      <c r="B27" s="34">
        <v>550</v>
      </c>
      <c r="C27" s="7">
        <v>7</v>
      </c>
      <c r="D27" s="7">
        <v>3</v>
      </c>
      <c r="E27" s="7">
        <v>5</v>
      </c>
      <c r="F27" s="7">
        <v>2</v>
      </c>
      <c r="G27" s="7">
        <v>10</v>
      </c>
      <c r="H27" s="7">
        <v>0</v>
      </c>
      <c r="I27" s="7">
        <v>191</v>
      </c>
      <c r="J27" s="7">
        <v>2</v>
      </c>
      <c r="K27" s="22">
        <v>220</v>
      </c>
      <c r="L27" s="7">
        <v>1</v>
      </c>
      <c r="M27" s="7">
        <v>1</v>
      </c>
      <c r="N27" s="7">
        <v>0</v>
      </c>
      <c r="O27" s="37">
        <f t="shared" si="0"/>
        <v>0.4018181818181818</v>
      </c>
    </row>
    <row r="28" spans="1:15" x14ac:dyDescent="0.25">
      <c r="A28" s="21" t="s">
        <v>6804</v>
      </c>
      <c r="B28" s="34">
        <v>501</v>
      </c>
      <c r="C28" s="7">
        <v>8</v>
      </c>
      <c r="D28" s="7">
        <v>4</v>
      </c>
      <c r="E28" s="7">
        <v>1</v>
      </c>
      <c r="F28" s="7">
        <v>0</v>
      </c>
      <c r="G28" s="7">
        <v>16</v>
      </c>
      <c r="H28" s="7">
        <v>0</v>
      </c>
      <c r="I28" s="7">
        <v>131</v>
      </c>
      <c r="J28" s="7">
        <v>4</v>
      </c>
      <c r="K28" s="22">
        <v>164</v>
      </c>
      <c r="L28" s="7">
        <v>0</v>
      </c>
      <c r="M28" s="7">
        <v>0</v>
      </c>
      <c r="N28" s="7">
        <v>0</v>
      </c>
      <c r="O28" s="37">
        <f t="shared" si="0"/>
        <v>0.32734530938123751</v>
      </c>
    </row>
    <row r="29" spans="1:15" x14ac:dyDescent="0.25">
      <c r="A29" s="21" t="s">
        <v>6805</v>
      </c>
      <c r="B29" s="34">
        <v>549</v>
      </c>
      <c r="C29" s="7">
        <v>12</v>
      </c>
      <c r="D29" s="7">
        <v>2</v>
      </c>
      <c r="E29" s="7">
        <v>1</v>
      </c>
      <c r="F29" s="7">
        <v>0</v>
      </c>
      <c r="G29" s="7">
        <v>14</v>
      </c>
      <c r="H29" s="7">
        <v>1</v>
      </c>
      <c r="I29" s="7">
        <v>150</v>
      </c>
      <c r="J29" s="7">
        <v>1</v>
      </c>
      <c r="K29" s="22">
        <v>181</v>
      </c>
      <c r="L29" s="7">
        <v>0</v>
      </c>
      <c r="M29" s="7">
        <v>0</v>
      </c>
      <c r="N29" s="7">
        <v>0</v>
      </c>
      <c r="O29" s="37">
        <f t="shared" si="0"/>
        <v>0.32969034608378872</v>
      </c>
    </row>
    <row r="30" spans="1:15" x14ac:dyDescent="0.25">
      <c r="A30" s="21" t="s">
        <v>6806</v>
      </c>
      <c r="B30" s="7">
        <v>490</v>
      </c>
      <c r="C30" s="7">
        <v>12</v>
      </c>
      <c r="D30" s="7">
        <v>1</v>
      </c>
      <c r="E30" s="7">
        <v>3</v>
      </c>
      <c r="F30" s="7">
        <v>0</v>
      </c>
      <c r="G30" s="7">
        <v>19</v>
      </c>
      <c r="H30" s="7">
        <v>1</v>
      </c>
      <c r="I30" s="7">
        <v>100</v>
      </c>
      <c r="J30" s="7">
        <v>1</v>
      </c>
      <c r="K30" s="22">
        <v>137</v>
      </c>
      <c r="L30" s="7">
        <v>0</v>
      </c>
      <c r="M30" s="7">
        <v>0</v>
      </c>
      <c r="N30" s="7">
        <v>0</v>
      </c>
      <c r="O30" s="37">
        <f t="shared" si="0"/>
        <v>0.2795918367346939</v>
      </c>
    </row>
    <row r="31" spans="1:15" x14ac:dyDescent="0.25">
      <c r="A31" s="21" t="s">
        <v>6807</v>
      </c>
      <c r="B31" s="34">
        <v>475</v>
      </c>
      <c r="C31" s="7">
        <v>9</v>
      </c>
      <c r="D31" s="7">
        <v>2</v>
      </c>
      <c r="E31" s="7">
        <v>2</v>
      </c>
      <c r="F31" s="7">
        <v>0</v>
      </c>
      <c r="G31" s="7">
        <v>33</v>
      </c>
      <c r="H31" s="7">
        <v>0</v>
      </c>
      <c r="I31" s="7">
        <v>120</v>
      </c>
      <c r="J31" s="7">
        <v>2</v>
      </c>
      <c r="K31" s="22">
        <v>168</v>
      </c>
      <c r="L31" s="7">
        <v>1</v>
      </c>
      <c r="M31" s="7">
        <v>0</v>
      </c>
      <c r="N31" s="7">
        <v>0</v>
      </c>
      <c r="O31" s="37">
        <f t="shared" si="0"/>
        <v>0.35368421052631577</v>
      </c>
    </row>
    <row r="32" spans="1:15" x14ac:dyDescent="0.25">
      <c r="A32" s="21" t="s">
        <v>6808</v>
      </c>
      <c r="B32" s="34">
        <v>544</v>
      </c>
      <c r="C32" s="7">
        <v>15</v>
      </c>
      <c r="D32" s="7">
        <v>4</v>
      </c>
      <c r="E32" s="7">
        <v>9</v>
      </c>
      <c r="F32" s="7">
        <v>0</v>
      </c>
      <c r="G32" s="7">
        <v>19</v>
      </c>
      <c r="H32" s="7">
        <v>1</v>
      </c>
      <c r="I32" s="7">
        <v>157</v>
      </c>
      <c r="J32" s="7">
        <v>0</v>
      </c>
      <c r="K32" s="22">
        <v>205</v>
      </c>
      <c r="L32" s="7">
        <v>0</v>
      </c>
      <c r="M32" s="7">
        <v>0</v>
      </c>
      <c r="N32" s="7">
        <v>1</v>
      </c>
      <c r="O32" s="37">
        <f t="shared" si="0"/>
        <v>0.37867647058823528</v>
      </c>
    </row>
    <row r="33" spans="1:15" x14ac:dyDescent="0.25">
      <c r="A33" s="21" t="s">
        <v>6809</v>
      </c>
      <c r="B33" s="34">
        <v>367</v>
      </c>
      <c r="C33" s="7">
        <v>14</v>
      </c>
      <c r="D33" s="7">
        <v>2</v>
      </c>
      <c r="E33" s="7">
        <v>2</v>
      </c>
      <c r="F33" s="7">
        <v>0</v>
      </c>
      <c r="G33" s="7">
        <v>14</v>
      </c>
      <c r="H33" s="7">
        <v>2</v>
      </c>
      <c r="I33" s="7">
        <v>78</v>
      </c>
      <c r="J33" s="7">
        <v>0</v>
      </c>
      <c r="K33" s="22">
        <v>112</v>
      </c>
      <c r="L33" s="7">
        <v>1</v>
      </c>
      <c r="M33" s="7">
        <v>0</v>
      </c>
      <c r="N33" s="7">
        <v>0</v>
      </c>
      <c r="O33" s="37">
        <f t="shared" si="0"/>
        <v>0.30517711171662126</v>
      </c>
    </row>
    <row r="34" spans="1:15" x14ac:dyDescent="0.25">
      <c r="A34" s="21" t="s">
        <v>6810</v>
      </c>
      <c r="B34" s="34">
        <v>311</v>
      </c>
      <c r="C34" s="7">
        <v>4</v>
      </c>
      <c r="D34" s="7">
        <v>2</v>
      </c>
      <c r="E34" s="7">
        <v>2</v>
      </c>
      <c r="F34" s="7">
        <v>1</v>
      </c>
      <c r="G34" s="7">
        <v>4</v>
      </c>
      <c r="H34" s="7">
        <v>0</v>
      </c>
      <c r="I34" s="7">
        <v>54</v>
      </c>
      <c r="J34" s="7">
        <v>2</v>
      </c>
      <c r="K34" s="22">
        <v>69</v>
      </c>
      <c r="L34" s="7">
        <v>1</v>
      </c>
      <c r="M34" s="7">
        <v>0</v>
      </c>
      <c r="N34" s="7">
        <v>0</v>
      </c>
      <c r="O34" s="37">
        <f t="shared" si="0"/>
        <v>0.22186495176848875</v>
      </c>
    </row>
    <row r="35" spans="1:15" x14ac:dyDescent="0.25">
      <c r="A35" s="21" t="s">
        <v>6811</v>
      </c>
      <c r="B35" s="7">
        <v>474</v>
      </c>
      <c r="C35" s="7">
        <v>11</v>
      </c>
      <c r="D35" s="7">
        <v>4</v>
      </c>
      <c r="E35" s="7">
        <v>1</v>
      </c>
      <c r="F35" s="7">
        <v>0</v>
      </c>
      <c r="G35" s="7">
        <v>10</v>
      </c>
      <c r="H35" s="7">
        <v>2</v>
      </c>
      <c r="I35" s="7">
        <v>125</v>
      </c>
      <c r="J35" s="7">
        <v>1</v>
      </c>
      <c r="K35" s="22">
        <v>154</v>
      </c>
      <c r="L35" s="7">
        <v>0</v>
      </c>
      <c r="M35" s="7">
        <v>0</v>
      </c>
      <c r="N35" s="7">
        <v>0</v>
      </c>
      <c r="O35" s="37">
        <f t="shared" si="0"/>
        <v>0.32489451476793246</v>
      </c>
    </row>
    <row r="36" spans="1:15" x14ac:dyDescent="0.25">
      <c r="A36" s="21" t="s">
        <v>6812</v>
      </c>
      <c r="B36" s="34">
        <v>317</v>
      </c>
      <c r="C36" s="7">
        <v>12</v>
      </c>
      <c r="D36" s="7">
        <v>2</v>
      </c>
      <c r="E36" s="7">
        <v>1</v>
      </c>
      <c r="F36" s="7">
        <v>0</v>
      </c>
      <c r="G36" s="7">
        <v>12</v>
      </c>
      <c r="H36" s="7">
        <v>1</v>
      </c>
      <c r="I36" s="7">
        <v>73</v>
      </c>
      <c r="J36" s="7">
        <v>1</v>
      </c>
      <c r="K36" s="22">
        <v>102</v>
      </c>
      <c r="L36" s="7">
        <v>0</v>
      </c>
      <c r="M36" s="7">
        <v>0</v>
      </c>
      <c r="N36" s="7">
        <v>0</v>
      </c>
      <c r="O36" s="37">
        <f t="shared" si="0"/>
        <v>0.32176656151419558</v>
      </c>
    </row>
    <row r="37" spans="1:15" x14ac:dyDescent="0.25">
      <c r="A37" s="21" t="s">
        <v>6813</v>
      </c>
      <c r="B37" s="34">
        <v>438</v>
      </c>
      <c r="C37" s="7">
        <v>8</v>
      </c>
      <c r="D37" s="7">
        <v>2</v>
      </c>
      <c r="E37" s="7">
        <v>2</v>
      </c>
      <c r="F37" s="7">
        <v>0</v>
      </c>
      <c r="G37" s="7">
        <v>23</v>
      </c>
      <c r="H37" s="7">
        <v>1</v>
      </c>
      <c r="I37" s="7">
        <v>82</v>
      </c>
      <c r="J37" s="7">
        <v>1</v>
      </c>
      <c r="K37" s="22">
        <v>119</v>
      </c>
      <c r="L37" s="7">
        <v>0</v>
      </c>
      <c r="M37" s="7">
        <v>0</v>
      </c>
      <c r="N37" s="7">
        <v>1</v>
      </c>
      <c r="O37" s="37">
        <f t="shared" si="0"/>
        <v>0.27397260273972601</v>
      </c>
    </row>
    <row r="38" spans="1:15" x14ac:dyDescent="0.25">
      <c r="A38" s="21" t="s">
        <v>6814</v>
      </c>
      <c r="B38" s="34">
        <v>451</v>
      </c>
      <c r="C38" s="7">
        <v>7</v>
      </c>
      <c r="D38" s="7">
        <v>0</v>
      </c>
      <c r="E38" s="7">
        <v>4</v>
      </c>
      <c r="F38" s="7">
        <v>0</v>
      </c>
      <c r="G38" s="7">
        <v>17</v>
      </c>
      <c r="H38" s="7">
        <v>3</v>
      </c>
      <c r="I38" s="7">
        <v>74</v>
      </c>
      <c r="J38" s="7">
        <v>0</v>
      </c>
      <c r="K38" s="22">
        <v>105</v>
      </c>
      <c r="L38" s="7">
        <v>0</v>
      </c>
      <c r="M38" s="7">
        <v>0</v>
      </c>
      <c r="N38" s="7">
        <v>0</v>
      </c>
      <c r="O38" s="37">
        <f t="shared" si="0"/>
        <v>0.2328159645232816</v>
      </c>
    </row>
    <row r="39" spans="1:15" x14ac:dyDescent="0.25">
      <c r="A39" s="21" t="s">
        <v>6815</v>
      </c>
      <c r="B39" s="34">
        <v>380</v>
      </c>
      <c r="C39" s="7">
        <v>4</v>
      </c>
      <c r="D39" s="7">
        <v>1</v>
      </c>
      <c r="E39" s="7">
        <v>2</v>
      </c>
      <c r="F39" s="7">
        <v>2</v>
      </c>
      <c r="G39" s="7">
        <v>21</v>
      </c>
      <c r="H39" s="7">
        <v>1</v>
      </c>
      <c r="I39" s="7">
        <v>43</v>
      </c>
      <c r="J39" s="7">
        <v>0</v>
      </c>
      <c r="K39" s="22">
        <v>74</v>
      </c>
      <c r="L39" s="7">
        <v>0</v>
      </c>
      <c r="M39" s="7">
        <v>0</v>
      </c>
      <c r="N39" s="7">
        <v>0</v>
      </c>
      <c r="O39" s="37">
        <f t="shared" si="0"/>
        <v>0.19473684210526315</v>
      </c>
    </row>
    <row r="40" spans="1:15" x14ac:dyDescent="0.25">
      <c r="A40" s="21" t="s">
        <v>6816</v>
      </c>
      <c r="B40" s="34">
        <v>348</v>
      </c>
      <c r="C40" s="7">
        <v>6</v>
      </c>
      <c r="D40" s="7">
        <v>1</v>
      </c>
      <c r="E40" s="7">
        <v>0</v>
      </c>
      <c r="F40" s="7">
        <v>0</v>
      </c>
      <c r="G40" s="7">
        <v>15</v>
      </c>
      <c r="H40" s="7">
        <v>0</v>
      </c>
      <c r="I40" s="7">
        <v>72</v>
      </c>
      <c r="J40" s="7">
        <v>2</v>
      </c>
      <c r="K40" s="22">
        <v>96</v>
      </c>
      <c r="L40" s="7">
        <v>0</v>
      </c>
      <c r="M40" s="7">
        <v>0</v>
      </c>
      <c r="N40" s="7">
        <v>0</v>
      </c>
      <c r="O40" s="37">
        <f t="shared" si="0"/>
        <v>0.27586206896551724</v>
      </c>
    </row>
    <row r="41" spans="1:15" x14ac:dyDescent="0.25">
      <c r="A41" s="21" t="s">
        <v>6817</v>
      </c>
      <c r="B41" s="34">
        <v>721</v>
      </c>
      <c r="C41" s="7">
        <v>16</v>
      </c>
      <c r="D41" s="7">
        <v>1</v>
      </c>
      <c r="E41" s="7">
        <v>2</v>
      </c>
      <c r="F41" s="7">
        <v>0</v>
      </c>
      <c r="G41" s="7">
        <v>25</v>
      </c>
      <c r="H41" s="7">
        <v>0</v>
      </c>
      <c r="I41" s="7">
        <v>177</v>
      </c>
      <c r="J41" s="7">
        <v>1</v>
      </c>
      <c r="K41" s="22">
        <v>222</v>
      </c>
      <c r="L41" s="7">
        <v>0</v>
      </c>
      <c r="M41" s="7">
        <v>0</v>
      </c>
      <c r="N41" s="7">
        <v>1</v>
      </c>
      <c r="O41" s="37">
        <f t="shared" si="0"/>
        <v>0.30929264909847431</v>
      </c>
    </row>
    <row r="42" spans="1:15" x14ac:dyDescent="0.25">
      <c r="A42" s="21" t="s">
        <v>6818</v>
      </c>
      <c r="B42" s="34">
        <v>590</v>
      </c>
      <c r="C42" s="7">
        <v>6</v>
      </c>
      <c r="D42" s="7">
        <v>1</v>
      </c>
      <c r="E42" s="7">
        <v>1</v>
      </c>
      <c r="F42" s="7">
        <v>0</v>
      </c>
      <c r="G42" s="7">
        <v>18</v>
      </c>
      <c r="H42" s="7">
        <v>2</v>
      </c>
      <c r="I42" s="7">
        <v>171</v>
      </c>
      <c r="J42" s="7">
        <v>0</v>
      </c>
      <c r="K42" s="22">
        <v>199</v>
      </c>
      <c r="L42" s="7">
        <v>0</v>
      </c>
      <c r="M42" s="7">
        <v>0</v>
      </c>
      <c r="N42" s="7">
        <v>0</v>
      </c>
      <c r="O42" s="37">
        <f t="shared" si="0"/>
        <v>0.33728813559322035</v>
      </c>
    </row>
    <row r="43" spans="1:15" x14ac:dyDescent="0.25">
      <c r="A43" s="21" t="s">
        <v>6819</v>
      </c>
      <c r="B43" s="34">
        <v>514</v>
      </c>
      <c r="C43" s="7">
        <v>10</v>
      </c>
      <c r="D43" s="7">
        <v>3</v>
      </c>
      <c r="E43" s="7">
        <v>3</v>
      </c>
      <c r="F43" s="7">
        <v>0</v>
      </c>
      <c r="G43" s="7">
        <v>10</v>
      </c>
      <c r="H43" s="7">
        <v>1</v>
      </c>
      <c r="I43" s="7">
        <v>127</v>
      </c>
      <c r="J43" s="7">
        <v>3</v>
      </c>
      <c r="K43" s="22">
        <v>157</v>
      </c>
      <c r="L43" s="7">
        <v>0</v>
      </c>
      <c r="M43" s="7">
        <v>0</v>
      </c>
      <c r="N43" s="7">
        <v>0</v>
      </c>
      <c r="O43" s="37">
        <f t="shared" si="0"/>
        <v>0.30544747081712065</v>
      </c>
    </row>
    <row r="44" spans="1:15" x14ac:dyDescent="0.25">
      <c r="A44" s="21" t="s">
        <v>6820</v>
      </c>
      <c r="B44" s="34">
        <v>433</v>
      </c>
      <c r="C44" s="7">
        <v>13</v>
      </c>
      <c r="D44" s="7">
        <v>2</v>
      </c>
      <c r="E44" s="7">
        <v>1</v>
      </c>
      <c r="F44" s="7">
        <v>0</v>
      </c>
      <c r="G44" s="7">
        <v>3</v>
      </c>
      <c r="H44" s="7">
        <v>1</v>
      </c>
      <c r="I44" s="7">
        <v>207</v>
      </c>
      <c r="J44" s="7">
        <v>2</v>
      </c>
      <c r="K44" s="22">
        <v>229</v>
      </c>
      <c r="L44" s="7">
        <v>0</v>
      </c>
      <c r="M44" s="7">
        <v>0</v>
      </c>
      <c r="N44" s="7">
        <v>0</v>
      </c>
      <c r="O44" s="37">
        <f t="shared" si="0"/>
        <v>0.52886836027713624</v>
      </c>
    </row>
    <row r="45" spans="1:15" x14ac:dyDescent="0.25">
      <c r="A45" s="21" t="s">
        <v>6821</v>
      </c>
      <c r="B45" s="34">
        <v>390</v>
      </c>
      <c r="C45" s="7">
        <v>7</v>
      </c>
      <c r="D45" s="7">
        <v>2</v>
      </c>
      <c r="E45" s="7">
        <v>1</v>
      </c>
      <c r="F45" s="7">
        <v>0</v>
      </c>
      <c r="G45" s="7">
        <v>16</v>
      </c>
      <c r="H45" s="7">
        <v>0</v>
      </c>
      <c r="I45" s="7">
        <v>202</v>
      </c>
      <c r="J45" s="7">
        <v>1</v>
      </c>
      <c r="K45" s="22">
        <v>229</v>
      </c>
      <c r="L45" s="7">
        <v>0</v>
      </c>
      <c r="M45" s="7">
        <v>0</v>
      </c>
      <c r="N45" s="7">
        <v>0</v>
      </c>
      <c r="O45" s="37">
        <f t="shared" si="0"/>
        <v>0.5871794871794872</v>
      </c>
    </row>
    <row r="46" spans="1:15" x14ac:dyDescent="0.25">
      <c r="A46" s="21" t="s">
        <v>6822</v>
      </c>
      <c r="B46" s="34">
        <v>482</v>
      </c>
      <c r="C46" s="7">
        <v>16</v>
      </c>
      <c r="D46" s="7">
        <v>3</v>
      </c>
      <c r="E46" s="7">
        <v>2</v>
      </c>
      <c r="F46" s="7">
        <v>1</v>
      </c>
      <c r="G46" s="7">
        <v>18</v>
      </c>
      <c r="H46" s="7">
        <v>6</v>
      </c>
      <c r="I46" s="7">
        <v>232</v>
      </c>
      <c r="J46" s="7">
        <v>1</v>
      </c>
      <c r="K46" s="22">
        <v>279</v>
      </c>
      <c r="L46" s="7">
        <v>0</v>
      </c>
      <c r="M46" s="7">
        <v>0</v>
      </c>
      <c r="N46" s="7">
        <v>0</v>
      </c>
      <c r="O46" s="37">
        <f t="shared" si="0"/>
        <v>0.57883817427385897</v>
      </c>
    </row>
    <row r="47" spans="1:15" x14ac:dyDescent="0.25">
      <c r="A47" s="21" t="s">
        <v>6823</v>
      </c>
      <c r="B47" s="34">
        <v>373</v>
      </c>
      <c r="C47" s="7">
        <v>6</v>
      </c>
      <c r="D47" s="7">
        <v>3</v>
      </c>
      <c r="E47" s="7">
        <v>1</v>
      </c>
      <c r="F47" s="7">
        <v>2</v>
      </c>
      <c r="G47" s="7">
        <v>16</v>
      </c>
      <c r="H47" s="7">
        <v>2</v>
      </c>
      <c r="I47" s="7">
        <v>153</v>
      </c>
      <c r="J47" s="7">
        <v>2</v>
      </c>
      <c r="K47" s="22">
        <v>185</v>
      </c>
      <c r="L47" s="7">
        <v>0</v>
      </c>
      <c r="M47" s="7">
        <v>0</v>
      </c>
      <c r="N47" s="7">
        <v>0</v>
      </c>
      <c r="O47" s="37">
        <f t="shared" si="0"/>
        <v>0.49597855227882037</v>
      </c>
    </row>
    <row r="48" spans="1:15" x14ac:dyDescent="0.25">
      <c r="A48" s="21" t="s">
        <v>6824</v>
      </c>
      <c r="B48" s="7">
        <v>599</v>
      </c>
      <c r="C48" s="7">
        <v>35</v>
      </c>
      <c r="D48" s="7">
        <v>2</v>
      </c>
      <c r="E48" s="7">
        <v>5</v>
      </c>
      <c r="F48" s="7">
        <v>0</v>
      </c>
      <c r="G48" s="7">
        <v>57</v>
      </c>
      <c r="H48" s="7">
        <v>0</v>
      </c>
      <c r="I48" s="7">
        <v>234</v>
      </c>
      <c r="J48" s="7">
        <v>3</v>
      </c>
      <c r="K48" s="22">
        <v>336</v>
      </c>
      <c r="L48" s="7">
        <v>1</v>
      </c>
      <c r="M48" s="7">
        <v>0</v>
      </c>
      <c r="N48" s="7">
        <v>0</v>
      </c>
      <c r="O48" s="37">
        <f t="shared" si="0"/>
        <v>0.56093489148580966</v>
      </c>
    </row>
    <row r="49" spans="1:15" x14ac:dyDescent="0.25">
      <c r="A49" s="21" t="s">
        <v>6825</v>
      </c>
      <c r="B49" s="34">
        <v>579</v>
      </c>
      <c r="C49" s="7">
        <v>15</v>
      </c>
      <c r="D49" s="7">
        <v>5</v>
      </c>
      <c r="E49" s="7">
        <v>7</v>
      </c>
      <c r="F49" s="7">
        <v>0</v>
      </c>
      <c r="G49" s="7">
        <v>26</v>
      </c>
      <c r="H49" s="7">
        <v>1</v>
      </c>
      <c r="I49" s="7">
        <v>241</v>
      </c>
      <c r="J49" s="7">
        <v>3</v>
      </c>
      <c r="K49" s="22">
        <v>298</v>
      </c>
      <c r="L49" s="7">
        <v>0</v>
      </c>
      <c r="M49" s="7">
        <v>0</v>
      </c>
      <c r="N49" s="7">
        <v>0</v>
      </c>
      <c r="O49" s="37">
        <f t="shared" si="0"/>
        <v>0.51468048359240071</v>
      </c>
    </row>
    <row r="50" spans="1:15" x14ac:dyDescent="0.25">
      <c r="A50" s="21" t="s">
        <v>6826</v>
      </c>
      <c r="B50" s="34">
        <v>417</v>
      </c>
      <c r="C50" s="7">
        <v>9</v>
      </c>
      <c r="D50" s="7">
        <v>3</v>
      </c>
      <c r="E50" s="7">
        <v>0</v>
      </c>
      <c r="F50" s="7">
        <v>0</v>
      </c>
      <c r="G50" s="7">
        <v>5</v>
      </c>
      <c r="H50" s="7">
        <v>2</v>
      </c>
      <c r="I50" s="7">
        <v>176</v>
      </c>
      <c r="J50" s="7">
        <v>1</v>
      </c>
      <c r="K50" s="22">
        <v>196</v>
      </c>
      <c r="L50" s="7">
        <v>2</v>
      </c>
      <c r="M50" s="7">
        <v>0</v>
      </c>
      <c r="N50" s="7">
        <v>0</v>
      </c>
      <c r="O50" s="37">
        <f t="shared" si="0"/>
        <v>0.47002398081534774</v>
      </c>
    </row>
    <row r="51" spans="1:15" x14ac:dyDescent="0.25">
      <c r="A51" s="21" t="s">
        <v>6827</v>
      </c>
      <c r="B51" s="34">
        <v>503</v>
      </c>
      <c r="C51" s="7">
        <v>11</v>
      </c>
      <c r="D51" s="7">
        <v>4</v>
      </c>
      <c r="E51" s="7">
        <v>6</v>
      </c>
      <c r="F51" s="7">
        <v>0</v>
      </c>
      <c r="G51" s="7">
        <v>11</v>
      </c>
      <c r="H51" s="7">
        <v>2</v>
      </c>
      <c r="I51" s="7">
        <v>141</v>
      </c>
      <c r="J51" s="7">
        <v>1</v>
      </c>
      <c r="K51" s="22">
        <v>176</v>
      </c>
      <c r="L51" s="7">
        <v>4</v>
      </c>
      <c r="M51" s="7">
        <v>0</v>
      </c>
      <c r="N51" s="7">
        <v>0</v>
      </c>
      <c r="O51" s="37">
        <f t="shared" si="0"/>
        <v>0.3499005964214712</v>
      </c>
    </row>
    <row r="52" spans="1:15" x14ac:dyDescent="0.25">
      <c r="A52" s="21" t="s">
        <v>6828</v>
      </c>
      <c r="B52" s="34">
        <v>411</v>
      </c>
      <c r="C52" s="7">
        <v>6</v>
      </c>
      <c r="D52" s="7">
        <v>2</v>
      </c>
      <c r="E52" s="7">
        <v>1</v>
      </c>
      <c r="F52" s="7">
        <v>0</v>
      </c>
      <c r="G52" s="7">
        <v>7</v>
      </c>
      <c r="H52" s="7">
        <v>1</v>
      </c>
      <c r="I52" s="7">
        <v>122</v>
      </c>
      <c r="J52" s="7">
        <v>0</v>
      </c>
      <c r="K52" s="22">
        <v>139</v>
      </c>
      <c r="L52" s="7">
        <v>1</v>
      </c>
      <c r="M52" s="7">
        <v>0</v>
      </c>
      <c r="N52" s="7">
        <v>0</v>
      </c>
      <c r="O52" s="37">
        <f t="shared" si="0"/>
        <v>0.33819951338199511</v>
      </c>
    </row>
    <row r="53" spans="1:15" x14ac:dyDescent="0.25">
      <c r="A53" s="21" t="s">
        <v>6829</v>
      </c>
      <c r="B53" s="34">
        <v>519</v>
      </c>
      <c r="C53" s="7">
        <v>8</v>
      </c>
      <c r="D53" s="7">
        <v>4</v>
      </c>
      <c r="E53" s="7">
        <v>5</v>
      </c>
      <c r="F53" s="7">
        <v>1</v>
      </c>
      <c r="G53" s="7">
        <v>21</v>
      </c>
      <c r="H53" s="7">
        <v>3</v>
      </c>
      <c r="I53" s="7">
        <v>115</v>
      </c>
      <c r="J53" s="7">
        <v>3</v>
      </c>
      <c r="K53" s="22">
        <v>160</v>
      </c>
      <c r="L53" s="7">
        <v>0</v>
      </c>
      <c r="M53" s="7">
        <v>0</v>
      </c>
      <c r="N53" s="7">
        <v>0</v>
      </c>
      <c r="O53" s="37">
        <f t="shared" si="0"/>
        <v>0.30828516377649323</v>
      </c>
    </row>
    <row r="54" spans="1:15" x14ac:dyDescent="0.25">
      <c r="A54" s="21" t="s">
        <v>6830</v>
      </c>
      <c r="B54" s="34">
        <v>317</v>
      </c>
      <c r="C54" s="7">
        <v>7</v>
      </c>
      <c r="D54" s="7">
        <v>1</v>
      </c>
      <c r="E54" s="7">
        <v>3</v>
      </c>
      <c r="F54" s="7">
        <v>0</v>
      </c>
      <c r="G54" s="7">
        <v>17</v>
      </c>
      <c r="H54" s="7">
        <v>1</v>
      </c>
      <c r="I54" s="7">
        <v>137</v>
      </c>
      <c r="J54" s="7">
        <v>0</v>
      </c>
      <c r="K54" s="22">
        <v>166</v>
      </c>
      <c r="L54" s="7">
        <v>0</v>
      </c>
      <c r="M54" s="7">
        <v>0</v>
      </c>
      <c r="N54" s="7">
        <v>0</v>
      </c>
      <c r="O54" s="37">
        <f t="shared" si="0"/>
        <v>0.52365930599369082</v>
      </c>
    </row>
    <row r="55" spans="1:15" x14ac:dyDescent="0.25">
      <c r="A55" s="21" t="s">
        <v>6831</v>
      </c>
      <c r="B55" s="34">
        <v>393</v>
      </c>
      <c r="C55" s="7">
        <v>8</v>
      </c>
      <c r="D55" s="7">
        <v>2</v>
      </c>
      <c r="E55" s="7">
        <v>1</v>
      </c>
      <c r="F55" s="7">
        <v>1</v>
      </c>
      <c r="G55" s="7">
        <v>16</v>
      </c>
      <c r="H55" s="7">
        <v>3</v>
      </c>
      <c r="I55" s="7">
        <v>168</v>
      </c>
      <c r="J55" s="7">
        <v>2</v>
      </c>
      <c r="K55" s="22">
        <v>201</v>
      </c>
      <c r="L55" s="7">
        <v>0</v>
      </c>
      <c r="M55" s="7">
        <v>0</v>
      </c>
      <c r="N55" s="7">
        <v>0</v>
      </c>
      <c r="O55" s="37">
        <f t="shared" si="0"/>
        <v>0.51145038167938928</v>
      </c>
    </row>
    <row r="56" spans="1:15" x14ac:dyDescent="0.25">
      <c r="A56" s="21" t="s">
        <v>6832</v>
      </c>
      <c r="B56" s="34">
        <v>459</v>
      </c>
      <c r="C56" s="7">
        <v>15</v>
      </c>
      <c r="D56" s="7">
        <v>3</v>
      </c>
      <c r="E56" s="7">
        <v>3</v>
      </c>
      <c r="F56" s="7">
        <v>0</v>
      </c>
      <c r="G56" s="7">
        <v>19</v>
      </c>
      <c r="H56" s="7">
        <v>4</v>
      </c>
      <c r="I56" s="7">
        <v>243</v>
      </c>
      <c r="J56" s="7">
        <v>3</v>
      </c>
      <c r="K56" s="22">
        <v>290</v>
      </c>
      <c r="L56" s="7">
        <v>0</v>
      </c>
      <c r="M56" s="7">
        <v>0</v>
      </c>
      <c r="N56" s="7">
        <v>0</v>
      </c>
      <c r="O56" s="37">
        <f t="shared" si="0"/>
        <v>0.63180827886710245</v>
      </c>
    </row>
    <row r="57" spans="1:15" x14ac:dyDescent="0.25">
      <c r="A57" s="21" t="s">
        <v>6833</v>
      </c>
      <c r="B57" s="34">
        <v>339</v>
      </c>
      <c r="C57" s="7">
        <v>8</v>
      </c>
      <c r="D57" s="7">
        <v>4</v>
      </c>
      <c r="E57" s="7">
        <v>2</v>
      </c>
      <c r="F57" s="7">
        <v>0</v>
      </c>
      <c r="G57" s="7">
        <v>16</v>
      </c>
      <c r="H57" s="7">
        <v>4</v>
      </c>
      <c r="I57" s="7">
        <v>127</v>
      </c>
      <c r="J57" s="7">
        <v>3</v>
      </c>
      <c r="K57" s="22">
        <v>164</v>
      </c>
      <c r="L57" s="7">
        <v>1</v>
      </c>
      <c r="M57" s="7">
        <v>0</v>
      </c>
      <c r="N57" s="7">
        <v>0</v>
      </c>
      <c r="O57" s="37">
        <f t="shared" si="0"/>
        <v>0.48377581120943952</v>
      </c>
    </row>
    <row r="58" spans="1:15" x14ac:dyDescent="0.25">
      <c r="A58" s="21" t="s">
        <v>6834</v>
      </c>
      <c r="B58" s="34">
        <v>404</v>
      </c>
      <c r="C58" s="7">
        <v>9</v>
      </c>
      <c r="D58" s="7">
        <v>2</v>
      </c>
      <c r="E58" s="7">
        <v>3</v>
      </c>
      <c r="F58" s="7">
        <v>0</v>
      </c>
      <c r="G58" s="7">
        <v>6</v>
      </c>
      <c r="H58" s="7">
        <v>1</v>
      </c>
      <c r="I58" s="7">
        <v>206</v>
      </c>
      <c r="J58" s="7">
        <v>1</v>
      </c>
      <c r="K58" s="22">
        <v>228</v>
      </c>
      <c r="L58" s="7">
        <v>0</v>
      </c>
      <c r="M58" s="7">
        <v>0</v>
      </c>
      <c r="N58" s="7">
        <v>0</v>
      </c>
      <c r="O58" s="37">
        <f t="shared" si="0"/>
        <v>0.5643564356435643</v>
      </c>
    </row>
    <row r="59" spans="1:15" x14ac:dyDescent="0.25">
      <c r="A59" s="21" t="s">
        <v>6835</v>
      </c>
      <c r="B59" s="34">
        <v>343</v>
      </c>
      <c r="C59" s="7">
        <v>10</v>
      </c>
      <c r="D59" s="7">
        <v>0</v>
      </c>
      <c r="E59" s="7">
        <v>2</v>
      </c>
      <c r="F59" s="7">
        <v>0</v>
      </c>
      <c r="G59" s="7">
        <v>17</v>
      </c>
      <c r="H59" s="7">
        <v>1</v>
      </c>
      <c r="I59" s="7">
        <v>170</v>
      </c>
      <c r="J59" s="7">
        <v>1</v>
      </c>
      <c r="K59" s="22">
        <v>201</v>
      </c>
      <c r="L59" s="7">
        <v>2</v>
      </c>
      <c r="M59" s="7">
        <v>0</v>
      </c>
      <c r="N59" s="7">
        <v>1</v>
      </c>
      <c r="O59" s="37">
        <f t="shared" si="0"/>
        <v>0.58892128279883382</v>
      </c>
    </row>
    <row r="60" spans="1:15" x14ac:dyDescent="0.25">
      <c r="A60" s="21" t="s">
        <v>6836</v>
      </c>
      <c r="B60" s="34">
        <v>431</v>
      </c>
      <c r="C60" s="7">
        <v>13</v>
      </c>
      <c r="D60" s="7">
        <v>1</v>
      </c>
      <c r="E60" s="7">
        <v>4</v>
      </c>
      <c r="F60" s="7">
        <v>0</v>
      </c>
      <c r="G60" s="7">
        <v>18</v>
      </c>
      <c r="H60" s="7">
        <v>0</v>
      </c>
      <c r="I60" s="7">
        <v>137</v>
      </c>
      <c r="J60" s="7">
        <v>0</v>
      </c>
      <c r="K60" s="22">
        <v>173</v>
      </c>
      <c r="L60" s="7">
        <v>1</v>
      </c>
      <c r="M60" s="7">
        <v>0</v>
      </c>
      <c r="N60" s="7">
        <v>0</v>
      </c>
      <c r="O60" s="37">
        <f t="shared" si="0"/>
        <v>0.40139211136890951</v>
      </c>
    </row>
    <row r="61" spans="1:15" x14ac:dyDescent="0.25">
      <c r="A61" s="21" t="s">
        <v>6837</v>
      </c>
      <c r="B61" s="34">
        <v>421</v>
      </c>
      <c r="C61" s="7">
        <v>10</v>
      </c>
      <c r="D61" s="7">
        <v>0</v>
      </c>
      <c r="E61" s="7">
        <v>3</v>
      </c>
      <c r="F61" s="7">
        <v>0</v>
      </c>
      <c r="G61" s="7">
        <v>21</v>
      </c>
      <c r="H61" s="7">
        <v>3</v>
      </c>
      <c r="I61" s="7">
        <v>230</v>
      </c>
      <c r="J61" s="7">
        <v>6</v>
      </c>
      <c r="K61" s="22">
        <v>273</v>
      </c>
      <c r="L61" s="7">
        <v>0</v>
      </c>
      <c r="M61" s="7">
        <v>0</v>
      </c>
      <c r="N61" s="7">
        <v>0</v>
      </c>
      <c r="O61" s="37">
        <f t="shared" si="0"/>
        <v>0.64845605700712594</v>
      </c>
    </row>
    <row r="62" spans="1:15" x14ac:dyDescent="0.25">
      <c r="A62" s="21" t="s">
        <v>6838</v>
      </c>
      <c r="B62" s="7">
        <v>601</v>
      </c>
      <c r="C62" s="7">
        <v>5</v>
      </c>
      <c r="D62" s="7">
        <v>2</v>
      </c>
      <c r="E62" s="7">
        <v>3</v>
      </c>
      <c r="F62" s="7">
        <v>0</v>
      </c>
      <c r="G62" s="7">
        <v>27</v>
      </c>
      <c r="H62" s="7">
        <v>2</v>
      </c>
      <c r="I62" s="7">
        <v>164</v>
      </c>
      <c r="J62" s="7">
        <v>1</v>
      </c>
      <c r="K62" s="22">
        <v>204</v>
      </c>
      <c r="L62" s="7">
        <v>1</v>
      </c>
      <c r="M62" s="7">
        <v>0</v>
      </c>
      <c r="N62" s="7">
        <v>0</v>
      </c>
      <c r="O62" s="37">
        <f t="shared" si="0"/>
        <v>0.33943427620632277</v>
      </c>
    </row>
    <row r="63" spans="1:15" x14ac:dyDescent="0.25">
      <c r="A63" s="21" t="s">
        <v>6839</v>
      </c>
      <c r="B63" s="34">
        <v>485</v>
      </c>
      <c r="C63" s="7">
        <v>2</v>
      </c>
      <c r="D63" s="7">
        <v>1</v>
      </c>
      <c r="E63" s="7">
        <v>0</v>
      </c>
      <c r="F63" s="7">
        <v>0</v>
      </c>
      <c r="G63" s="7">
        <v>14</v>
      </c>
      <c r="H63" s="7">
        <v>0</v>
      </c>
      <c r="I63" s="7">
        <v>164</v>
      </c>
      <c r="J63" s="7">
        <v>0</v>
      </c>
      <c r="K63" s="22">
        <v>181</v>
      </c>
      <c r="L63" s="7">
        <v>0</v>
      </c>
      <c r="M63" s="7">
        <v>1</v>
      </c>
      <c r="N63" s="7">
        <v>0</v>
      </c>
      <c r="O63" s="37">
        <f t="shared" si="0"/>
        <v>0.37525773195876289</v>
      </c>
    </row>
    <row r="64" spans="1:15" x14ac:dyDescent="0.25">
      <c r="A64" s="21" t="s">
        <v>6840</v>
      </c>
      <c r="B64" s="34">
        <v>526</v>
      </c>
      <c r="C64" s="7">
        <v>8</v>
      </c>
      <c r="D64" s="7">
        <v>1</v>
      </c>
      <c r="E64" s="7">
        <v>0</v>
      </c>
      <c r="F64" s="7">
        <v>1</v>
      </c>
      <c r="G64" s="7">
        <v>15</v>
      </c>
      <c r="H64" s="7">
        <v>3</v>
      </c>
      <c r="I64" s="7">
        <v>159</v>
      </c>
      <c r="J64" s="7">
        <v>2</v>
      </c>
      <c r="K64" s="22">
        <v>189</v>
      </c>
      <c r="L64" s="7">
        <v>0</v>
      </c>
      <c r="M64" s="7">
        <v>0</v>
      </c>
      <c r="N64" s="7">
        <v>0</v>
      </c>
      <c r="O64" s="37">
        <f t="shared" si="0"/>
        <v>0.35931558935361219</v>
      </c>
    </row>
    <row r="65" spans="1:15" x14ac:dyDescent="0.25">
      <c r="A65" s="21" t="s">
        <v>6841</v>
      </c>
      <c r="B65" s="34">
        <v>616</v>
      </c>
      <c r="C65" s="7">
        <v>6</v>
      </c>
      <c r="D65" s="7">
        <v>6</v>
      </c>
      <c r="E65" s="7">
        <v>3</v>
      </c>
      <c r="F65" s="7">
        <v>0</v>
      </c>
      <c r="G65" s="7">
        <v>17</v>
      </c>
      <c r="H65" s="7">
        <v>5</v>
      </c>
      <c r="I65" s="7">
        <v>127</v>
      </c>
      <c r="J65" s="7">
        <v>0</v>
      </c>
      <c r="K65" s="22">
        <v>164</v>
      </c>
      <c r="L65" s="7">
        <v>0</v>
      </c>
      <c r="M65" s="7">
        <v>0</v>
      </c>
      <c r="N65" s="7">
        <v>0</v>
      </c>
      <c r="O65" s="37">
        <f t="shared" si="0"/>
        <v>0.26623376623376621</v>
      </c>
    </row>
    <row r="66" spans="1:15" x14ac:dyDescent="0.25">
      <c r="A66" s="21" t="s">
        <v>6842</v>
      </c>
      <c r="B66" s="34">
        <v>578</v>
      </c>
      <c r="C66" s="7">
        <v>9</v>
      </c>
      <c r="D66" s="7">
        <v>3</v>
      </c>
      <c r="E66" s="7">
        <v>2</v>
      </c>
      <c r="F66" s="7">
        <v>1</v>
      </c>
      <c r="G66" s="7">
        <v>28</v>
      </c>
      <c r="H66" s="7">
        <v>2</v>
      </c>
      <c r="I66" s="7">
        <v>99</v>
      </c>
      <c r="J66" s="7">
        <v>2</v>
      </c>
      <c r="K66" s="22">
        <v>146</v>
      </c>
      <c r="L66" s="7">
        <v>0</v>
      </c>
      <c r="M66" s="7">
        <v>0</v>
      </c>
      <c r="N66" s="7">
        <v>0</v>
      </c>
      <c r="O66" s="37">
        <f t="shared" ref="O66:O73" si="1">(N66+M66+K66)/B66</f>
        <v>0.25259515570934254</v>
      </c>
    </row>
    <row r="67" spans="1:15" x14ac:dyDescent="0.25">
      <c r="A67" s="21" t="s">
        <v>6843</v>
      </c>
      <c r="B67" s="34">
        <v>419</v>
      </c>
      <c r="C67" s="7">
        <v>11</v>
      </c>
      <c r="D67" s="7">
        <v>0</v>
      </c>
      <c r="E67" s="7">
        <v>3</v>
      </c>
      <c r="F67" s="7">
        <v>1</v>
      </c>
      <c r="G67" s="7">
        <v>14</v>
      </c>
      <c r="H67" s="7">
        <v>0</v>
      </c>
      <c r="I67" s="7">
        <v>106</v>
      </c>
      <c r="J67" s="7">
        <v>1</v>
      </c>
      <c r="K67" s="22">
        <v>136</v>
      </c>
      <c r="L67" s="7">
        <v>0</v>
      </c>
      <c r="M67" s="7">
        <v>0</v>
      </c>
      <c r="N67" s="7">
        <v>1</v>
      </c>
      <c r="O67" s="37">
        <f t="shared" si="1"/>
        <v>0.32696897374701672</v>
      </c>
    </row>
    <row r="68" spans="1:15" x14ac:dyDescent="0.25">
      <c r="A68" s="21" t="s">
        <v>6844</v>
      </c>
      <c r="B68" s="34">
        <v>547</v>
      </c>
      <c r="C68" s="7">
        <v>7</v>
      </c>
      <c r="D68" s="7">
        <v>1</v>
      </c>
      <c r="E68" s="7">
        <v>1</v>
      </c>
      <c r="F68" s="7">
        <v>0</v>
      </c>
      <c r="G68" s="7">
        <v>22</v>
      </c>
      <c r="H68" s="7">
        <v>0</v>
      </c>
      <c r="I68" s="7">
        <v>144</v>
      </c>
      <c r="J68" s="7">
        <v>0</v>
      </c>
      <c r="K68" s="22">
        <v>175</v>
      </c>
      <c r="L68" s="7">
        <v>0</v>
      </c>
      <c r="M68" s="7">
        <v>0</v>
      </c>
      <c r="N68" s="7">
        <v>0</v>
      </c>
      <c r="O68" s="37">
        <f t="shared" si="1"/>
        <v>0.31992687385740404</v>
      </c>
    </row>
    <row r="69" spans="1:15" x14ac:dyDescent="0.25">
      <c r="A69" s="21" t="s">
        <v>6845</v>
      </c>
      <c r="B69" s="34">
        <v>487</v>
      </c>
      <c r="C69" s="7">
        <v>6</v>
      </c>
      <c r="D69" s="7">
        <v>0</v>
      </c>
      <c r="E69" s="7">
        <v>4</v>
      </c>
      <c r="F69" s="7">
        <v>1</v>
      </c>
      <c r="G69" s="7">
        <v>19</v>
      </c>
      <c r="H69" s="7">
        <v>1</v>
      </c>
      <c r="I69" s="7">
        <v>127</v>
      </c>
      <c r="J69" s="7">
        <v>1</v>
      </c>
      <c r="K69" s="22">
        <v>159</v>
      </c>
      <c r="L69" s="7">
        <v>1</v>
      </c>
      <c r="M69" s="7">
        <v>1</v>
      </c>
      <c r="N69" s="7">
        <v>1</v>
      </c>
      <c r="O69" s="37">
        <f t="shared" si="1"/>
        <v>0.33059548254620125</v>
      </c>
    </row>
    <row r="70" spans="1:15" x14ac:dyDescent="0.25">
      <c r="A70" s="21" t="s">
        <v>6846</v>
      </c>
      <c r="B70" s="34">
        <v>526</v>
      </c>
      <c r="C70" s="7">
        <v>10</v>
      </c>
      <c r="D70" s="7">
        <v>4</v>
      </c>
      <c r="E70" s="7">
        <v>1</v>
      </c>
      <c r="F70" s="7">
        <v>0</v>
      </c>
      <c r="G70" s="7">
        <v>18</v>
      </c>
      <c r="H70" s="7">
        <v>0</v>
      </c>
      <c r="I70" s="7">
        <v>153</v>
      </c>
      <c r="J70" s="7">
        <v>1</v>
      </c>
      <c r="K70" s="22">
        <v>187</v>
      </c>
      <c r="L70" s="7">
        <v>0</v>
      </c>
      <c r="M70" s="7">
        <v>0</v>
      </c>
      <c r="N70" s="7">
        <v>1</v>
      </c>
      <c r="O70" s="37">
        <f t="shared" si="1"/>
        <v>0.35741444866920152</v>
      </c>
    </row>
    <row r="71" spans="1:15" x14ac:dyDescent="0.25">
      <c r="A71" s="21" t="s">
        <v>6847</v>
      </c>
      <c r="B71" s="34">
        <v>421</v>
      </c>
      <c r="C71" s="7">
        <v>7</v>
      </c>
      <c r="D71" s="7">
        <v>2</v>
      </c>
      <c r="E71" s="7">
        <v>5</v>
      </c>
      <c r="F71" s="7">
        <v>1</v>
      </c>
      <c r="G71" s="7">
        <v>17</v>
      </c>
      <c r="H71" s="7">
        <v>2</v>
      </c>
      <c r="I71" s="7">
        <v>114</v>
      </c>
      <c r="J71" s="7">
        <v>1</v>
      </c>
      <c r="K71" s="22">
        <v>149</v>
      </c>
      <c r="L71" s="7">
        <v>2</v>
      </c>
      <c r="M71" s="7">
        <v>0</v>
      </c>
      <c r="N71" s="7">
        <v>0</v>
      </c>
      <c r="O71" s="37">
        <f t="shared" si="1"/>
        <v>0.35391923990498814</v>
      </c>
    </row>
    <row r="72" spans="1:15" x14ac:dyDescent="0.25">
      <c r="A72" s="21" t="s">
        <v>6848</v>
      </c>
      <c r="B72" s="34">
        <v>539</v>
      </c>
      <c r="C72" s="7">
        <v>11</v>
      </c>
      <c r="D72" s="7">
        <v>0</v>
      </c>
      <c r="E72" s="7">
        <v>4</v>
      </c>
      <c r="F72" s="7">
        <v>2</v>
      </c>
      <c r="G72" s="7">
        <v>37</v>
      </c>
      <c r="H72" s="7">
        <v>1</v>
      </c>
      <c r="I72" s="7">
        <v>280</v>
      </c>
      <c r="J72" s="7">
        <v>2</v>
      </c>
      <c r="K72" s="22">
        <v>337</v>
      </c>
      <c r="L72" s="7">
        <v>2</v>
      </c>
      <c r="M72" s="7">
        <v>0</v>
      </c>
      <c r="N72" s="7">
        <v>1</v>
      </c>
      <c r="O72" s="37">
        <f t="shared" si="1"/>
        <v>0.62708719851576999</v>
      </c>
    </row>
    <row r="73" spans="1:15" x14ac:dyDescent="0.25">
      <c r="A73" s="21" t="s">
        <v>6849</v>
      </c>
      <c r="B73" s="34">
        <v>561</v>
      </c>
      <c r="C73" s="7">
        <v>25</v>
      </c>
      <c r="D73" s="7">
        <v>5</v>
      </c>
      <c r="E73" s="7">
        <v>8</v>
      </c>
      <c r="F73" s="7">
        <v>2</v>
      </c>
      <c r="G73" s="7">
        <v>71</v>
      </c>
      <c r="H73" s="7">
        <v>2</v>
      </c>
      <c r="I73" s="7">
        <v>292</v>
      </c>
      <c r="J73" s="7">
        <v>3</v>
      </c>
      <c r="K73" s="22">
        <v>408</v>
      </c>
      <c r="L73" s="7">
        <v>11</v>
      </c>
      <c r="M73" s="7">
        <v>0</v>
      </c>
      <c r="N73" s="7">
        <v>1</v>
      </c>
      <c r="O73" s="37">
        <f t="shared" si="1"/>
        <v>0.72905525846702313</v>
      </c>
    </row>
    <row r="74" spans="1:15" x14ac:dyDescent="0.25">
      <c r="A74" s="21" t="s">
        <v>6230</v>
      </c>
      <c r="B74" s="7">
        <v>0</v>
      </c>
      <c r="C74" s="7">
        <v>8</v>
      </c>
      <c r="D74" s="7">
        <v>0</v>
      </c>
      <c r="E74" s="7">
        <v>2</v>
      </c>
      <c r="F74" s="7">
        <v>0</v>
      </c>
      <c r="G74" s="7">
        <v>17</v>
      </c>
      <c r="H74" s="7">
        <v>1</v>
      </c>
      <c r="I74" s="7">
        <v>211</v>
      </c>
      <c r="J74" s="7">
        <v>1</v>
      </c>
      <c r="K74" s="22">
        <v>240</v>
      </c>
      <c r="L74" s="7">
        <v>0</v>
      </c>
      <c r="M74" s="7">
        <v>0</v>
      </c>
      <c r="N74" s="7">
        <v>80</v>
      </c>
      <c r="O74" s="37" t="s">
        <v>99</v>
      </c>
    </row>
    <row r="75" spans="1:15" x14ac:dyDescent="0.25">
      <c r="A75" s="21" t="s">
        <v>6850</v>
      </c>
      <c r="B75" s="7">
        <v>0</v>
      </c>
      <c r="C75" s="7">
        <v>16</v>
      </c>
      <c r="D75" s="7">
        <v>3</v>
      </c>
      <c r="E75" s="7">
        <v>6</v>
      </c>
      <c r="F75" s="7">
        <v>1</v>
      </c>
      <c r="G75" s="7">
        <v>7</v>
      </c>
      <c r="H75" s="7">
        <v>0</v>
      </c>
      <c r="I75" s="7">
        <v>61</v>
      </c>
      <c r="J75" s="7">
        <v>0</v>
      </c>
      <c r="K75" s="22">
        <v>94</v>
      </c>
      <c r="L75" s="7">
        <v>0</v>
      </c>
      <c r="M75" s="7">
        <v>0</v>
      </c>
      <c r="N75" s="7">
        <v>0</v>
      </c>
      <c r="O75" s="37" t="s">
        <v>99</v>
      </c>
    </row>
    <row r="76" spans="1:15" x14ac:dyDescent="0.25">
      <c r="A76" s="21" t="s">
        <v>6851</v>
      </c>
      <c r="B76" s="7">
        <v>0</v>
      </c>
      <c r="C76" s="7">
        <v>7</v>
      </c>
      <c r="D76" s="7">
        <v>8</v>
      </c>
      <c r="E76" s="7">
        <v>4</v>
      </c>
      <c r="F76" s="7">
        <v>1</v>
      </c>
      <c r="G76" s="7">
        <v>7</v>
      </c>
      <c r="H76" s="7">
        <v>0</v>
      </c>
      <c r="I76" s="7">
        <v>45</v>
      </c>
      <c r="J76" s="7">
        <v>1</v>
      </c>
      <c r="K76" s="22">
        <v>73</v>
      </c>
      <c r="L76" s="7">
        <v>0</v>
      </c>
      <c r="M76" s="7">
        <v>0</v>
      </c>
      <c r="N76" s="7">
        <v>1</v>
      </c>
      <c r="O76" s="37" t="s">
        <v>99</v>
      </c>
    </row>
    <row r="77" spans="1:15" x14ac:dyDescent="0.25">
      <c r="A77" s="21" t="s">
        <v>6852</v>
      </c>
      <c r="B77" s="7">
        <v>0</v>
      </c>
      <c r="C77" s="7">
        <v>7</v>
      </c>
      <c r="D77" s="7">
        <v>4</v>
      </c>
      <c r="E77" s="7">
        <v>0</v>
      </c>
      <c r="F77" s="7">
        <v>1</v>
      </c>
      <c r="G77" s="7">
        <v>11</v>
      </c>
      <c r="H77" s="7">
        <v>0</v>
      </c>
      <c r="I77" s="7">
        <v>54</v>
      </c>
      <c r="J77" s="7">
        <v>0</v>
      </c>
      <c r="K77" s="22">
        <v>77</v>
      </c>
      <c r="L77" s="7">
        <v>0</v>
      </c>
      <c r="M77" s="7">
        <v>0</v>
      </c>
      <c r="N77" s="7">
        <v>2</v>
      </c>
      <c r="O77" s="37" t="s">
        <v>99</v>
      </c>
    </row>
    <row r="78" spans="1:15" x14ac:dyDescent="0.25">
      <c r="A78" s="21" t="s">
        <v>6853</v>
      </c>
      <c r="B78" s="7">
        <v>0</v>
      </c>
      <c r="C78" s="7">
        <v>2</v>
      </c>
      <c r="D78" s="7">
        <v>1</v>
      </c>
      <c r="E78" s="7">
        <v>2</v>
      </c>
      <c r="F78" s="7">
        <v>0</v>
      </c>
      <c r="G78" s="7">
        <v>8</v>
      </c>
      <c r="H78" s="7">
        <v>1</v>
      </c>
      <c r="I78" s="7">
        <v>49</v>
      </c>
      <c r="J78" s="7">
        <v>0</v>
      </c>
      <c r="K78" s="22">
        <v>63</v>
      </c>
      <c r="L78" s="7">
        <v>0</v>
      </c>
      <c r="M78" s="7">
        <v>0</v>
      </c>
      <c r="N78" s="7">
        <v>0</v>
      </c>
      <c r="O78" s="37" t="s">
        <v>99</v>
      </c>
    </row>
    <row r="79" spans="1:15" x14ac:dyDescent="0.25">
      <c r="A79" s="21" t="s">
        <v>6854</v>
      </c>
      <c r="B79" s="7">
        <v>0</v>
      </c>
      <c r="C79" s="7">
        <v>136</v>
      </c>
      <c r="D79" s="7">
        <v>27</v>
      </c>
      <c r="E79" s="7">
        <v>9</v>
      </c>
      <c r="F79" s="7">
        <v>1</v>
      </c>
      <c r="G79" s="7">
        <v>161</v>
      </c>
      <c r="H79" s="7">
        <v>14</v>
      </c>
      <c r="I79" s="7">
        <v>1879</v>
      </c>
      <c r="J79" s="7">
        <v>16</v>
      </c>
      <c r="K79" s="22">
        <v>2243</v>
      </c>
      <c r="L79" s="7">
        <v>2</v>
      </c>
      <c r="M79" s="7">
        <v>1</v>
      </c>
      <c r="N79" s="7">
        <v>3</v>
      </c>
      <c r="O79" s="37" t="s">
        <v>99</v>
      </c>
    </row>
    <row r="80" spans="1:15" x14ac:dyDescent="0.25">
      <c r="A80" s="21" t="s">
        <v>6855</v>
      </c>
      <c r="B80" s="7">
        <v>0</v>
      </c>
      <c r="C80" s="7">
        <v>85</v>
      </c>
      <c r="D80" s="7">
        <v>20</v>
      </c>
      <c r="E80" s="7">
        <v>28</v>
      </c>
      <c r="F80" s="7">
        <v>4</v>
      </c>
      <c r="G80" s="7">
        <v>190</v>
      </c>
      <c r="H80" s="7">
        <v>7</v>
      </c>
      <c r="I80" s="7">
        <v>1976</v>
      </c>
      <c r="J80" s="7">
        <v>7</v>
      </c>
      <c r="K80" s="22">
        <v>2317</v>
      </c>
      <c r="L80" s="7">
        <v>4</v>
      </c>
      <c r="M80" s="7">
        <v>0</v>
      </c>
      <c r="N80" s="7">
        <v>3</v>
      </c>
      <c r="O80" s="37" t="s">
        <v>99</v>
      </c>
    </row>
    <row r="81" spans="1:15" x14ac:dyDescent="0.25">
      <c r="A81" s="21" t="s">
        <v>6856</v>
      </c>
      <c r="B81" s="7">
        <v>0</v>
      </c>
      <c r="C81" s="7">
        <v>160</v>
      </c>
      <c r="D81" s="7">
        <v>59</v>
      </c>
      <c r="E81" s="7">
        <v>31</v>
      </c>
      <c r="F81" s="7">
        <v>2</v>
      </c>
      <c r="G81" s="7">
        <v>322</v>
      </c>
      <c r="H81" s="7">
        <v>17</v>
      </c>
      <c r="I81" s="7">
        <v>3957</v>
      </c>
      <c r="J81" s="7">
        <v>29</v>
      </c>
      <c r="K81" s="22">
        <v>4577</v>
      </c>
      <c r="L81" s="7">
        <v>4</v>
      </c>
      <c r="M81" s="7">
        <v>2</v>
      </c>
      <c r="N81" s="7">
        <v>9</v>
      </c>
      <c r="O81" s="37" t="s">
        <v>99</v>
      </c>
    </row>
    <row r="82" spans="1:15" x14ac:dyDescent="0.25">
      <c r="A82" s="21" t="s">
        <v>102</v>
      </c>
      <c r="B82" s="7">
        <v>0</v>
      </c>
      <c r="C82" s="7">
        <v>104</v>
      </c>
      <c r="D82" s="7">
        <v>24</v>
      </c>
      <c r="E82" s="7">
        <v>19</v>
      </c>
      <c r="F82" s="7">
        <v>5</v>
      </c>
      <c r="G82" s="7">
        <v>145</v>
      </c>
      <c r="H82" s="7">
        <v>10</v>
      </c>
      <c r="I82" s="7">
        <v>1421</v>
      </c>
      <c r="J82" s="7">
        <v>11</v>
      </c>
      <c r="K82" s="22">
        <v>1739</v>
      </c>
      <c r="L82" s="7">
        <v>3</v>
      </c>
      <c r="M82" s="7">
        <v>0</v>
      </c>
      <c r="N82" s="7">
        <v>1</v>
      </c>
      <c r="O82" s="37" t="s">
        <v>99</v>
      </c>
    </row>
    <row r="83" spans="1:15" x14ac:dyDescent="0.25">
      <c r="A83" s="21" t="s">
        <v>103</v>
      </c>
      <c r="B83" s="7">
        <v>0</v>
      </c>
      <c r="C83" s="7">
        <v>20</v>
      </c>
      <c r="D83" s="7">
        <v>8</v>
      </c>
      <c r="E83" s="7">
        <v>3</v>
      </c>
      <c r="F83" s="7">
        <v>1</v>
      </c>
      <c r="G83" s="7">
        <v>26</v>
      </c>
      <c r="H83" s="7">
        <v>0</v>
      </c>
      <c r="I83" s="7">
        <v>174</v>
      </c>
      <c r="J83" s="7">
        <v>1</v>
      </c>
      <c r="K83" s="22">
        <v>233</v>
      </c>
      <c r="L83" s="7">
        <v>6</v>
      </c>
      <c r="M83" s="7">
        <v>0</v>
      </c>
      <c r="N83" s="7">
        <v>1</v>
      </c>
      <c r="O83" s="46" t="s">
        <v>99</v>
      </c>
    </row>
    <row r="84" spans="1:15" x14ac:dyDescent="0.25">
      <c r="A84" s="16" t="s">
        <v>104</v>
      </c>
      <c r="B84" s="7"/>
      <c r="C84" s="7">
        <f>SUM(C2:C78)</f>
        <v>845</v>
      </c>
      <c r="D84" s="7">
        <f t="shared" ref="D84:N84" si="2">SUM(D2:D78)</f>
        <v>165</v>
      </c>
      <c r="E84" s="7">
        <f t="shared" si="2"/>
        <v>196</v>
      </c>
      <c r="F84" s="7">
        <f t="shared" si="2"/>
        <v>37</v>
      </c>
      <c r="G84" s="7">
        <f t="shared" si="2"/>
        <v>1449</v>
      </c>
      <c r="H84" s="7">
        <f t="shared" si="2"/>
        <v>113</v>
      </c>
      <c r="I84" s="7">
        <f t="shared" si="2"/>
        <v>11172</v>
      </c>
      <c r="J84" s="7">
        <f t="shared" si="2"/>
        <v>121</v>
      </c>
      <c r="K84" s="7">
        <f t="shared" si="2"/>
        <v>14098</v>
      </c>
      <c r="L84" s="7">
        <f t="shared" si="2"/>
        <v>44</v>
      </c>
      <c r="M84" s="7">
        <f t="shared" si="2"/>
        <v>6</v>
      </c>
      <c r="N84" s="7">
        <f t="shared" si="2"/>
        <v>100</v>
      </c>
      <c r="O84" s="37"/>
    </row>
    <row r="85" spans="1:15" x14ac:dyDescent="0.25">
      <c r="A85" s="16" t="s">
        <v>105</v>
      </c>
      <c r="B85" s="7"/>
      <c r="C85" s="7">
        <f>SUM(C79:C83)</f>
        <v>505</v>
      </c>
      <c r="D85" s="7">
        <f t="shared" ref="D85:N85" si="3">SUM(D79:D83)</f>
        <v>138</v>
      </c>
      <c r="E85" s="7">
        <f t="shared" si="3"/>
        <v>90</v>
      </c>
      <c r="F85" s="7">
        <f t="shared" si="3"/>
        <v>13</v>
      </c>
      <c r="G85" s="7">
        <f t="shared" si="3"/>
        <v>844</v>
      </c>
      <c r="H85" s="7">
        <f t="shared" si="3"/>
        <v>48</v>
      </c>
      <c r="I85" s="7">
        <f t="shared" si="3"/>
        <v>9407</v>
      </c>
      <c r="J85" s="7">
        <f t="shared" si="3"/>
        <v>64</v>
      </c>
      <c r="K85" s="7">
        <f t="shared" si="3"/>
        <v>11109</v>
      </c>
      <c r="L85" s="7">
        <f t="shared" si="3"/>
        <v>19</v>
      </c>
      <c r="M85" s="7">
        <f t="shared" si="3"/>
        <v>3</v>
      </c>
      <c r="N85" s="7">
        <f t="shared" si="3"/>
        <v>17</v>
      </c>
      <c r="O85" s="37"/>
    </row>
    <row r="86" spans="1:15" x14ac:dyDescent="0.25">
      <c r="A86" s="16" t="s">
        <v>106</v>
      </c>
      <c r="B86" s="7">
        <f>SUM(B2:B83)</f>
        <v>33699</v>
      </c>
      <c r="C86" s="7">
        <f>SUM(C84:C85)</f>
        <v>1350</v>
      </c>
      <c r="D86" s="7">
        <f t="shared" ref="D86:N86" si="4">SUM(D84:D85)</f>
        <v>303</v>
      </c>
      <c r="E86" s="7">
        <f t="shared" si="4"/>
        <v>286</v>
      </c>
      <c r="F86" s="7">
        <f t="shared" si="4"/>
        <v>50</v>
      </c>
      <c r="G86" s="7">
        <f t="shared" si="4"/>
        <v>2293</v>
      </c>
      <c r="H86" s="7">
        <f t="shared" si="4"/>
        <v>161</v>
      </c>
      <c r="I86" s="7">
        <f t="shared" si="4"/>
        <v>20579</v>
      </c>
      <c r="J86" s="7">
        <f t="shared" si="4"/>
        <v>185</v>
      </c>
      <c r="K86" s="7">
        <f t="shared" si="4"/>
        <v>25207</v>
      </c>
      <c r="L86" s="7">
        <f t="shared" si="4"/>
        <v>63</v>
      </c>
      <c r="M86" s="7">
        <f t="shared" si="4"/>
        <v>9</v>
      </c>
      <c r="N86" s="7">
        <f t="shared" si="4"/>
        <v>117</v>
      </c>
      <c r="O86" s="37">
        <f>(N86+M86+K86)/B86</f>
        <v>0.75174337517433754</v>
      </c>
    </row>
    <row r="87" spans="1:15" x14ac:dyDescent="0.25">
      <c r="A87" s="16" t="s">
        <v>107</v>
      </c>
      <c r="B87" s="7"/>
      <c r="C87" s="37">
        <f>C86/$K$86</f>
        <v>5.3556551751497601E-2</v>
      </c>
      <c r="D87" s="37">
        <f t="shared" ref="D87:J87" si="5">D86/$K$86</f>
        <v>1.2020470504225016E-2</v>
      </c>
      <c r="E87" s="37">
        <f t="shared" si="5"/>
        <v>1.1346054667354307E-2</v>
      </c>
      <c r="F87" s="37">
        <f t="shared" si="5"/>
        <v>1.9835759907962072E-3</v>
      </c>
      <c r="G87" s="37">
        <f t="shared" si="5"/>
        <v>9.0966794937914069E-2</v>
      </c>
      <c r="H87" s="37">
        <f t="shared" si="5"/>
        <v>6.387114690363788E-3</v>
      </c>
      <c r="I87" s="37">
        <f t="shared" si="5"/>
        <v>0.81640020629190302</v>
      </c>
      <c r="J87" s="37">
        <f t="shared" si="5"/>
        <v>7.3392311659459678E-3</v>
      </c>
      <c r="K87" s="37"/>
      <c r="L87" s="37"/>
      <c r="M87" s="37"/>
      <c r="N87" s="37"/>
      <c r="O87" s="37"/>
    </row>
    <row r="88" spans="1:15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fitToWidth="2" fitToHeight="0" orientation="portrait" r:id="rId1"/>
  <tableParts count="1">
    <tablePart r:id="rId2"/>
  </tablePart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EAF05-B525-4561-AD12-41ABB3CD37AC}">
  <sheetPr codeName="Sheet82">
    <pageSetUpPr fitToPage="1"/>
  </sheetPr>
  <dimension ref="A1:N101"/>
  <sheetViews>
    <sheetView view="pageBreakPreview" zoomScale="60"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sqref="A1:A1048576"/>
    </sheetView>
  </sheetViews>
  <sheetFormatPr defaultColWidth="0" defaultRowHeight="15" zeroHeight="1" x14ac:dyDescent="0.25"/>
  <cols>
    <col min="1" max="1" width="35.7109375" style="30" customWidth="1"/>
    <col min="2" max="2" width="8.7109375" style="40" customWidth="1"/>
    <col min="3" max="7" width="11.7109375" style="40" customWidth="1"/>
    <col min="8" max="8" width="8.7109375" style="40" customWidth="1"/>
    <col min="9" max="11" width="3.7109375" style="40" customWidth="1"/>
    <col min="12" max="12" width="8.7109375" style="47" customWidth="1"/>
    <col min="13" max="13" width="1.7109375" style="33" customWidth="1"/>
    <col min="14" max="14" width="0" style="33" hidden="1" customWidth="1"/>
    <col min="15" max="16384" width="9.140625" style="33" hidden="1"/>
  </cols>
  <sheetData>
    <row r="1" spans="1:12" ht="50.1" customHeight="1" thickBot="1" x14ac:dyDescent="0.3">
      <c r="A1" s="1" t="s">
        <v>0</v>
      </c>
      <c r="B1" s="3" t="s">
        <v>1</v>
      </c>
      <c r="C1" s="3" t="s">
        <v>6857</v>
      </c>
      <c r="D1" s="3" t="s">
        <v>6858</v>
      </c>
      <c r="E1" s="3" t="s">
        <v>6859</v>
      </c>
      <c r="F1" s="3" t="s">
        <v>6860</v>
      </c>
      <c r="G1" s="3" t="s">
        <v>6861</v>
      </c>
      <c r="H1" s="3" t="s">
        <v>8</v>
      </c>
      <c r="I1" s="3" t="s">
        <v>9</v>
      </c>
      <c r="J1" s="3" t="s">
        <v>10</v>
      </c>
      <c r="K1" s="3" t="s">
        <v>11</v>
      </c>
      <c r="L1" s="3" t="s">
        <v>12</v>
      </c>
    </row>
    <row r="2" spans="1:12" ht="15.75" thickTop="1" x14ac:dyDescent="0.25">
      <c r="A2" s="21" t="s">
        <v>6862</v>
      </c>
      <c r="B2" s="34">
        <v>120</v>
      </c>
      <c r="C2" s="7">
        <v>0</v>
      </c>
      <c r="D2" s="7">
        <v>1</v>
      </c>
      <c r="E2" s="7">
        <v>20</v>
      </c>
      <c r="F2" s="7">
        <v>9</v>
      </c>
      <c r="G2" s="7">
        <v>29</v>
      </c>
      <c r="H2" s="22">
        <v>59</v>
      </c>
      <c r="I2" s="7">
        <v>0</v>
      </c>
      <c r="J2" s="7">
        <v>0</v>
      </c>
      <c r="K2" s="7">
        <v>0</v>
      </c>
      <c r="L2" s="37">
        <f t="shared" ref="L2:L65" si="0">(K2+J2+H2)/B2</f>
        <v>0.49166666666666664</v>
      </c>
    </row>
    <row r="3" spans="1:12" x14ac:dyDescent="0.25">
      <c r="A3" s="21" t="s">
        <v>6863</v>
      </c>
      <c r="B3" s="34">
        <v>246</v>
      </c>
      <c r="C3" s="7">
        <v>1</v>
      </c>
      <c r="D3" s="7">
        <v>0</v>
      </c>
      <c r="E3" s="7">
        <v>33</v>
      </c>
      <c r="F3" s="7">
        <v>11</v>
      </c>
      <c r="G3" s="7">
        <v>29</v>
      </c>
      <c r="H3" s="22">
        <v>74</v>
      </c>
      <c r="I3" s="7">
        <v>0</v>
      </c>
      <c r="J3" s="7">
        <v>0</v>
      </c>
      <c r="K3" s="7">
        <v>1</v>
      </c>
      <c r="L3" s="37">
        <f t="shared" si="0"/>
        <v>0.3048780487804878</v>
      </c>
    </row>
    <row r="4" spans="1:12" x14ac:dyDescent="0.25">
      <c r="A4" s="21" t="s">
        <v>6864</v>
      </c>
      <c r="B4" s="34">
        <v>572</v>
      </c>
      <c r="C4" s="7">
        <v>0</v>
      </c>
      <c r="D4" s="7">
        <v>2</v>
      </c>
      <c r="E4" s="7">
        <v>81</v>
      </c>
      <c r="F4" s="7">
        <v>18</v>
      </c>
      <c r="G4" s="7">
        <v>130</v>
      </c>
      <c r="H4" s="22">
        <v>231</v>
      </c>
      <c r="I4" s="7">
        <v>2</v>
      </c>
      <c r="J4" s="7">
        <v>0</v>
      </c>
      <c r="K4" s="7">
        <v>0</v>
      </c>
      <c r="L4" s="37">
        <f t="shared" si="0"/>
        <v>0.40384615384615385</v>
      </c>
    </row>
    <row r="5" spans="1:12" x14ac:dyDescent="0.25">
      <c r="A5" s="21" t="s">
        <v>6865</v>
      </c>
      <c r="B5" s="34">
        <v>370</v>
      </c>
      <c r="C5" s="7">
        <v>0</v>
      </c>
      <c r="D5" s="7">
        <v>3</v>
      </c>
      <c r="E5" s="7">
        <v>88</v>
      </c>
      <c r="F5" s="7">
        <v>31</v>
      </c>
      <c r="G5" s="7">
        <v>72</v>
      </c>
      <c r="H5" s="22">
        <v>194</v>
      </c>
      <c r="I5" s="7">
        <v>1</v>
      </c>
      <c r="J5" s="7">
        <v>0</v>
      </c>
      <c r="K5" s="7">
        <v>0</v>
      </c>
      <c r="L5" s="37">
        <f t="shared" si="0"/>
        <v>0.5243243243243243</v>
      </c>
    </row>
    <row r="6" spans="1:12" x14ac:dyDescent="0.25">
      <c r="A6" s="21" t="s">
        <v>6866</v>
      </c>
      <c r="B6" s="34">
        <v>443</v>
      </c>
      <c r="C6" s="7">
        <v>0</v>
      </c>
      <c r="D6" s="7">
        <v>1</v>
      </c>
      <c r="E6" s="7">
        <v>112</v>
      </c>
      <c r="F6" s="7">
        <v>32</v>
      </c>
      <c r="G6" s="7">
        <v>89</v>
      </c>
      <c r="H6" s="22">
        <v>234</v>
      </c>
      <c r="I6" s="7">
        <v>0</v>
      </c>
      <c r="J6" s="7">
        <v>0</v>
      </c>
      <c r="K6" s="7">
        <v>0</v>
      </c>
      <c r="L6" s="37">
        <f t="shared" si="0"/>
        <v>0.52821670428893908</v>
      </c>
    </row>
    <row r="7" spans="1:12" x14ac:dyDescent="0.25">
      <c r="A7" s="21" t="s">
        <v>6867</v>
      </c>
      <c r="B7" s="34">
        <v>378</v>
      </c>
      <c r="C7" s="7">
        <v>7</v>
      </c>
      <c r="D7" s="7">
        <v>0</v>
      </c>
      <c r="E7" s="7">
        <v>92</v>
      </c>
      <c r="F7" s="7">
        <v>29</v>
      </c>
      <c r="G7" s="7">
        <v>72</v>
      </c>
      <c r="H7" s="22">
        <v>200</v>
      </c>
      <c r="I7" s="7">
        <v>1</v>
      </c>
      <c r="J7" s="7">
        <v>0</v>
      </c>
      <c r="K7" s="7">
        <v>0</v>
      </c>
      <c r="L7" s="37">
        <f t="shared" si="0"/>
        <v>0.52910052910052907</v>
      </c>
    </row>
    <row r="8" spans="1:12" x14ac:dyDescent="0.25">
      <c r="A8" s="21" t="s">
        <v>6868</v>
      </c>
      <c r="B8" s="34">
        <v>414</v>
      </c>
      <c r="C8" s="7">
        <v>1</v>
      </c>
      <c r="D8" s="7">
        <v>3</v>
      </c>
      <c r="E8" s="7">
        <v>90</v>
      </c>
      <c r="F8" s="7">
        <v>49</v>
      </c>
      <c r="G8" s="7">
        <v>82</v>
      </c>
      <c r="H8" s="22">
        <v>225</v>
      </c>
      <c r="I8" s="7">
        <v>0</v>
      </c>
      <c r="J8" s="7">
        <v>0</v>
      </c>
      <c r="K8" s="7">
        <v>0</v>
      </c>
      <c r="L8" s="37">
        <f t="shared" si="0"/>
        <v>0.54347826086956519</v>
      </c>
    </row>
    <row r="9" spans="1:12" x14ac:dyDescent="0.25">
      <c r="A9" s="21" t="s">
        <v>6869</v>
      </c>
      <c r="B9" s="34">
        <v>330</v>
      </c>
      <c r="C9" s="7">
        <v>1</v>
      </c>
      <c r="D9" s="7">
        <v>3</v>
      </c>
      <c r="E9" s="7">
        <v>66</v>
      </c>
      <c r="F9" s="7">
        <v>38</v>
      </c>
      <c r="G9" s="7">
        <v>93</v>
      </c>
      <c r="H9" s="22">
        <v>201</v>
      </c>
      <c r="I9" s="7">
        <v>0</v>
      </c>
      <c r="J9" s="7">
        <v>0</v>
      </c>
      <c r="K9" s="7">
        <v>1</v>
      </c>
      <c r="L9" s="37">
        <f t="shared" si="0"/>
        <v>0.61212121212121207</v>
      </c>
    </row>
    <row r="10" spans="1:12" x14ac:dyDescent="0.25">
      <c r="A10" s="21" t="s">
        <v>6870</v>
      </c>
      <c r="B10" s="34">
        <v>298</v>
      </c>
      <c r="C10" s="7">
        <v>2</v>
      </c>
      <c r="D10" s="7">
        <v>1</v>
      </c>
      <c r="E10" s="7">
        <v>60</v>
      </c>
      <c r="F10" s="7">
        <v>23</v>
      </c>
      <c r="G10" s="7">
        <v>41</v>
      </c>
      <c r="H10" s="22">
        <v>127</v>
      </c>
      <c r="I10" s="7">
        <v>0</v>
      </c>
      <c r="J10" s="7">
        <v>0</v>
      </c>
      <c r="K10" s="7">
        <v>0</v>
      </c>
      <c r="L10" s="37">
        <f t="shared" si="0"/>
        <v>0.4261744966442953</v>
      </c>
    </row>
    <row r="11" spans="1:12" x14ac:dyDescent="0.25">
      <c r="A11" s="21" t="s">
        <v>6871</v>
      </c>
      <c r="B11" s="34">
        <v>327</v>
      </c>
      <c r="C11" s="7">
        <v>3</v>
      </c>
      <c r="D11" s="7">
        <v>2</v>
      </c>
      <c r="E11" s="7">
        <v>88</v>
      </c>
      <c r="F11" s="7">
        <v>34</v>
      </c>
      <c r="G11" s="7">
        <v>83</v>
      </c>
      <c r="H11" s="22">
        <v>210</v>
      </c>
      <c r="I11" s="7">
        <v>1</v>
      </c>
      <c r="J11" s="7">
        <v>1</v>
      </c>
      <c r="K11" s="7">
        <v>0</v>
      </c>
      <c r="L11" s="37">
        <f t="shared" si="0"/>
        <v>0.64525993883792054</v>
      </c>
    </row>
    <row r="12" spans="1:12" x14ac:dyDescent="0.25">
      <c r="A12" s="21" t="s">
        <v>6872</v>
      </c>
      <c r="B12" s="34">
        <v>415</v>
      </c>
      <c r="C12" s="7">
        <v>2</v>
      </c>
      <c r="D12" s="7">
        <v>2</v>
      </c>
      <c r="E12" s="7">
        <v>93</v>
      </c>
      <c r="F12" s="7">
        <v>26</v>
      </c>
      <c r="G12" s="7">
        <v>110</v>
      </c>
      <c r="H12" s="22">
        <v>233</v>
      </c>
      <c r="I12" s="7">
        <v>0</v>
      </c>
      <c r="J12" s="7">
        <v>0</v>
      </c>
      <c r="K12" s="7">
        <v>0</v>
      </c>
      <c r="L12" s="37">
        <f t="shared" si="0"/>
        <v>0.56144578313253013</v>
      </c>
    </row>
    <row r="13" spans="1:12" x14ac:dyDescent="0.25">
      <c r="A13" s="21" t="s">
        <v>6873</v>
      </c>
      <c r="B13" s="34">
        <v>447</v>
      </c>
      <c r="C13" s="7">
        <v>1</v>
      </c>
      <c r="D13" s="7">
        <v>1</v>
      </c>
      <c r="E13" s="7">
        <v>128</v>
      </c>
      <c r="F13" s="7">
        <v>39</v>
      </c>
      <c r="G13" s="7">
        <v>124</v>
      </c>
      <c r="H13" s="22">
        <v>293</v>
      </c>
      <c r="I13" s="7">
        <v>0</v>
      </c>
      <c r="J13" s="7">
        <v>0</v>
      </c>
      <c r="K13" s="7">
        <v>1</v>
      </c>
      <c r="L13" s="37">
        <f t="shared" si="0"/>
        <v>0.65771812080536918</v>
      </c>
    </row>
    <row r="14" spans="1:12" x14ac:dyDescent="0.25">
      <c r="A14" s="21" t="s">
        <v>6874</v>
      </c>
      <c r="B14" s="34">
        <v>370</v>
      </c>
      <c r="C14" s="7">
        <v>0</v>
      </c>
      <c r="D14" s="7">
        <v>0</v>
      </c>
      <c r="E14" s="7">
        <v>87</v>
      </c>
      <c r="F14" s="7">
        <v>20</v>
      </c>
      <c r="G14" s="7">
        <v>81</v>
      </c>
      <c r="H14" s="22">
        <v>188</v>
      </c>
      <c r="I14" s="7">
        <v>0</v>
      </c>
      <c r="J14" s="7">
        <v>0</v>
      </c>
      <c r="K14" s="7">
        <v>0</v>
      </c>
      <c r="L14" s="37">
        <f t="shared" si="0"/>
        <v>0.50810810810810814</v>
      </c>
    </row>
    <row r="15" spans="1:12" x14ac:dyDescent="0.25">
      <c r="A15" s="21" t="s">
        <v>6875</v>
      </c>
      <c r="B15" s="34">
        <v>488</v>
      </c>
      <c r="C15" s="7">
        <v>1</v>
      </c>
      <c r="D15" s="7">
        <v>2</v>
      </c>
      <c r="E15" s="7">
        <v>103</v>
      </c>
      <c r="F15" s="7">
        <v>32</v>
      </c>
      <c r="G15" s="7">
        <v>87</v>
      </c>
      <c r="H15" s="22">
        <v>225</v>
      </c>
      <c r="I15" s="7">
        <v>0</v>
      </c>
      <c r="J15" s="7">
        <v>0</v>
      </c>
      <c r="K15" s="7">
        <v>0</v>
      </c>
      <c r="L15" s="37">
        <f t="shared" si="0"/>
        <v>0.46106557377049179</v>
      </c>
    </row>
    <row r="16" spans="1:12" x14ac:dyDescent="0.25">
      <c r="A16" s="21" t="s">
        <v>6876</v>
      </c>
      <c r="B16" s="34">
        <v>315</v>
      </c>
      <c r="C16" s="7">
        <v>1</v>
      </c>
      <c r="D16" s="7">
        <v>1</v>
      </c>
      <c r="E16" s="7">
        <v>79</v>
      </c>
      <c r="F16" s="7">
        <v>26</v>
      </c>
      <c r="G16" s="7">
        <v>74</v>
      </c>
      <c r="H16" s="22">
        <v>181</v>
      </c>
      <c r="I16" s="7">
        <v>0</v>
      </c>
      <c r="J16" s="7">
        <v>0</v>
      </c>
      <c r="K16" s="7">
        <v>1</v>
      </c>
      <c r="L16" s="37">
        <f t="shared" si="0"/>
        <v>0.57777777777777772</v>
      </c>
    </row>
    <row r="17" spans="1:12" x14ac:dyDescent="0.25">
      <c r="A17" s="21" t="s">
        <v>6877</v>
      </c>
      <c r="B17" s="34">
        <v>377</v>
      </c>
      <c r="C17" s="7">
        <v>0</v>
      </c>
      <c r="D17" s="7">
        <v>2</v>
      </c>
      <c r="E17" s="7">
        <v>74</v>
      </c>
      <c r="F17" s="7">
        <v>29</v>
      </c>
      <c r="G17" s="7">
        <v>96</v>
      </c>
      <c r="H17" s="22">
        <v>201</v>
      </c>
      <c r="I17" s="7">
        <v>0</v>
      </c>
      <c r="J17" s="7">
        <v>0</v>
      </c>
      <c r="K17" s="7">
        <v>0</v>
      </c>
      <c r="L17" s="37">
        <f t="shared" si="0"/>
        <v>0.53315649867374004</v>
      </c>
    </row>
    <row r="18" spans="1:12" x14ac:dyDescent="0.25">
      <c r="A18" s="21" t="s">
        <v>6878</v>
      </c>
      <c r="B18" s="34">
        <v>289</v>
      </c>
      <c r="C18" s="7">
        <v>1</v>
      </c>
      <c r="D18" s="7">
        <v>4</v>
      </c>
      <c r="E18" s="7">
        <v>58</v>
      </c>
      <c r="F18" s="7">
        <v>21</v>
      </c>
      <c r="G18" s="7">
        <v>60</v>
      </c>
      <c r="H18" s="22">
        <v>144</v>
      </c>
      <c r="I18" s="7">
        <v>0</v>
      </c>
      <c r="J18" s="7">
        <v>0</v>
      </c>
      <c r="K18" s="7">
        <v>0</v>
      </c>
      <c r="L18" s="37">
        <f t="shared" si="0"/>
        <v>0.4982698961937716</v>
      </c>
    </row>
    <row r="19" spans="1:12" x14ac:dyDescent="0.25">
      <c r="A19" s="21" t="s">
        <v>6879</v>
      </c>
      <c r="B19" s="34">
        <v>354</v>
      </c>
      <c r="C19" s="7">
        <v>0</v>
      </c>
      <c r="D19" s="7">
        <v>2</v>
      </c>
      <c r="E19" s="7">
        <v>84</v>
      </c>
      <c r="F19" s="7">
        <v>25</v>
      </c>
      <c r="G19" s="7">
        <v>66</v>
      </c>
      <c r="H19" s="22">
        <v>177</v>
      </c>
      <c r="I19" s="7">
        <v>0</v>
      </c>
      <c r="J19" s="7">
        <v>0</v>
      </c>
      <c r="K19" s="7">
        <v>0</v>
      </c>
      <c r="L19" s="37">
        <f t="shared" si="0"/>
        <v>0.5</v>
      </c>
    </row>
    <row r="20" spans="1:12" x14ac:dyDescent="0.25">
      <c r="A20" s="21" t="s">
        <v>6880</v>
      </c>
      <c r="B20" s="34">
        <v>390</v>
      </c>
      <c r="C20" s="7">
        <v>2</v>
      </c>
      <c r="D20" s="7">
        <v>0</v>
      </c>
      <c r="E20" s="7">
        <v>86</v>
      </c>
      <c r="F20" s="7">
        <v>27</v>
      </c>
      <c r="G20" s="7">
        <v>100</v>
      </c>
      <c r="H20" s="22">
        <v>215</v>
      </c>
      <c r="I20" s="7">
        <v>0</v>
      </c>
      <c r="J20" s="7">
        <v>0</v>
      </c>
      <c r="K20" s="7">
        <v>0</v>
      </c>
      <c r="L20" s="37">
        <f t="shared" si="0"/>
        <v>0.55128205128205132</v>
      </c>
    </row>
    <row r="21" spans="1:12" x14ac:dyDescent="0.25">
      <c r="A21" s="21" t="s">
        <v>6881</v>
      </c>
      <c r="B21" s="34">
        <v>355</v>
      </c>
      <c r="C21" s="7">
        <v>2</v>
      </c>
      <c r="D21" s="7">
        <v>3</v>
      </c>
      <c r="E21" s="7">
        <v>78</v>
      </c>
      <c r="F21" s="7">
        <v>28</v>
      </c>
      <c r="G21" s="7">
        <v>82</v>
      </c>
      <c r="H21" s="22">
        <v>193</v>
      </c>
      <c r="I21" s="7">
        <v>0</v>
      </c>
      <c r="J21" s="7">
        <v>0</v>
      </c>
      <c r="K21" s="7">
        <v>0</v>
      </c>
      <c r="L21" s="37">
        <f t="shared" si="0"/>
        <v>0.54366197183098597</v>
      </c>
    </row>
    <row r="22" spans="1:12" x14ac:dyDescent="0.25">
      <c r="A22" s="21" t="s">
        <v>6882</v>
      </c>
      <c r="B22" s="34">
        <v>374</v>
      </c>
      <c r="C22" s="7">
        <v>0</v>
      </c>
      <c r="D22" s="7">
        <v>2</v>
      </c>
      <c r="E22" s="7">
        <v>67</v>
      </c>
      <c r="F22" s="7">
        <v>21</v>
      </c>
      <c r="G22" s="7">
        <v>82</v>
      </c>
      <c r="H22" s="22">
        <v>172</v>
      </c>
      <c r="I22" s="7">
        <v>0</v>
      </c>
      <c r="J22" s="7">
        <v>0</v>
      </c>
      <c r="K22" s="7">
        <v>0</v>
      </c>
      <c r="L22" s="37">
        <f t="shared" si="0"/>
        <v>0.45989304812834225</v>
      </c>
    </row>
    <row r="23" spans="1:12" x14ac:dyDescent="0.25">
      <c r="A23" s="21" t="s">
        <v>6883</v>
      </c>
      <c r="B23" s="34">
        <v>443</v>
      </c>
      <c r="C23" s="7">
        <v>0</v>
      </c>
      <c r="D23" s="7">
        <v>4</v>
      </c>
      <c r="E23" s="7">
        <v>75</v>
      </c>
      <c r="F23" s="7">
        <v>39</v>
      </c>
      <c r="G23" s="7">
        <v>98</v>
      </c>
      <c r="H23" s="22">
        <v>216</v>
      </c>
      <c r="I23" s="7">
        <v>0</v>
      </c>
      <c r="J23" s="7">
        <v>0</v>
      </c>
      <c r="K23" s="7">
        <v>0</v>
      </c>
      <c r="L23" s="37">
        <f t="shared" si="0"/>
        <v>0.48758465011286684</v>
      </c>
    </row>
    <row r="24" spans="1:12" x14ac:dyDescent="0.25">
      <c r="A24" s="21" t="s">
        <v>6884</v>
      </c>
      <c r="B24" s="34">
        <v>390</v>
      </c>
      <c r="C24" s="7">
        <v>1</v>
      </c>
      <c r="D24" s="7">
        <v>5</v>
      </c>
      <c r="E24" s="7">
        <v>102</v>
      </c>
      <c r="F24" s="7">
        <v>31</v>
      </c>
      <c r="G24" s="7">
        <v>72</v>
      </c>
      <c r="H24" s="22">
        <v>211</v>
      </c>
      <c r="I24" s="7">
        <v>0</v>
      </c>
      <c r="J24" s="7">
        <v>0</v>
      </c>
      <c r="K24" s="7">
        <v>0</v>
      </c>
      <c r="L24" s="37">
        <f t="shared" si="0"/>
        <v>0.54102564102564099</v>
      </c>
    </row>
    <row r="25" spans="1:12" x14ac:dyDescent="0.25">
      <c r="A25" s="21" t="s">
        <v>6885</v>
      </c>
      <c r="B25" s="34">
        <v>329</v>
      </c>
      <c r="C25" s="7">
        <v>2</v>
      </c>
      <c r="D25" s="7">
        <v>4</v>
      </c>
      <c r="E25" s="7">
        <v>69</v>
      </c>
      <c r="F25" s="7">
        <v>24</v>
      </c>
      <c r="G25" s="7">
        <v>58</v>
      </c>
      <c r="H25" s="22">
        <v>157</v>
      </c>
      <c r="I25" s="7">
        <v>0</v>
      </c>
      <c r="J25" s="7">
        <v>0</v>
      </c>
      <c r="K25" s="7">
        <v>1</v>
      </c>
      <c r="L25" s="37">
        <f t="shared" si="0"/>
        <v>0.48024316109422494</v>
      </c>
    </row>
    <row r="26" spans="1:12" x14ac:dyDescent="0.25">
      <c r="A26" s="21" t="s">
        <v>6886</v>
      </c>
      <c r="B26" s="34">
        <v>398</v>
      </c>
      <c r="C26" s="7">
        <v>0</v>
      </c>
      <c r="D26" s="7">
        <v>3</v>
      </c>
      <c r="E26" s="7">
        <v>94</v>
      </c>
      <c r="F26" s="7">
        <v>30</v>
      </c>
      <c r="G26" s="7">
        <v>94</v>
      </c>
      <c r="H26" s="22">
        <v>221</v>
      </c>
      <c r="I26" s="7">
        <v>0</v>
      </c>
      <c r="J26" s="7">
        <v>0</v>
      </c>
      <c r="K26" s="7">
        <v>0</v>
      </c>
      <c r="L26" s="37">
        <f t="shared" si="0"/>
        <v>0.55527638190954776</v>
      </c>
    </row>
    <row r="27" spans="1:12" x14ac:dyDescent="0.25">
      <c r="A27" s="21" t="s">
        <v>6887</v>
      </c>
      <c r="B27" s="34">
        <v>294</v>
      </c>
      <c r="C27" s="7">
        <v>1</v>
      </c>
      <c r="D27" s="7">
        <v>3</v>
      </c>
      <c r="E27" s="7">
        <v>64</v>
      </c>
      <c r="F27" s="7">
        <v>20</v>
      </c>
      <c r="G27" s="7">
        <v>71</v>
      </c>
      <c r="H27" s="22">
        <v>159</v>
      </c>
      <c r="I27" s="7">
        <v>0</v>
      </c>
      <c r="J27" s="7">
        <v>0</v>
      </c>
      <c r="K27" s="7">
        <v>0</v>
      </c>
      <c r="L27" s="37">
        <f t="shared" si="0"/>
        <v>0.54081632653061229</v>
      </c>
    </row>
    <row r="28" spans="1:12" x14ac:dyDescent="0.25">
      <c r="A28" s="21" t="s">
        <v>6888</v>
      </c>
      <c r="B28" s="34">
        <v>358</v>
      </c>
      <c r="C28" s="7">
        <v>0</v>
      </c>
      <c r="D28" s="7">
        <v>0</v>
      </c>
      <c r="E28" s="7">
        <v>53</v>
      </c>
      <c r="F28" s="7">
        <v>19</v>
      </c>
      <c r="G28" s="7">
        <v>71</v>
      </c>
      <c r="H28" s="22">
        <v>143</v>
      </c>
      <c r="I28" s="7">
        <v>0</v>
      </c>
      <c r="J28" s="7">
        <v>0</v>
      </c>
      <c r="K28" s="7">
        <v>0</v>
      </c>
      <c r="L28" s="37">
        <f t="shared" si="0"/>
        <v>0.3994413407821229</v>
      </c>
    </row>
    <row r="29" spans="1:12" x14ac:dyDescent="0.25">
      <c r="A29" s="21" t="s">
        <v>6889</v>
      </c>
      <c r="B29" s="34">
        <v>285</v>
      </c>
      <c r="C29" s="7">
        <v>1</v>
      </c>
      <c r="D29" s="7">
        <v>4</v>
      </c>
      <c r="E29" s="7">
        <v>59</v>
      </c>
      <c r="F29" s="7">
        <v>27</v>
      </c>
      <c r="G29" s="7">
        <v>59</v>
      </c>
      <c r="H29" s="22">
        <v>150</v>
      </c>
      <c r="I29" s="7">
        <v>0</v>
      </c>
      <c r="J29" s="7">
        <v>0</v>
      </c>
      <c r="K29" s="7">
        <v>0</v>
      </c>
      <c r="L29" s="37">
        <f t="shared" si="0"/>
        <v>0.52631578947368418</v>
      </c>
    </row>
    <row r="30" spans="1:12" x14ac:dyDescent="0.25">
      <c r="A30" s="21" t="s">
        <v>6890</v>
      </c>
      <c r="B30" s="34">
        <v>396</v>
      </c>
      <c r="C30" s="7">
        <v>1</v>
      </c>
      <c r="D30" s="7">
        <v>3</v>
      </c>
      <c r="E30" s="7">
        <v>94</v>
      </c>
      <c r="F30" s="7">
        <v>48</v>
      </c>
      <c r="G30" s="7">
        <v>75</v>
      </c>
      <c r="H30" s="22">
        <v>221</v>
      </c>
      <c r="I30" s="7">
        <v>0</v>
      </c>
      <c r="J30" s="7">
        <v>0</v>
      </c>
      <c r="K30" s="7">
        <v>2</v>
      </c>
      <c r="L30" s="37">
        <f t="shared" si="0"/>
        <v>0.56313131313131315</v>
      </c>
    </row>
    <row r="31" spans="1:12" x14ac:dyDescent="0.25">
      <c r="A31" s="21" t="s">
        <v>6891</v>
      </c>
      <c r="B31" s="34">
        <v>340</v>
      </c>
      <c r="C31" s="7">
        <v>3</v>
      </c>
      <c r="D31" s="7">
        <v>4</v>
      </c>
      <c r="E31" s="7">
        <v>80</v>
      </c>
      <c r="F31" s="7">
        <v>25</v>
      </c>
      <c r="G31" s="7">
        <v>70</v>
      </c>
      <c r="H31" s="22">
        <v>182</v>
      </c>
      <c r="I31" s="7">
        <v>0</v>
      </c>
      <c r="J31" s="7">
        <v>0</v>
      </c>
      <c r="K31" s="7">
        <v>1</v>
      </c>
      <c r="L31" s="37">
        <f t="shared" si="0"/>
        <v>0.53823529411764703</v>
      </c>
    </row>
    <row r="32" spans="1:12" x14ac:dyDescent="0.25">
      <c r="A32" s="21" t="s">
        <v>6892</v>
      </c>
      <c r="B32" s="34">
        <v>408</v>
      </c>
      <c r="C32" s="7">
        <v>1</v>
      </c>
      <c r="D32" s="7">
        <v>2</v>
      </c>
      <c r="E32" s="7">
        <v>85</v>
      </c>
      <c r="F32" s="7">
        <v>25</v>
      </c>
      <c r="G32" s="7">
        <v>101</v>
      </c>
      <c r="H32" s="22">
        <v>214</v>
      </c>
      <c r="I32" s="7">
        <v>0</v>
      </c>
      <c r="J32" s="7">
        <v>0</v>
      </c>
      <c r="K32" s="7">
        <v>0</v>
      </c>
      <c r="L32" s="37">
        <f t="shared" si="0"/>
        <v>0.52450980392156865</v>
      </c>
    </row>
    <row r="33" spans="1:12" x14ac:dyDescent="0.25">
      <c r="A33" s="21" t="s">
        <v>6893</v>
      </c>
      <c r="B33" s="34">
        <v>693</v>
      </c>
      <c r="C33" s="7">
        <v>0</v>
      </c>
      <c r="D33" s="7">
        <v>0</v>
      </c>
      <c r="E33" s="7">
        <v>75</v>
      </c>
      <c r="F33" s="7">
        <v>20</v>
      </c>
      <c r="G33" s="7">
        <v>76</v>
      </c>
      <c r="H33" s="7">
        <v>171</v>
      </c>
      <c r="I33" s="7">
        <v>0</v>
      </c>
      <c r="J33" s="7">
        <v>0</v>
      </c>
      <c r="K33" s="7">
        <v>1</v>
      </c>
      <c r="L33" s="37">
        <f t="shared" si="0"/>
        <v>0.24819624819624819</v>
      </c>
    </row>
    <row r="34" spans="1:12" x14ac:dyDescent="0.25">
      <c r="A34" s="21" t="s">
        <v>6894</v>
      </c>
      <c r="B34" s="34">
        <v>350</v>
      </c>
      <c r="C34" s="7">
        <v>1</v>
      </c>
      <c r="D34" s="7">
        <v>2</v>
      </c>
      <c r="E34" s="7">
        <v>54</v>
      </c>
      <c r="F34" s="7">
        <v>22</v>
      </c>
      <c r="G34" s="7">
        <v>51</v>
      </c>
      <c r="H34" s="22">
        <v>130</v>
      </c>
      <c r="I34" s="7">
        <v>0</v>
      </c>
      <c r="J34" s="7">
        <v>0</v>
      </c>
      <c r="K34" s="7">
        <v>0</v>
      </c>
      <c r="L34" s="37">
        <f t="shared" si="0"/>
        <v>0.37142857142857144</v>
      </c>
    </row>
    <row r="35" spans="1:12" x14ac:dyDescent="0.25">
      <c r="A35" s="21" t="s">
        <v>6895</v>
      </c>
      <c r="B35" s="34">
        <v>330</v>
      </c>
      <c r="C35" s="7">
        <v>5</v>
      </c>
      <c r="D35" s="7">
        <v>5</v>
      </c>
      <c r="E35" s="7">
        <v>59</v>
      </c>
      <c r="F35" s="7">
        <v>35</v>
      </c>
      <c r="G35" s="7">
        <v>76</v>
      </c>
      <c r="H35" s="22">
        <v>180</v>
      </c>
      <c r="I35" s="7">
        <v>1</v>
      </c>
      <c r="J35" s="7">
        <v>0</v>
      </c>
      <c r="K35" s="7">
        <v>0</v>
      </c>
      <c r="L35" s="37">
        <f t="shared" si="0"/>
        <v>0.54545454545454541</v>
      </c>
    </row>
    <row r="36" spans="1:12" x14ac:dyDescent="0.25">
      <c r="A36" s="21" t="s">
        <v>6896</v>
      </c>
      <c r="B36" s="34">
        <v>354</v>
      </c>
      <c r="C36" s="7">
        <v>1</v>
      </c>
      <c r="D36" s="7">
        <v>1</v>
      </c>
      <c r="E36" s="7">
        <v>82</v>
      </c>
      <c r="F36" s="7">
        <v>43</v>
      </c>
      <c r="G36" s="7">
        <v>71</v>
      </c>
      <c r="H36" s="22">
        <v>198</v>
      </c>
      <c r="I36" s="7">
        <v>0</v>
      </c>
      <c r="J36" s="7">
        <v>0</v>
      </c>
      <c r="K36" s="7">
        <v>0</v>
      </c>
      <c r="L36" s="37">
        <f t="shared" si="0"/>
        <v>0.55932203389830504</v>
      </c>
    </row>
    <row r="37" spans="1:12" x14ac:dyDescent="0.25">
      <c r="A37" s="21" t="s">
        <v>6897</v>
      </c>
      <c r="B37" s="34">
        <v>402</v>
      </c>
      <c r="C37" s="7">
        <v>3</v>
      </c>
      <c r="D37" s="7">
        <v>3</v>
      </c>
      <c r="E37" s="7">
        <v>91</v>
      </c>
      <c r="F37" s="7">
        <v>24</v>
      </c>
      <c r="G37" s="7">
        <v>117</v>
      </c>
      <c r="H37" s="22">
        <v>238</v>
      </c>
      <c r="I37" s="7">
        <v>0</v>
      </c>
      <c r="J37" s="7">
        <v>0</v>
      </c>
      <c r="K37" s="7">
        <v>0</v>
      </c>
      <c r="L37" s="37">
        <f t="shared" si="0"/>
        <v>0.59203980099502485</v>
      </c>
    </row>
    <row r="38" spans="1:12" x14ac:dyDescent="0.25">
      <c r="A38" s="21" t="s">
        <v>6898</v>
      </c>
      <c r="B38" s="34">
        <v>429</v>
      </c>
      <c r="C38" s="7">
        <v>5</v>
      </c>
      <c r="D38" s="7">
        <v>0</v>
      </c>
      <c r="E38" s="7">
        <v>90</v>
      </c>
      <c r="F38" s="7">
        <v>42</v>
      </c>
      <c r="G38" s="7">
        <v>89</v>
      </c>
      <c r="H38" s="22">
        <v>226</v>
      </c>
      <c r="I38" s="7">
        <v>0</v>
      </c>
      <c r="J38" s="7">
        <v>0</v>
      </c>
      <c r="K38" s="7">
        <v>1</v>
      </c>
      <c r="L38" s="37">
        <f t="shared" si="0"/>
        <v>0.52913752913752909</v>
      </c>
    </row>
    <row r="39" spans="1:12" x14ac:dyDescent="0.25">
      <c r="A39" s="21" t="s">
        <v>6899</v>
      </c>
      <c r="B39" s="34">
        <v>363</v>
      </c>
      <c r="C39" s="7">
        <v>0</v>
      </c>
      <c r="D39" s="7">
        <v>9</v>
      </c>
      <c r="E39" s="7">
        <v>82</v>
      </c>
      <c r="F39" s="7">
        <v>37</v>
      </c>
      <c r="G39" s="7">
        <v>71</v>
      </c>
      <c r="H39" s="22">
        <v>199</v>
      </c>
      <c r="I39" s="7">
        <v>0</v>
      </c>
      <c r="J39" s="7">
        <v>0</v>
      </c>
      <c r="K39" s="7">
        <v>0</v>
      </c>
      <c r="L39" s="37">
        <f t="shared" si="0"/>
        <v>0.54820936639118456</v>
      </c>
    </row>
    <row r="40" spans="1:12" x14ac:dyDescent="0.25">
      <c r="A40" s="21" t="s">
        <v>6900</v>
      </c>
      <c r="B40" s="34">
        <v>384</v>
      </c>
      <c r="C40" s="7">
        <v>0</v>
      </c>
      <c r="D40" s="7">
        <v>4</v>
      </c>
      <c r="E40" s="7">
        <v>92</v>
      </c>
      <c r="F40" s="7">
        <v>27</v>
      </c>
      <c r="G40" s="7">
        <v>80</v>
      </c>
      <c r="H40" s="22">
        <v>203</v>
      </c>
      <c r="I40" s="7">
        <v>0</v>
      </c>
      <c r="J40" s="7">
        <v>0</v>
      </c>
      <c r="K40" s="7">
        <v>0</v>
      </c>
      <c r="L40" s="37">
        <f t="shared" si="0"/>
        <v>0.52864583333333337</v>
      </c>
    </row>
    <row r="41" spans="1:12" x14ac:dyDescent="0.25">
      <c r="A41" s="21" t="s">
        <v>6901</v>
      </c>
      <c r="B41" s="34">
        <v>362</v>
      </c>
      <c r="C41" s="7">
        <v>1</v>
      </c>
      <c r="D41" s="7">
        <v>1</v>
      </c>
      <c r="E41" s="7">
        <v>67</v>
      </c>
      <c r="F41" s="7">
        <v>24</v>
      </c>
      <c r="G41" s="7">
        <v>99</v>
      </c>
      <c r="H41" s="22">
        <v>192</v>
      </c>
      <c r="I41" s="7">
        <v>0</v>
      </c>
      <c r="J41" s="7">
        <v>0</v>
      </c>
      <c r="K41" s="7">
        <v>0</v>
      </c>
      <c r="L41" s="37">
        <f t="shared" si="0"/>
        <v>0.53038674033149169</v>
      </c>
    </row>
    <row r="42" spans="1:12" x14ac:dyDescent="0.25">
      <c r="A42" s="21" t="s">
        <v>6902</v>
      </c>
      <c r="B42" s="34">
        <v>313</v>
      </c>
      <c r="C42" s="7">
        <v>1</v>
      </c>
      <c r="D42" s="7">
        <v>1</v>
      </c>
      <c r="E42" s="7">
        <v>46</v>
      </c>
      <c r="F42" s="7">
        <v>15</v>
      </c>
      <c r="G42" s="7">
        <v>72</v>
      </c>
      <c r="H42" s="22">
        <v>135</v>
      </c>
      <c r="I42" s="7">
        <v>1</v>
      </c>
      <c r="J42" s="7">
        <v>1</v>
      </c>
      <c r="K42" s="7">
        <v>0</v>
      </c>
      <c r="L42" s="37">
        <f t="shared" si="0"/>
        <v>0.43450479233226835</v>
      </c>
    </row>
    <row r="43" spans="1:12" x14ac:dyDescent="0.25">
      <c r="A43" s="21" t="s">
        <v>6903</v>
      </c>
      <c r="B43" s="34">
        <v>384</v>
      </c>
      <c r="C43" s="7">
        <v>2</v>
      </c>
      <c r="D43" s="7">
        <v>0</v>
      </c>
      <c r="E43" s="7">
        <v>80</v>
      </c>
      <c r="F43" s="7">
        <v>24</v>
      </c>
      <c r="G43" s="7">
        <v>64</v>
      </c>
      <c r="H43" s="22">
        <v>170</v>
      </c>
      <c r="I43" s="7">
        <v>0</v>
      </c>
      <c r="J43" s="7">
        <v>1</v>
      </c>
      <c r="K43" s="7">
        <v>0</v>
      </c>
      <c r="L43" s="37">
        <f t="shared" si="0"/>
        <v>0.4453125</v>
      </c>
    </row>
    <row r="44" spans="1:12" x14ac:dyDescent="0.25">
      <c r="A44" s="21" t="s">
        <v>6904</v>
      </c>
      <c r="B44" s="34">
        <v>399</v>
      </c>
      <c r="C44" s="7">
        <v>1</v>
      </c>
      <c r="D44" s="7">
        <v>1</v>
      </c>
      <c r="E44" s="7">
        <v>90</v>
      </c>
      <c r="F44" s="7">
        <v>24</v>
      </c>
      <c r="G44" s="7">
        <v>73</v>
      </c>
      <c r="H44" s="22">
        <v>189</v>
      </c>
      <c r="I44" s="7">
        <v>1</v>
      </c>
      <c r="J44" s="7">
        <v>0</v>
      </c>
      <c r="K44" s="7">
        <v>0</v>
      </c>
      <c r="L44" s="37">
        <f t="shared" si="0"/>
        <v>0.47368421052631576</v>
      </c>
    </row>
    <row r="45" spans="1:12" x14ac:dyDescent="0.25">
      <c r="A45" s="21" t="s">
        <v>6905</v>
      </c>
      <c r="B45" s="34">
        <v>319</v>
      </c>
      <c r="C45" s="7">
        <v>0</v>
      </c>
      <c r="D45" s="7">
        <v>0</v>
      </c>
      <c r="E45" s="7">
        <v>66</v>
      </c>
      <c r="F45" s="7">
        <v>23</v>
      </c>
      <c r="G45" s="7">
        <v>59</v>
      </c>
      <c r="H45" s="22">
        <v>148</v>
      </c>
      <c r="I45" s="7">
        <v>0</v>
      </c>
      <c r="J45" s="7">
        <v>0</v>
      </c>
      <c r="K45" s="7">
        <v>0</v>
      </c>
      <c r="L45" s="37">
        <f t="shared" si="0"/>
        <v>0.46394984326018807</v>
      </c>
    </row>
    <row r="46" spans="1:12" x14ac:dyDescent="0.25">
      <c r="A46" s="21" t="s">
        <v>6906</v>
      </c>
      <c r="B46" s="34">
        <v>385</v>
      </c>
      <c r="C46" s="7">
        <v>3</v>
      </c>
      <c r="D46" s="7">
        <v>1</v>
      </c>
      <c r="E46" s="7">
        <v>72</v>
      </c>
      <c r="F46" s="7">
        <v>32</v>
      </c>
      <c r="G46" s="7">
        <v>102</v>
      </c>
      <c r="H46" s="22">
        <v>210</v>
      </c>
      <c r="I46" s="7">
        <v>0</v>
      </c>
      <c r="J46" s="7">
        <v>0</v>
      </c>
      <c r="K46" s="7">
        <v>2</v>
      </c>
      <c r="L46" s="37">
        <f t="shared" si="0"/>
        <v>0.55064935064935061</v>
      </c>
    </row>
    <row r="47" spans="1:12" x14ac:dyDescent="0.25">
      <c r="A47" s="21" t="s">
        <v>6907</v>
      </c>
      <c r="B47" s="34">
        <v>391</v>
      </c>
      <c r="C47" s="7">
        <v>1</v>
      </c>
      <c r="D47" s="7">
        <v>3</v>
      </c>
      <c r="E47" s="7">
        <v>75</v>
      </c>
      <c r="F47" s="7">
        <v>32</v>
      </c>
      <c r="G47" s="7">
        <v>71</v>
      </c>
      <c r="H47" s="22">
        <v>182</v>
      </c>
      <c r="I47" s="7">
        <v>1</v>
      </c>
      <c r="J47" s="7">
        <v>0</v>
      </c>
      <c r="K47" s="7">
        <v>2</v>
      </c>
      <c r="L47" s="37">
        <f t="shared" si="0"/>
        <v>0.47058823529411764</v>
      </c>
    </row>
    <row r="48" spans="1:12" x14ac:dyDescent="0.25">
      <c r="A48" s="21" t="s">
        <v>6908</v>
      </c>
      <c r="B48" s="34">
        <v>427</v>
      </c>
      <c r="C48" s="7">
        <v>4</v>
      </c>
      <c r="D48" s="7">
        <v>0</v>
      </c>
      <c r="E48" s="7">
        <v>115</v>
      </c>
      <c r="F48" s="7">
        <v>36</v>
      </c>
      <c r="G48" s="7">
        <v>80</v>
      </c>
      <c r="H48" s="22">
        <v>235</v>
      </c>
      <c r="I48" s="7">
        <v>0</v>
      </c>
      <c r="J48" s="7">
        <v>0</v>
      </c>
      <c r="K48" s="7">
        <v>0</v>
      </c>
      <c r="L48" s="37">
        <f t="shared" si="0"/>
        <v>0.55035128805620603</v>
      </c>
    </row>
    <row r="49" spans="1:12" x14ac:dyDescent="0.25">
      <c r="A49" s="21" t="s">
        <v>6909</v>
      </c>
      <c r="B49" s="34">
        <v>332</v>
      </c>
      <c r="C49" s="7">
        <v>3</v>
      </c>
      <c r="D49" s="7">
        <v>0</v>
      </c>
      <c r="E49" s="7">
        <v>66</v>
      </c>
      <c r="F49" s="7">
        <v>30</v>
      </c>
      <c r="G49" s="7">
        <v>87</v>
      </c>
      <c r="H49" s="22">
        <v>186</v>
      </c>
      <c r="I49" s="7">
        <v>0</v>
      </c>
      <c r="J49" s="7">
        <v>0</v>
      </c>
      <c r="K49" s="7">
        <v>0</v>
      </c>
      <c r="L49" s="37">
        <f t="shared" si="0"/>
        <v>0.56024096385542166</v>
      </c>
    </row>
    <row r="50" spans="1:12" x14ac:dyDescent="0.25">
      <c r="A50" s="21" t="s">
        <v>6910</v>
      </c>
      <c r="B50" s="34">
        <v>444</v>
      </c>
      <c r="C50" s="7">
        <v>5</v>
      </c>
      <c r="D50" s="7">
        <v>0</v>
      </c>
      <c r="E50" s="7">
        <v>113</v>
      </c>
      <c r="F50" s="7">
        <v>37</v>
      </c>
      <c r="G50" s="7">
        <v>81</v>
      </c>
      <c r="H50" s="22">
        <v>236</v>
      </c>
      <c r="I50" s="7">
        <v>0</v>
      </c>
      <c r="J50" s="7">
        <v>0</v>
      </c>
      <c r="K50" s="7">
        <v>0</v>
      </c>
      <c r="L50" s="37">
        <f t="shared" si="0"/>
        <v>0.53153153153153154</v>
      </c>
    </row>
    <row r="51" spans="1:12" x14ac:dyDescent="0.25">
      <c r="A51" s="21" t="s">
        <v>6911</v>
      </c>
      <c r="B51" s="34">
        <v>409</v>
      </c>
      <c r="C51" s="7">
        <v>0</v>
      </c>
      <c r="D51" s="7">
        <v>1</v>
      </c>
      <c r="E51" s="7">
        <v>98</v>
      </c>
      <c r="F51" s="7">
        <v>34</v>
      </c>
      <c r="G51" s="7">
        <v>92</v>
      </c>
      <c r="H51" s="22">
        <v>225</v>
      </c>
      <c r="I51" s="7">
        <v>1</v>
      </c>
      <c r="J51" s="7">
        <v>0</v>
      </c>
      <c r="K51" s="7">
        <v>1</v>
      </c>
      <c r="L51" s="37">
        <f t="shared" si="0"/>
        <v>0.55256723716381417</v>
      </c>
    </row>
    <row r="52" spans="1:12" x14ac:dyDescent="0.25">
      <c r="A52" s="21" t="s">
        <v>6912</v>
      </c>
      <c r="B52" s="34">
        <v>374</v>
      </c>
      <c r="C52" s="7">
        <v>2</v>
      </c>
      <c r="D52" s="7">
        <v>1</v>
      </c>
      <c r="E52" s="7">
        <v>100</v>
      </c>
      <c r="F52" s="7">
        <v>30</v>
      </c>
      <c r="G52" s="7">
        <v>50</v>
      </c>
      <c r="H52" s="22">
        <v>183</v>
      </c>
      <c r="I52" s="7">
        <v>0</v>
      </c>
      <c r="J52" s="7">
        <v>0</v>
      </c>
      <c r="K52" s="7">
        <v>0</v>
      </c>
      <c r="L52" s="37">
        <f t="shared" si="0"/>
        <v>0.48930481283422461</v>
      </c>
    </row>
    <row r="53" spans="1:12" x14ac:dyDescent="0.25">
      <c r="A53" s="21" t="s">
        <v>6913</v>
      </c>
      <c r="B53" s="34">
        <v>361</v>
      </c>
      <c r="C53" s="7">
        <v>1</v>
      </c>
      <c r="D53" s="7">
        <v>1</v>
      </c>
      <c r="E53" s="7">
        <v>70</v>
      </c>
      <c r="F53" s="7">
        <v>25</v>
      </c>
      <c r="G53" s="7">
        <v>96</v>
      </c>
      <c r="H53" s="22">
        <v>193</v>
      </c>
      <c r="I53" s="7">
        <v>0</v>
      </c>
      <c r="J53" s="7">
        <v>0</v>
      </c>
      <c r="K53" s="7">
        <v>0</v>
      </c>
      <c r="L53" s="37">
        <f t="shared" si="0"/>
        <v>0.53462603878116344</v>
      </c>
    </row>
    <row r="54" spans="1:12" x14ac:dyDescent="0.25">
      <c r="A54" s="21" t="s">
        <v>6914</v>
      </c>
      <c r="B54" s="34">
        <v>449</v>
      </c>
      <c r="C54" s="7">
        <v>1</v>
      </c>
      <c r="D54" s="7">
        <v>0</v>
      </c>
      <c r="E54" s="7">
        <v>74</v>
      </c>
      <c r="F54" s="7">
        <v>45</v>
      </c>
      <c r="G54" s="7">
        <v>93</v>
      </c>
      <c r="H54" s="22">
        <v>213</v>
      </c>
      <c r="I54" s="7">
        <v>1</v>
      </c>
      <c r="J54" s="7">
        <v>0</v>
      </c>
      <c r="K54" s="7">
        <v>0</v>
      </c>
      <c r="L54" s="37">
        <f t="shared" si="0"/>
        <v>0.47438752783964366</v>
      </c>
    </row>
    <row r="55" spans="1:12" x14ac:dyDescent="0.25">
      <c r="A55" s="21" t="s">
        <v>6915</v>
      </c>
      <c r="B55" s="34">
        <v>340</v>
      </c>
      <c r="C55" s="7">
        <v>1</v>
      </c>
      <c r="D55" s="7">
        <v>1</v>
      </c>
      <c r="E55" s="7">
        <v>51</v>
      </c>
      <c r="F55" s="7">
        <v>24</v>
      </c>
      <c r="G55" s="7">
        <v>62</v>
      </c>
      <c r="H55" s="22">
        <v>139</v>
      </c>
      <c r="I55" s="7">
        <v>0</v>
      </c>
      <c r="J55" s="7">
        <v>0</v>
      </c>
      <c r="K55" s="7">
        <v>0</v>
      </c>
      <c r="L55" s="37">
        <f t="shared" si="0"/>
        <v>0.4088235294117647</v>
      </c>
    </row>
    <row r="56" spans="1:12" x14ac:dyDescent="0.25">
      <c r="A56" s="21" t="s">
        <v>6916</v>
      </c>
      <c r="B56" s="34">
        <v>387</v>
      </c>
      <c r="C56" s="7">
        <v>2</v>
      </c>
      <c r="D56" s="7">
        <v>3</v>
      </c>
      <c r="E56" s="7">
        <v>54</v>
      </c>
      <c r="F56" s="7">
        <v>34</v>
      </c>
      <c r="G56" s="7">
        <v>105</v>
      </c>
      <c r="H56" s="22">
        <v>198</v>
      </c>
      <c r="I56" s="7">
        <v>1</v>
      </c>
      <c r="J56" s="7">
        <v>0</v>
      </c>
      <c r="K56" s="7">
        <v>0</v>
      </c>
      <c r="L56" s="37">
        <f t="shared" si="0"/>
        <v>0.51162790697674421</v>
      </c>
    </row>
    <row r="57" spans="1:12" x14ac:dyDescent="0.25">
      <c r="A57" s="21" t="s">
        <v>6917</v>
      </c>
      <c r="B57" s="34">
        <v>493</v>
      </c>
      <c r="C57" s="7">
        <v>0</v>
      </c>
      <c r="D57" s="7">
        <v>2</v>
      </c>
      <c r="E57" s="7">
        <v>53</v>
      </c>
      <c r="F57" s="7">
        <v>36</v>
      </c>
      <c r="G57" s="7">
        <v>119</v>
      </c>
      <c r="H57" s="22">
        <v>210</v>
      </c>
      <c r="I57" s="7">
        <v>2</v>
      </c>
      <c r="J57" s="7">
        <v>0</v>
      </c>
      <c r="K57" s="7">
        <v>0</v>
      </c>
      <c r="L57" s="37">
        <f t="shared" si="0"/>
        <v>0.42596348884381341</v>
      </c>
    </row>
    <row r="58" spans="1:12" x14ac:dyDescent="0.25">
      <c r="A58" s="21" t="s">
        <v>6918</v>
      </c>
      <c r="B58" s="34">
        <v>423</v>
      </c>
      <c r="C58" s="7">
        <v>2</v>
      </c>
      <c r="D58" s="7">
        <v>1</v>
      </c>
      <c r="E58" s="7">
        <v>83</v>
      </c>
      <c r="F58" s="7">
        <v>40</v>
      </c>
      <c r="G58" s="7">
        <v>102</v>
      </c>
      <c r="H58" s="22">
        <v>228</v>
      </c>
      <c r="I58" s="7">
        <v>0</v>
      </c>
      <c r="J58" s="7">
        <v>0</v>
      </c>
      <c r="K58" s="7">
        <v>0</v>
      </c>
      <c r="L58" s="37">
        <f t="shared" si="0"/>
        <v>0.53900709219858156</v>
      </c>
    </row>
    <row r="59" spans="1:12" x14ac:dyDescent="0.25">
      <c r="A59" s="21" t="s">
        <v>6919</v>
      </c>
      <c r="B59" s="34">
        <v>476</v>
      </c>
      <c r="C59" s="7">
        <v>2</v>
      </c>
      <c r="D59" s="7">
        <v>0</v>
      </c>
      <c r="E59" s="7">
        <v>83</v>
      </c>
      <c r="F59" s="7">
        <v>26</v>
      </c>
      <c r="G59" s="7">
        <v>98</v>
      </c>
      <c r="H59" s="22">
        <v>209</v>
      </c>
      <c r="I59" s="7">
        <v>0</v>
      </c>
      <c r="J59" s="7">
        <v>0</v>
      </c>
      <c r="K59" s="7">
        <v>0</v>
      </c>
      <c r="L59" s="37">
        <f t="shared" si="0"/>
        <v>0.43907563025210083</v>
      </c>
    </row>
    <row r="60" spans="1:12" x14ac:dyDescent="0.25">
      <c r="A60" s="21" t="s">
        <v>6920</v>
      </c>
      <c r="B60" s="34">
        <v>514</v>
      </c>
      <c r="C60" s="7">
        <v>2</v>
      </c>
      <c r="D60" s="7">
        <v>1</v>
      </c>
      <c r="E60" s="7">
        <v>114</v>
      </c>
      <c r="F60" s="7">
        <v>43</v>
      </c>
      <c r="G60" s="7">
        <v>124</v>
      </c>
      <c r="H60" s="22">
        <v>284</v>
      </c>
      <c r="I60" s="7">
        <v>0</v>
      </c>
      <c r="J60" s="7">
        <v>0</v>
      </c>
      <c r="K60" s="7">
        <v>1</v>
      </c>
      <c r="L60" s="37">
        <f t="shared" si="0"/>
        <v>0.55447470817120625</v>
      </c>
    </row>
    <row r="61" spans="1:12" x14ac:dyDescent="0.25">
      <c r="A61" s="21" t="s">
        <v>6921</v>
      </c>
      <c r="B61" s="34">
        <v>484</v>
      </c>
      <c r="C61" s="7">
        <v>1</v>
      </c>
      <c r="D61" s="7">
        <v>1</v>
      </c>
      <c r="E61" s="7">
        <v>100</v>
      </c>
      <c r="F61" s="7">
        <v>31</v>
      </c>
      <c r="G61" s="7">
        <v>99</v>
      </c>
      <c r="H61" s="22">
        <v>232</v>
      </c>
      <c r="I61" s="7">
        <v>0</v>
      </c>
      <c r="J61" s="7">
        <v>0</v>
      </c>
      <c r="K61" s="7">
        <v>0</v>
      </c>
      <c r="L61" s="37">
        <f t="shared" si="0"/>
        <v>0.47933884297520662</v>
      </c>
    </row>
    <row r="62" spans="1:12" x14ac:dyDescent="0.25">
      <c r="A62" s="21" t="s">
        <v>6922</v>
      </c>
      <c r="B62" s="34">
        <v>444</v>
      </c>
      <c r="C62" s="7">
        <v>1</v>
      </c>
      <c r="D62" s="7">
        <v>2</v>
      </c>
      <c r="E62" s="7">
        <v>91</v>
      </c>
      <c r="F62" s="7">
        <v>24</v>
      </c>
      <c r="G62" s="7">
        <v>104</v>
      </c>
      <c r="H62" s="22">
        <v>222</v>
      </c>
      <c r="I62" s="7">
        <v>0</v>
      </c>
      <c r="J62" s="7">
        <v>0</v>
      </c>
      <c r="K62" s="7">
        <v>0</v>
      </c>
      <c r="L62" s="37">
        <f t="shared" si="0"/>
        <v>0.5</v>
      </c>
    </row>
    <row r="63" spans="1:12" x14ac:dyDescent="0.25">
      <c r="A63" s="21" t="s">
        <v>6923</v>
      </c>
      <c r="B63" s="34">
        <v>447</v>
      </c>
      <c r="C63" s="7">
        <v>2</v>
      </c>
      <c r="D63" s="7">
        <v>2</v>
      </c>
      <c r="E63" s="7">
        <v>76</v>
      </c>
      <c r="F63" s="7">
        <v>30</v>
      </c>
      <c r="G63" s="7">
        <v>111</v>
      </c>
      <c r="H63" s="22">
        <v>221</v>
      </c>
      <c r="I63" s="7">
        <v>0</v>
      </c>
      <c r="J63" s="7">
        <v>1</v>
      </c>
      <c r="K63" s="7">
        <v>0</v>
      </c>
      <c r="L63" s="37">
        <f t="shared" si="0"/>
        <v>0.49664429530201343</v>
      </c>
    </row>
    <row r="64" spans="1:12" x14ac:dyDescent="0.25">
      <c r="A64" s="21" t="s">
        <v>6924</v>
      </c>
      <c r="B64" s="34">
        <v>403</v>
      </c>
      <c r="C64" s="7">
        <v>1</v>
      </c>
      <c r="D64" s="7">
        <v>0</v>
      </c>
      <c r="E64" s="7">
        <v>74</v>
      </c>
      <c r="F64" s="7">
        <v>39</v>
      </c>
      <c r="G64" s="7">
        <v>73</v>
      </c>
      <c r="H64" s="22">
        <v>187</v>
      </c>
      <c r="I64" s="7">
        <v>0</v>
      </c>
      <c r="J64" s="7">
        <v>0</v>
      </c>
      <c r="K64" s="7">
        <v>0</v>
      </c>
      <c r="L64" s="37">
        <f t="shared" si="0"/>
        <v>0.4640198511166253</v>
      </c>
    </row>
    <row r="65" spans="1:12" x14ac:dyDescent="0.25">
      <c r="A65" s="21" t="s">
        <v>6925</v>
      </c>
      <c r="B65" s="34">
        <v>379</v>
      </c>
      <c r="C65" s="7">
        <v>2</v>
      </c>
      <c r="D65" s="7">
        <v>1</v>
      </c>
      <c r="E65" s="7">
        <v>71</v>
      </c>
      <c r="F65" s="7">
        <v>31</v>
      </c>
      <c r="G65" s="7">
        <v>77</v>
      </c>
      <c r="H65" s="22">
        <v>182</v>
      </c>
      <c r="I65" s="7">
        <v>0</v>
      </c>
      <c r="J65" s="7">
        <v>0</v>
      </c>
      <c r="K65" s="7">
        <v>0</v>
      </c>
      <c r="L65" s="37">
        <f t="shared" si="0"/>
        <v>0.48021108179419525</v>
      </c>
    </row>
    <row r="66" spans="1:12" x14ac:dyDescent="0.25">
      <c r="A66" s="21" t="s">
        <v>6926</v>
      </c>
      <c r="B66" s="34">
        <v>548</v>
      </c>
      <c r="C66" s="7">
        <v>5</v>
      </c>
      <c r="D66" s="7">
        <v>1</v>
      </c>
      <c r="E66" s="7">
        <v>103</v>
      </c>
      <c r="F66" s="7">
        <v>34</v>
      </c>
      <c r="G66" s="7">
        <v>126</v>
      </c>
      <c r="H66" s="22">
        <v>269</v>
      </c>
      <c r="I66" s="7">
        <v>0</v>
      </c>
      <c r="J66" s="7">
        <v>0</v>
      </c>
      <c r="K66" s="7">
        <v>0</v>
      </c>
      <c r="L66" s="37">
        <f t="shared" ref="L66:L87" si="1">(K66+J66+H66)/B66</f>
        <v>0.49087591240875911</v>
      </c>
    </row>
    <row r="67" spans="1:12" x14ac:dyDescent="0.25">
      <c r="A67" s="21" t="s">
        <v>6927</v>
      </c>
      <c r="B67" s="34">
        <v>420</v>
      </c>
      <c r="C67" s="7">
        <v>0</v>
      </c>
      <c r="D67" s="7">
        <v>2</v>
      </c>
      <c r="E67" s="7">
        <v>54</v>
      </c>
      <c r="F67" s="7">
        <v>22</v>
      </c>
      <c r="G67" s="7">
        <v>75</v>
      </c>
      <c r="H67" s="22">
        <v>153</v>
      </c>
      <c r="I67" s="7">
        <v>0</v>
      </c>
      <c r="J67" s="7">
        <v>0</v>
      </c>
      <c r="K67" s="7">
        <v>0</v>
      </c>
      <c r="L67" s="37">
        <f t="shared" si="1"/>
        <v>0.36428571428571427</v>
      </c>
    </row>
    <row r="68" spans="1:12" x14ac:dyDescent="0.25">
      <c r="A68" s="21" t="s">
        <v>6928</v>
      </c>
      <c r="B68" s="34">
        <v>429</v>
      </c>
      <c r="C68" s="7">
        <v>2</v>
      </c>
      <c r="D68" s="7">
        <v>0</v>
      </c>
      <c r="E68" s="7">
        <v>69</v>
      </c>
      <c r="F68" s="7">
        <v>19</v>
      </c>
      <c r="G68" s="7">
        <v>108</v>
      </c>
      <c r="H68" s="22">
        <v>198</v>
      </c>
      <c r="I68" s="7">
        <v>0</v>
      </c>
      <c r="J68" s="7">
        <v>0</v>
      </c>
      <c r="K68" s="7">
        <v>0</v>
      </c>
      <c r="L68" s="37">
        <f t="shared" si="1"/>
        <v>0.46153846153846156</v>
      </c>
    </row>
    <row r="69" spans="1:12" x14ac:dyDescent="0.25">
      <c r="A69" s="21" t="s">
        <v>6929</v>
      </c>
      <c r="B69" s="34">
        <v>413</v>
      </c>
      <c r="C69" s="7">
        <v>1</v>
      </c>
      <c r="D69" s="7">
        <v>0</v>
      </c>
      <c r="E69" s="7">
        <v>80</v>
      </c>
      <c r="F69" s="7">
        <v>26</v>
      </c>
      <c r="G69" s="7">
        <v>78</v>
      </c>
      <c r="H69" s="22">
        <v>185</v>
      </c>
      <c r="I69" s="7">
        <v>0</v>
      </c>
      <c r="J69" s="7">
        <v>0</v>
      </c>
      <c r="K69" s="7">
        <v>0</v>
      </c>
      <c r="L69" s="37">
        <f t="shared" si="1"/>
        <v>0.44794188861985473</v>
      </c>
    </row>
    <row r="70" spans="1:12" x14ac:dyDescent="0.25">
      <c r="A70" s="21" t="s">
        <v>6930</v>
      </c>
      <c r="B70" s="34">
        <v>483</v>
      </c>
      <c r="C70" s="7">
        <v>1</v>
      </c>
      <c r="D70" s="7">
        <v>1</v>
      </c>
      <c r="E70" s="7">
        <v>46</v>
      </c>
      <c r="F70" s="7">
        <v>12</v>
      </c>
      <c r="G70" s="7">
        <v>90</v>
      </c>
      <c r="H70" s="22">
        <v>150</v>
      </c>
      <c r="I70" s="7">
        <v>0</v>
      </c>
      <c r="J70" s="7">
        <v>0</v>
      </c>
      <c r="K70" s="7">
        <v>0</v>
      </c>
      <c r="L70" s="37">
        <f t="shared" si="1"/>
        <v>0.3105590062111801</v>
      </c>
    </row>
    <row r="71" spans="1:12" x14ac:dyDescent="0.25">
      <c r="A71" s="21" t="s">
        <v>6931</v>
      </c>
      <c r="B71" s="34">
        <v>379</v>
      </c>
      <c r="C71" s="7">
        <v>0</v>
      </c>
      <c r="D71" s="7">
        <v>2</v>
      </c>
      <c r="E71" s="7">
        <v>94</v>
      </c>
      <c r="F71" s="7">
        <v>19</v>
      </c>
      <c r="G71" s="7">
        <v>73</v>
      </c>
      <c r="H71" s="22">
        <v>188</v>
      </c>
      <c r="I71" s="7">
        <v>0</v>
      </c>
      <c r="J71" s="7">
        <v>0</v>
      </c>
      <c r="K71" s="7">
        <v>0</v>
      </c>
      <c r="L71" s="37">
        <f t="shared" si="1"/>
        <v>0.49604221635883905</v>
      </c>
    </row>
    <row r="72" spans="1:12" x14ac:dyDescent="0.25">
      <c r="A72" s="21" t="s">
        <v>6932</v>
      </c>
      <c r="B72" s="34">
        <v>358</v>
      </c>
      <c r="C72" s="7">
        <v>2</v>
      </c>
      <c r="D72" s="7">
        <v>0</v>
      </c>
      <c r="E72" s="7">
        <v>85</v>
      </c>
      <c r="F72" s="7">
        <v>15</v>
      </c>
      <c r="G72" s="7">
        <v>68</v>
      </c>
      <c r="H72" s="22">
        <v>170</v>
      </c>
      <c r="I72" s="7">
        <v>2</v>
      </c>
      <c r="J72" s="7">
        <v>0</v>
      </c>
      <c r="K72" s="7">
        <v>0</v>
      </c>
      <c r="L72" s="37">
        <f t="shared" si="1"/>
        <v>0.47486033519553073</v>
      </c>
    </row>
    <row r="73" spans="1:12" x14ac:dyDescent="0.25">
      <c r="A73" s="21" t="s">
        <v>6933</v>
      </c>
      <c r="B73" s="34">
        <v>432</v>
      </c>
      <c r="C73" s="7">
        <v>1</v>
      </c>
      <c r="D73" s="7">
        <v>4</v>
      </c>
      <c r="E73" s="7">
        <v>92</v>
      </c>
      <c r="F73" s="7">
        <v>41</v>
      </c>
      <c r="G73" s="7">
        <v>109</v>
      </c>
      <c r="H73" s="22">
        <v>247</v>
      </c>
      <c r="I73" s="7">
        <v>0</v>
      </c>
      <c r="J73" s="7">
        <v>0</v>
      </c>
      <c r="K73" s="7">
        <v>0</v>
      </c>
      <c r="L73" s="37">
        <f t="shared" si="1"/>
        <v>0.5717592592592593</v>
      </c>
    </row>
    <row r="74" spans="1:12" x14ac:dyDescent="0.25">
      <c r="A74" s="21" t="s">
        <v>6934</v>
      </c>
      <c r="B74" s="34">
        <v>543</v>
      </c>
      <c r="C74" s="7">
        <v>3</v>
      </c>
      <c r="D74" s="7">
        <v>2</v>
      </c>
      <c r="E74" s="7">
        <v>86</v>
      </c>
      <c r="F74" s="7">
        <v>12</v>
      </c>
      <c r="G74" s="7">
        <v>87</v>
      </c>
      <c r="H74" s="22">
        <v>190</v>
      </c>
      <c r="I74" s="7">
        <v>2</v>
      </c>
      <c r="J74" s="7">
        <v>1</v>
      </c>
      <c r="K74" s="7">
        <v>0</v>
      </c>
      <c r="L74" s="37">
        <f t="shared" si="1"/>
        <v>0.35174953959484345</v>
      </c>
    </row>
    <row r="75" spans="1:12" x14ac:dyDescent="0.25">
      <c r="A75" s="21" t="s">
        <v>6935</v>
      </c>
      <c r="B75" s="34">
        <v>449</v>
      </c>
      <c r="C75" s="7">
        <v>1</v>
      </c>
      <c r="D75" s="7">
        <v>1</v>
      </c>
      <c r="E75" s="7">
        <v>101</v>
      </c>
      <c r="F75" s="7">
        <v>24</v>
      </c>
      <c r="G75" s="7">
        <v>123</v>
      </c>
      <c r="H75" s="22">
        <v>250</v>
      </c>
      <c r="I75" s="7">
        <v>0</v>
      </c>
      <c r="J75" s="7">
        <v>0</v>
      </c>
      <c r="K75" s="7">
        <v>0</v>
      </c>
      <c r="L75" s="37">
        <f t="shared" si="1"/>
        <v>0.55679287305122493</v>
      </c>
    </row>
    <row r="76" spans="1:12" x14ac:dyDescent="0.25">
      <c r="A76" s="21" t="s">
        <v>6936</v>
      </c>
      <c r="B76" s="34">
        <v>560</v>
      </c>
      <c r="C76" s="7">
        <v>2</v>
      </c>
      <c r="D76" s="7">
        <v>2</v>
      </c>
      <c r="E76" s="7">
        <v>91</v>
      </c>
      <c r="F76" s="7">
        <v>56</v>
      </c>
      <c r="G76" s="7">
        <v>122</v>
      </c>
      <c r="H76" s="22">
        <v>273</v>
      </c>
      <c r="I76" s="7">
        <v>2</v>
      </c>
      <c r="J76" s="7">
        <v>0</v>
      </c>
      <c r="K76" s="7">
        <v>0</v>
      </c>
      <c r="L76" s="37">
        <f t="shared" si="1"/>
        <v>0.48749999999999999</v>
      </c>
    </row>
    <row r="77" spans="1:12" x14ac:dyDescent="0.25">
      <c r="A77" s="21" t="s">
        <v>6937</v>
      </c>
      <c r="B77" s="34">
        <v>410</v>
      </c>
      <c r="C77" s="7">
        <v>2</v>
      </c>
      <c r="D77" s="7">
        <v>2</v>
      </c>
      <c r="E77" s="7">
        <v>81</v>
      </c>
      <c r="F77" s="7">
        <v>28</v>
      </c>
      <c r="G77" s="7">
        <v>69</v>
      </c>
      <c r="H77" s="22">
        <v>182</v>
      </c>
      <c r="I77" s="7">
        <v>0</v>
      </c>
      <c r="J77" s="7">
        <v>0</v>
      </c>
      <c r="K77" s="7">
        <v>0</v>
      </c>
      <c r="L77" s="37">
        <f t="shared" si="1"/>
        <v>0.44390243902439025</v>
      </c>
    </row>
    <row r="78" spans="1:12" x14ac:dyDescent="0.25">
      <c r="A78" s="21" t="s">
        <v>6938</v>
      </c>
      <c r="B78" s="34">
        <v>627</v>
      </c>
      <c r="C78" s="7">
        <v>0</v>
      </c>
      <c r="D78" s="7">
        <v>1</v>
      </c>
      <c r="E78" s="7">
        <v>98</v>
      </c>
      <c r="F78" s="7">
        <v>52</v>
      </c>
      <c r="G78" s="7">
        <v>198</v>
      </c>
      <c r="H78" s="22">
        <v>349</v>
      </c>
      <c r="I78" s="7">
        <v>0</v>
      </c>
      <c r="J78" s="7">
        <v>0</v>
      </c>
      <c r="K78" s="7">
        <v>0</v>
      </c>
      <c r="L78" s="37">
        <f t="shared" si="1"/>
        <v>0.55661881977671457</v>
      </c>
    </row>
    <row r="79" spans="1:12" x14ac:dyDescent="0.25">
      <c r="A79" s="21" t="s">
        <v>6939</v>
      </c>
      <c r="B79" s="34">
        <v>491</v>
      </c>
      <c r="C79" s="7">
        <v>0</v>
      </c>
      <c r="D79" s="7">
        <v>2</v>
      </c>
      <c r="E79" s="7">
        <v>77</v>
      </c>
      <c r="F79" s="7">
        <v>24</v>
      </c>
      <c r="G79" s="7">
        <v>122</v>
      </c>
      <c r="H79" s="22">
        <v>225</v>
      </c>
      <c r="I79" s="7">
        <v>0</v>
      </c>
      <c r="J79" s="7">
        <v>0</v>
      </c>
      <c r="K79" s="7">
        <v>0</v>
      </c>
      <c r="L79" s="37">
        <f t="shared" si="1"/>
        <v>0.45824847250509165</v>
      </c>
    </row>
    <row r="80" spans="1:12" x14ac:dyDescent="0.25">
      <c r="A80" s="21" t="s">
        <v>6940</v>
      </c>
      <c r="B80" s="34">
        <v>422</v>
      </c>
      <c r="C80" s="7">
        <v>4</v>
      </c>
      <c r="D80" s="7">
        <v>1</v>
      </c>
      <c r="E80" s="7">
        <v>85</v>
      </c>
      <c r="F80" s="7">
        <v>31</v>
      </c>
      <c r="G80" s="7">
        <v>100</v>
      </c>
      <c r="H80" s="22">
        <v>221</v>
      </c>
      <c r="I80" s="7">
        <v>3</v>
      </c>
      <c r="J80" s="7">
        <v>0</v>
      </c>
      <c r="K80" s="7">
        <v>0</v>
      </c>
      <c r="L80" s="37">
        <f t="shared" si="1"/>
        <v>0.523696682464455</v>
      </c>
    </row>
    <row r="81" spans="1:12" x14ac:dyDescent="0.25">
      <c r="A81" s="21" t="s">
        <v>6941</v>
      </c>
      <c r="B81" s="34">
        <v>302</v>
      </c>
      <c r="C81" s="7">
        <v>1</v>
      </c>
      <c r="D81" s="7">
        <v>0</v>
      </c>
      <c r="E81" s="7">
        <v>43</v>
      </c>
      <c r="F81" s="7">
        <v>21</v>
      </c>
      <c r="G81" s="7">
        <v>46</v>
      </c>
      <c r="H81" s="22">
        <v>111</v>
      </c>
      <c r="I81" s="7">
        <v>0</v>
      </c>
      <c r="J81" s="7">
        <v>0</v>
      </c>
      <c r="K81" s="7">
        <v>0</v>
      </c>
      <c r="L81" s="37">
        <f t="shared" si="1"/>
        <v>0.36754966887417218</v>
      </c>
    </row>
    <row r="82" spans="1:12" x14ac:dyDescent="0.25">
      <c r="A82" s="21" t="s">
        <v>6942</v>
      </c>
      <c r="B82" s="34">
        <v>634</v>
      </c>
      <c r="C82" s="7">
        <v>1</v>
      </c>
      <c r="D82" s="7">
        <v>2</v>
      </c>
      <c r="E82" s="7">
        <v>124</v>
      </c>
      <c r="F82" s="7">
        <v>54</v>
      </c>
      <c r="G82" s="7">
        <v>141</v>
      </c>
      <c r="H82" s="22">
        <v>322</v>
      </c>
      <c r="I82" s="7">
        <v>1</v>
      </c>
      <c r="J82" s="7">
        <v>0</v>
      </c>
      <c r="K82" s="7">
        <v>1</v>
      </c>
      <c r="L82" s="37">
        <f t="shared" si="1"/>
        <v>0.50946372239747639</v>
      </c>
    </row>
    <row r="83" spans="1:12" x14ac:dyDescent="0.25">
      <c r="A83" s="21" t="s">
        <v>6943</v>
      </c>
      <c r="B83" s="34">
        <v>511</v>
      </c>
      <c r="C83" s="7">
        <v>2</v>
      </c>
      <c r="D83" s="7">
        <v>1</v>
      </c>
      <c r="E83" s="7">
        <v>80</v>
      </c>
      <c r="F83" s="7">
        <v>50</v>
      </c>
      <c r="G83" s="7">
        <v>102</v>
      </c>
      <c r="H83" s="22">
        <v>235</v>
      </c>
      <c r="I83" s="7">
        <v>0</v>
      </c>
      <c r="J83" s="7">
        <v>0</v>
      </c>
      <c r="K83" s="7">
        <v>0</v>
      </c>
      <c r="L83" s="37">
        <f t="shared" si="1"/>
        <v>0.45988258317025438</v>
      </c>
    </row>
    <row r="84" spans="1:12" x14ac:dyDescent="0.25">
      <c r="A84" s="21" t="s">
        <v>6944</v>
      </c>
      <c r="B84" s="34">
        <v>390</v>
      </c>
      <c r="C84" s="7">
        <v>1</v>
      </c>
      <c r="D84" s="7">
        <v>3</v>
      </c>
      <c r="E84" s="7">
        <v>39</v>
      </c>
      <c r="F84" s="7">
        <v>19</v>
      </c>
      <c r="G84" s="7">
        <v>75</v>
      </c>
      <c r="H84" s="22">
        <v>137</v>
      </c>
      <c r="I84" s="7">
        <v>0</v>
      </c>
      <c r="J84" s="7">
        <v>0</v>
      </c>
      <c r="K84" s="7">
        <v>0</v>
      </c>
      <c r="L84" s="37">
        <f t="shared" si="1"/>
        <v>0.35128205128205126</v>
      </c>
    </row>
    <row r="85" spans="1:12" x14ac:dyDescent="0.25">
      <c r="A85" s="21" t="s">
        <v>6945</v>
      </c>
      <c r="B85" s="34">
        <v>419</v>
      </c>
      <c r="C85" s="7">
        <v>0</v>
      </c>
      <c r="D85" s="7">
        <v>2</v>
      </c>
      <c r="E85" s="7">
        <v>59</v>
      </c>
      <c r="F85" s="7">
        <v>37</v>
      </c>
      <c r="G85" s="7">
        <v>82</v>
      </c>
      <c r="H85" s="22">
        <v>180</v>
      </c>
      <c r="I85" s="7">
        <v>0</v>
      </c>
      <c r="J85" s="7">
        <v>0</v>
      </c>
      <c r="K85" s="7">
        <v>0</v>
      </c>
      <c r="L85" s="37">
        <f t="shared" si="1"/>
        <v>0.4295942720763723</v>
      </c>
    </row>
    <row r="86" spans="1:12" x14ac:dyDescent="0.25">
      <c r="A86" s="21" t="s">
        <v>6946</v>
      </c>
      <c r="B86" s="34">
        <v>623</v>
      </c>
      <c r="C86" s="7">
        <v>1</v>
      </c>
      <c r="D86" s="7">
        <v>2</v>
      </c>
      <c r="E86" s="7">
        <v>101</v>
      </c>
      <c r="F86" s="7">
        <v>47</v>
      </c>
      <c r="G86" s="7">
        <v>123</v>
      </c>
      <c r="H86" s="22">
        <v>274</v>
      </c>
      <c r="I86" s="7">
        <v>1</v>
      </c>
      <c r="J86" s="7">
        <v>0</v>
      </c>
      <c r="K86" s="7">
        <v>0</v>
      </c>
      <c r="L86" s="37">
        <f t="shared" si="1"/>
        <v>0.43980738362760835</v>
      </c>
    </row>
    <row r="87" spans="1:12" x14ac:dyDescent="0.25">
      <c r="A87" s="21" t="s">
        <v>6947</v>
      </c>
      <c r="B87" s="34">
        <v>461</v>
      </c>
      <c r="C87" s="7">
        <v>0</v>
      </c>
      <c r="D87" s="7">
        <v>2</v>
      </c>
      <c r="E87" s="7">
        <v>65</v>
      </c>
      <c r="F87" s="7">
        <v>19</v>
      </c>
      <c r="G87" s="7">
        <v>104</v>
      </c>
      <c r="H87" s="22">
        <v>190</v>
      </c>
      <c r="I87" s="7">
        <v>0</v>
      </c>
      <c r="J87" s="7">
        <v>0</v>
      </c>
      <c r="K87" s="7">
        <v>1</v>
      </c>
      <c r="L87" s="37">
        <f t="shared" si="1"/>
        <v>0.41431670281995664</v>
      </c>
    </row>
    <row r="88" spans="1:12" x14ac:dyDescent="0.25">
      <c r="A88" s="21" t="s">
        <v>3959</v>
      </c>
      <c r="B88" s="7">
        <v>0</v>
      </c>
      <c r="C88" s="7">
        <v>1</v>
      </c>
      <c r="D88" s="7">
        <v>2</v>
      </c>
      <c r="E88" s="7">
        <v>118</v>
      </c>
      <c r="F88" s="7">
        <v>21</v>
      </c>
      <c r="G88" s="7">
        <v>159</v>
      </c>
      <c r="H88" s="22">
        <v>301</v>
      </c>
      <c r="I88" s="7">
        <v>0</v>
      </c>
      <c r="J88" s="7">
        <v>0</v>
      </c>
      <c r="K88" s="7">
        <v>99</v>
      </c>
      <c r="L88" s="37" t="s">
        <v>99</v>
      </c>
    </row>
    <row r="89" spans="1:12" x14ac:dyDescent="0.25">
      <c r="A89" s="21" t="s">
        <v>6948</v>
      </c>
      <c r="B89" s="7">
        <v>0</v>
      </c>
      <c r="C89" s="7">
        <v>4</v>
      </c>
      <c r="D89" s="7">
        <v>5</v>
      </c>
      <c r="E89" s="7">
        <v>54</v>
      </c>
      <c r="F89" s="7">
        <v>17</v>
      </c>
      <c r="G89" s="7">
        <v>71</v>
      </c>
      <c r="H89" s="22">
        <v>151</v>
      </c>
      <c r="I89" s="7">
        <v>0</v>
      </c>
      <c r="J89" s="7">
        <v>0</v>
      </c>
      <c r="K89" s="7">
        <v>2</v>
      </c>
      <c r="L89" s="37" t="s">
        <v>99</v>
      </c>
    </row>
    <row r="90" spans="1:12" x14ac:dyDescent="0.25">
      <c r="A90" s="21" t="s">
        <v>6949</v>
      </c>
      <c r="B90" s="7">
        <v>0</v>
      </c>
      <c r="C90" s="7">
        <v>9</v>
      </c>
      <c r="D90" s="7">
        <v>2</v>
      </c>
      <c r="E90" s="7">
        <v>107</v>
      </c>
      <c r="F90" s="7">
        <v>23</v>
      </c>
      <c r="G90" s="7">
        <v>93</v>
      </c>
      <c r="H90" s="22">
        <v>234</v>
      </c>
      <c r="I90" s="7">
        <v>0</v>
      </c>
      <c r="J90" s="7">
        <v>2</v>
      </c>
      <c r="K90" s="7">
        <v>3</v>
      </c>
      <c r="L90" s="37" t="s">
        <v>99</v>
      </c>
    </row>
    <row r="91" spans="1:12" x14ac:dyDescent="0.25">
      <c r="A91" s="21" t="s">
        <v>647</v>
      </c>
      <c r="B91" s="7">
        <v>0</v>
      </c>
      <c r="C91" s="7">
        <v>33</v>
      </c>
      <c r="D91" s="7">
        <v>44</v>
      </c>
      <c r="E91" s="7">
        <v>2776</v>
      </c>
      <c r="F91" s="7">
        <v>683</v>
      </c>
      <c r="G91" s="7">
        <v>2943</v>
      </c>
      <c r="H91" s="22">
        <v>6479</v>
      </c>
      <c r="I91" s="7">
        <v>6</v>
      </c>
      <c r="J91" s="7">
        <v>0</v>
      </c>
      <c r="K91" s="7">
        <v>14</v>
      </c>
      <c r="L91" s="37" t="s">
        <v>99</v>
      </c>
    </row>
    <row r="92" spans="1:12" x14ac:dyDescent="0.25">
      <c r="A92" s="21" t="s">
        <v>102</v>
      </c>
      <c r="B92" s="7">
        <v>0</v>
      </c>
      <c r="C92" s="7">
        <v>13</v>
      </c>
      <c r="D92" s="7">
        <v>12</v>
      </c>
      <c r="E92" s="7">
        <v>717</v>
      </c>
      <c r="F92" s="7">
        <v>202</v>
      </c>
      <c r="G92" s="7">
        <v>1254</v>
      </c>
      <c r="H92" s="22">
        <v>2198</v>
      </c>
      <c r="I92" s="7">
        <v>1</v>
      </c>
      <c r="J92" s="7">
        <v>0</v>
      </c>
      <c r="K92" s="7">
        <v>2</v>
      </c>
      <c r="L92" s="37" t="s">
        <v>99</v>
      </c>
    </row>
    <row r="93" spans="1:12" x14ac:dyDescent="0.25">
      <c r="A93" s="21" t="s">
        <v>103</v>
      </c>
      <c r="B93" s="7">
        <v>0</v>
      </c>
      <c r="C93" s="7">
        <v>2</v>
      </c>
      <c r="D93" s="7">
        <v>3</v>
      </c>
      <c r="E93" s="7">
        <v>111</v>
      </c>
      <c r="F93" s="7">
        <v>26</v>
      </c>
      <c r="G93" s="7">
        <v>103</v>
      </c>
      <c r="H93" s="22">
        <v>245</v>
      </c>
      <c r="I93" s="7">
        <v>1</v>
      </c>
      <c r="J93" s="7">
        <v>0</v>
      </c>
      <c r="K93" s="7">
        <v>0</v>
      </c>
      <c r="L93" s="46" t="s">
        <v>99</v>
      </c>
    </row>
    <row r="94" spans="1:12" x14ac:dyDescent="0.25">
      <c r="A94" s="81" t="s">
        <v>104</v>
      </c>
      <c r="B94" s="7"/>
      <c r="C94" s="7">
        <f t="shared" ref="C94:K94" si="2">SUM(C2:C90)</f>
        <v>135</v>
      </c>
      <c r="D94" s="7">
        <f t="shared" si="2"/>
        <v>157</v>
      </c>
      <c r="E94" s="7">
        <f t="shared" si="2"/>
        <v>7081</v>
      </c>
      <c r="F94" s="7">
        <f t="shared" si="2"/>
        <v>2598</v>
      </c>
      <c r="G94" s="7">
        <f t="shared" si="2"/>
        <v>7819</v>
      </c>
      <c r="H94" s="7">
        <f t="shared" si="2"/>
        <v>17790</v>
      </c>
      <c r="I94" s="7">
        <f t="shared" si="2"/>
        <v>25</v>
      </c>
      <c r="J94" s="7">
        <f t="shared" si="2"/>
        <v>7</v>
      </c>
      <c r="K94" s="7">
        <f t="shared" si="2"/>
        <v>122</v>
      </c>
      <c r="L94" s="37"/>
    </row>
    <row r="95" spans="1:12" x14ac:dyDescent="0.25">
      <c r="A95" s="81" t="s">
        <v>105</v>
      </c>
      <c r="B95" s="7"/>
      <c r="C95" s="7">
        <f>SUM(C91:C93)</f>
        <v>48</v>
      </c>
      <c r="D95" s="7">
        <f t="shared" ref="D95:K95" si="3">SUM(D91:D93)</f>
        <v>59</v>
      </c>
      <c r="E95" s="7">
        <f t="shared" si="3"/>
        <v>3604</v>
      </c>
      <c r="F95" s="7">
        <f t="shared" si="3"/>
        <v>911</v>
      </c>
      <c r="G95" s="7">
        <f t="shared" si="3"/>
        <v>4300</v>
      </c>
      <c r="H95" s="7">
        <f t="shared" si="3"/>
        <v>8922</v>
      </c>
      <c r="I95" s="7">
        <f t="shared" si="3"/>
        <v>8</v>
      </c>
      <c r="J95" s="7">
        <f t="shared" si="3"/>
        <v>0</v>
      </c>
      <c r="K95" s="7">
        <f t="shared" si="3"/>
        <v>16</v>
      </c>
      <c r="L95" s="37"/>
    </row>
    <row r="96" spans="1:12" x14ac:dyDescent="0.25">
      <c r="A96" s="81" t="s">
        <v>106</v>
      </c>
      <c r="B96" s="7">
        <f>SUM(B2:B93)</f>
        <v>35061</v>
      </c>
      <c r="C96" s="7">
        <f>SUM(C94:C95)</f>
        <v>183</v>
      </c>
      <c r="D96" s="7">
        <f t="shared" ref="D96:K96" si="4">SUM(D94:D95)</f>
        <v>216</v>
      </c>
      <c r="E96" s="7">
        <f t="shared" si="4"/>
        <v>10685</v>
      </c>
      <c r="F96" s="7">
        <f t="shared" si="4"/>
        <v>3509</v>
      </c>
      <c r="G96" s="7">
        <f t="shared" si="4"/>
        <v>12119</v>
      </c>
      <c r="H96" s="7">
        <f t="shared" si="4"/>
        <v>26712</v>
      </c>
      <c r="I96" s="7">
        <f t="shared" si="4"/>
        <v>33</v>
      </c>
      <c r="J96" s="7">
        <f t="shared" si="4"/>
        <v>7</v>
      </c>
      <c r="K96" s="7">
        <f t="shared" si="4"/>
        <v>138</v>
      </c>
      <c r="L96" s="37">
        <f>(K96+J96+H96)/B96</f>
        <v>0.76600781495108528</v>
      </c>
    </row>
    <row r="97" spans="1:12" x14ac:dyDescent="0.25">
      <c r="A97" s="81" t="s">
        <v>107</v>
      </c>
      <c r="B97" s="7"/>
      <c r="C97" s="37">
        <f>C96/$H$96</f>
        <v>6.8508535489667562E-3</v>
      </c>
      <c r="D97" s="37">
        <f t="shared" ref="D97:G97" si="5">D96/$H$96</f>
        <v>8.0862533692722376E-3</v>
      </c>
      <c r="E97" s="37">
        <f t="shared" si="5"/>
        <v>0.40000748727163821</v>
      </c>
      <c r="F97" s="37">
        <f t="shared" si="5"/>
        <v>0.13136418089248278</v>
      </c>
      <c r="G97" s="37">
        <f t="shared" si="5"/>
        <v>0.45369122491764002</v>
      </c>
      <c r="H97" s="37"/>
      <c r="I97" s="37"/>
      <c r="J97" s="37"/>
      <c r="K97" s="37"/>
      <c r="L97" s="37"/>
    </row>
    <row r="98" spans="1:12" x14ac:dyDescent="0.25"/>
    <row r="99" spans="1:12" x14ac:dyDescent="0.25"/>
    <row r="100" spans="1:12" x14ac:dyDescent="0.25"/>
    <row r="101" spans="1:12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98" fitToHeight="0" orientation="landscape" r:id="rId1"/>
  <rowBreaks count="1" manualBreakCount="1">
    <brk id="93" max="16383" man="1"/>
  </rowBreaks>
  <tableParts count="1">
    <tablePart r:id="rId2"/>
  </tablePart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7AA396-C984-4584-B453-F8BF40EA5985}">
  <sheetPr codeName="Sheet83">
    <pageSetUpPr fitToPage="1"/>
  </sheetPr>
  <dimension ref="A1:M96"/>
  <sheetViews>
    <sheetView workbookViewId="0">
      <pane xSplit="1" ySplit="1" topLeftCell="B58" activePane="bottomRight" state="frozen"/>
      <selection pane="topRight" activeCell="B1" sqref="B1"/>
      <selection pane="bottomLeft" activeCell="A2" sqref="A2"/>
      <selection pane="bottomRight" activeCell="B90" sqref="B90"/>
    </sheetView>
  </sheetViews>
  <sheetFormatPr defaultColWidth="0" defaultRowHeight="15" zeroHeight="1" x14ac:dyDescent="0.25"/>
  <cols>
    <col min="1" max="1" width="50.7109375" style="33" customWidth="1"/>
    <col min="2" max="2" width="8.7109375" style="40" customWidth="1"/>
    <col min="3" max="6" width="11.7109375" style="40" customWidth="1"/>
    <col min="7" max="7" width="8.7109375" style="40" customWidth="1"/>
    <col min="8" max="10" width="3.7109375" style="40" customWidth="1"/>
    <col min="11" max="11" width="8.7109375" style="47" customWidth="1"/>
    <col min="12" max="12" width="1.7109375" style="33" customWidth="1"/>
    <col min="13" max="13" width="0" style="33" hidden="1" customWidth="1"/>
    <col min="14" max="16384" width="9.140625" style="33" hidden="1"/>
  </cols>
  <sheetData>
    <row r="1" spans="1:11" ht="50.1" customHeight="1" thickBot="1" x14ac:dyDescent="0.3">
      <c r="A1" s="1" t="s">
        <v>0</v>
      </c>
      <c r="B1" s="3" t="s">
        <v>1</v>
      </c>
      <c r="C1" s="3" t="s">
        <v>6950</v>
      </c>
      <c r="D1" s="3" t="s">
        <v>6951</v>
      </c>
      <c r="E1" s="3" t="s">
        <v>6952</v>
      </c>
      <c r="F1" s="3" t="s">
        <v>6953</v>
      </c>
      <c r="G1" s="3" t="s">
        <v>8</v>
      </c>
      <c r="H1" s="3" t="s">
        <v>9</v>
      </c>
      <c r="I1" s="3" t="s">
        <v>10</v>
      </c>
      <c r="J1" s="3" t="s">
        <v>11</v>
      </c>
      <c r="K1" s="3" t="s">
        <v>12</v>
      </c>
    </row>
    <row r="2" spans="1:11" ht="15.75" thickTop="1" x14ac:dyDescent="0.25">
      <c r="A2" s="21" t="s">
        <v>6954</v>
      </c>
      <c r="B2" s="34">
        <v>728</v>
      </c>
      <c r="C2" s="7">
        <v>101</v>
      </c>
      <c r="D2" s="7">
        <v>45</v>
      </c>
      <c r="E2" s="7">
        <v>2</v>
      </c>
      <c r="F2" s="7">
        <v>202</v>
      </c>
      <c r="G2" s="22">
        <v>350</v>
      </c>
      <c r="H2" s="7">
        <v>0</v>
      </c>
      <c r="I2" s="7">
        <v>0</v>
      </c>
      <c r="J2" s="7">
        <v>0</v>
      </c>
      <c r="K2" s="37">
        <f t="shared" ref="K2:K65" si="0">(J2+I2+G2)/B2</f>
        <v>0.48076923076923078</v>
      </c>
    </row>
    <row r="3" spans="1:11" x14ac:dyDescent="0.25">
      <c r="A3" s="21" t="s">
        <v>6955</v>
      </c>
      <c r="B3" s="34">
        <v>603</v>
      </c>
      <c r="C3" s="7">
        <v>90</v>
      </c>
      <c r="D3" s="7">
        <v>28</v>
      </c>
      <c r="E3" s="7">
        <v>2</v>
      </c>
      <c r="F3" s="7">
        <v>143</v>
      </c>
      <c r="G3" s="22">
        <v>263</v>
      </c>
      <c r="H3" s="7">
        <v>0</v>
      </c>
      <c r="I3" s="7">
        <v>0</v>
      </c>
      <c r="J3" s="7">
        <v>1</v>
      </c>
      <c r="K3" s="37">
        <f t="shared" si="0"/>
        <v>0.43781094527363185</v>
      </c>
    </row>
    <row r="4" spans="1:11" x14ac:dyDescent="0.25">
      <c r="A4" s="21" t="s">
        <v>6956</v>
      </c>
      <c r="B4" s="34">
        <v>538</v>
      </c>
      <c r="C4" s="7">
        <v>70</v>
      </c>
      <c r="D4" s="7">
        <v>27</v>
      </c>
      <c r="E4" s="7">
        <v>2</v>
      </c>
      <c r="F4" s="7">
        <v>171</v>
      </c>
      <c r="G4" s="22">
        <v>270</v>
      </c>
      <c r="H4" s="7">
        <v>0</v>
      </c>
      <c r="I4" s="7">
        <v>0</v>
      </c>
      <c r="J4" s="7">
        <v>0</v>
      </c>
      <c r="K4" s="37">
        <f t="shared" si="0"/>
        <v>0.5018587360594795</v>
      </c>
    </row>
    <row r="5" spans="1:11" x14ac:dyDescent="0.25">
      <c r="A5" s="21" t="s">
        <v>6957</v>
      </c>
      <c r="B5" s="34">
        <v>753</v>
      </c>
      <c r="C5" s="7">
        <v>79</v>
      </c>
      <c r="D5" s="7">
        <v>29</v>
      </c>
      <c r="E5" s="7">
        <v>4</v>
      </c>
      <c r="F5" s="7">
        <v>160</v>
      </c>
      <c r="G5" s="7">
        <v>272</v>
      </c>
      <c r="H5" s="7">
        <v>2</v>
      </c>
      <c r="I5" s="7">
        <v>0</v>
      </c>
      <c r="J5" s="7">
        <v>0</v>
      </c>
      <c r="K5" s="37">
        <f t="shared" si="0"/>
        <v>0.36122177954847279</v>
      </c>
    </row>
    <row r="6" spans="1:11" x14ac:dyDescent="0.25">
      <c r="A6" s="21" t="s">
        <v>6958</v>
      </c>
      <c r="B6" s="34">
        <v>409</v>
      </c>
      <c r="C6" s="7">
        <v>63</v>
      </c>
      <c r="D6" s="7">
        <v>24</v>
      </c>
      <c r="E6" s="7">
        <v>1</v>
      </c>
      <c r="F6" s="7">
        <v>90</v>
      </c>
      <c r="G6" s="22">
        <v>178</v>
      </c>
      <c r="H6" s="7">
        <v>0</v>
      </c>
      <c r="I6" s="7">
        <v>0</v>
      </c>
      <c r="J6" s="7">
        <v>0</v>
      </c>
      <c r="K6" s="37">
        <f t="shared" si="0"/>
        <v>0.4352078239608802</v>
      </c>
    </row>
    <row r="7" spans="1:11" x14ac:dyDescent="0.25">
      <c r="A7" s="21" t="s">
        <v>6959</v>
      </c>
      <c r="B7" s="34">
        <v>616</v>
      </c>
      <c r="C7" s="7">
        <v>80</v>
      </c>
      <c r="D7" s="7">
        <v>39</v>
      </c>
      <c r="E7" s="7">
        <v>5</v>
      </c>
      <c r="F7" s="7">
        <v>158</v>
      </c>
      <c r="G7" s="22">
        <v>282</v>
      </c>
      <c r="H7" s="7">
        <v>0</v>
      </c>
      <c r="I7" s="7">
        <v>1</v>
      </c>
      <c r="J7" s="7">
        <v>0</v>
      </c>
      <c r="K7" s="37">
        <f t="shared" si="0"/>
        <v>0.45941558441558439</v>
      </c>
    </row>
    <row r="8" spans="1:11" x14ac:dyDescent="0.25">
      <c r="A8" s="21" t="s">
        <v>6960</v>
      </c>
      <c r="B8" s="34">
        <v>542</v>
      </c>
      <c r="C8" s="7">
        <v>85</v>
      </c>
      <c r="D8" s="7">
        <v>20</v>
      </c>
      <c r="E8" s="7">
        <v>6</v>
      </c>
      <c r="F8" s="7">
        <v>114</v>
      </c>
      <c r="G8" s="22">
        <v>225</v>
      </c>
      <c r="H8" s="7">
        <v>0</v>
      </c>
      <c r="I8" s="7">
        <v>0</v>
      </c>
      <c r="J8" s="7">
        <v>0</v>
      </c>
      <c r="K8" s="37">
        <f t="shared" si="0"/>
        <v>0.4151291512915129</v>
      </c>
    </row>
    <row r="9" spans="1:11" x14ac:dyDescent="0.25">
      <c r="A9" s="21" t="s">
        <v>6961</v>
      </c>
      <c r="B9" s="34">
        <v>683</v>
      </c>
      <c r="C9" s="7">
        <v>111</v>
      </c>
      <c r="D9" s="7">
        <v>22</v>
      </c>
      <c r="E9" s="7">
        <v>3</v>
      </c>
      <c r="F9" s="7">
        <v>180</v>
      </c>
      <c r="G9" s="22">
        <v>316</v>
      </c>
      <c r="H9" s="7">
        <v>0</v>
      </c>
      <c r="I9" s="7">
        <v>0</v>
      </c>
      <c r="J9" s="7">
        <v>0</v>
      </c>
      <c r="K9" s="37">
        <f t="shared" si="0"/>
        <v>0.46266471449487556</v>
      </c>
    </row>
    <row r="10" spans="1:11" x14ac:dyDescent="0.25">
      <c r="A10" s="21" t="s">
        <v>6962</v>
      </c>
      <c r="B10" s="34">
        <v>423</v>
      </c>
      <c r="C10" s="7">
        <v>78</v>
      </c>
      <c r="D10" s="7">
        <v>14</v>
      </c>
      <c r="E10" s="7">
        <v>4</v>
      </c>
      <c r="F10" s="7">
        <v>122</v>
      </c>
      <c r="G10" s="22">
        <v>218</v>
      </c>
      <c r="H10" s="7">
        <v>0</v>
      </c>
      <c r="I10" s="7">
        <v>0</v>
      </c>
      <c r="J10" s="7">
        <v>0</v>
      </c>
      <c r="K10" s="37">
        <f t="shared" si="0"/>
        <v>0.51536643026004725</v>
      </c>
    </row>
    <row r="11" spans="1:11" x14ac:dyDescent="0.25">
      <c r="A11" s="21" t="s">
        <v>6963</v>
      </c>
      <c r="B11" s="34">
        <v>674</v>
      </c>
      <c r="C11" s="7">
        <v>110</v>
      </c>
      <c r="D11" s="7">
        <v>25</v>
      </c>
      <c r="E11" s="7">
        <v>3</v>
      </c>
      <c r="F11" s="7">
        <v>192</v>
      </c>
      <c r="G11" s="22">
        <v>330</v>
      </c>
      <c r="H11" s="7">
        <v>0</v>
      </c>
      <c r="I11" s="7">
        <v>0</v>
      </c>
      <c r="J11" s="7">
        <v>0</v>
      </c>
      <c r="K11" s="37">
        <f t="shared" si="0"/>
        <v>0.48961424332344211</v>
      </c>
    </row>
    <row r="12" spans="1:11" x14ac:dyDescent="0.25">
      <c r="A12" s="21" t="s">
        <v>6964</v>
      </c>
      <c r="B12" s="34">
        <v>443</v>
      </c>
      <c r="C12" s="7">
        <v>51</v>
      </c>
      <c r="D12" s="7">
        <v>21</v>
      </c>
      <c r="E12" s="7">
        <v>4</v>
      </c>
      <c r="F12" s="7">
        <v>129</v>
      </c>
      <c r="G12" s="22">
        <v>205</v>
      </c>
      <c r="H12" s="7">
        <v>0</v>
      </c>
      <c r="I12" s="7">
        <v>0</v>
      </c>
      <c r="J12" s="7">
        <v>0</v>
      </c>
      <c r="K12" s="37">
        <f t="shared" si="0"/>
        <v>0.46275395033860045</v>
      </c>
    </row>
    <row r="13" spans="1:11" x14ac:dyDescent="0.25">
      <c r="A13" s="21" t="s">
        <v>6965</v>
      </c>
      <c r="B13" s="34">
        <v>416</v>
      </c>
      <c r="C13" s="7">
        <v>50</v>
      </c>
      <c r="D13" s="7">
        <v>26</v>
      </c>
      <c r="E13" s="7">
        <v>2</v>
      </c>
      <c r="F13" s="7">
        <v>99</v>
      </c>
      <c r="G13" s="22">
        <v>177</v>
      </c>
      <c r="H13" s="7">
        <v>0</v>
      </c>
      <c r="I13" s="7">
        <v>1</v>
      </c>
      <c r="J13" s="7">
        <v>0</v>
      </c>
      <c r="K13" s="37">
        <f t="shared" si="0"/>
        <v>0.42788461538461536</v>
      </c>
    </row>
    <row r="14" spans="1:11" x14ac:dyDescent="0.25">
      <c r="A14" s="21" t="s">
        <v>6966</v>
      </c>
      <c r="B14" s="34">
        <v>539</v>
      </c>
      <c r="C14" s="7">
        <v>88</v>
      </c>
      <c r="D14" s="7">
        <v>23</v>
      </c>
      <c r="E14" s="7">
        <v>5</v>
      </c>
      <c r="F14" s="7">
        <v>118</v>
      </c>
      <c r="G14" s="22">
        <v>234</v>
      </c>
      <c r="H14" s="7">
        <v>0</v>
      </c>
      <c r="I14" s="7">
        <v>0</v>
      </c>
      <c r="J14" s="7">
        <v>1</v>
      </c>
      <c r="K14" s="37">
        <f t="shared" si="0"/>
        <v>0.4359925788497217</v>
      </c>
    </row>
    <row r="15" spans="1:11" x14ac:dyDescent="0.25">
      <c r="A15" s="21" t="s">
        <v>6967</v>
      </c>
      <c r="B15" s="34">
        <v>372</v>
      </c>
      <c r="C15" s="7">
        <v>61</v>
      </c>
      <c r="D15" s="7">
        <v>28</v>
      </c>
      <c r="E15" s="7">
        <v>0</v>
      </c>
      <c r="F15" s="7">
        <v>63</v>
      </c>
      <c r="G15" s="22">
        <v>152</v>
      </c>
      <c r="H15" s="7">
        <v>0</v>
      </c>
      <c r="I15" s="7">
        <v>0</v>
      </c>
      <c r="J15" s="7">
        <v>0</v>
      </c>
      <c r="K15" s="37">
        <f t="shared" si="0"/>
        <v>0.40860215053763443</v>
      </c>
    </row>
    <row r="16" spans="1:11" x14ac:dyDescent="0.25">
      <c r="A16" s="21" t="s">
        <v>6968</v>
      </c>
      <c r="B16" s="34">
        <v>529</v>
      </c>
      <c r="C16" s="7">
        <v>74</v>
      </c>
      <c r="D16" s="7">
        <v>21</v>
      </c>
      <c r="E16" s="7">
        <v>5</v>
      </c>
      <c r="F16" s="7">
        <v>134</v>
      </c>
      <c r="G16" s="22">
        <v>234</v>
      </c>
      <c r="H16" s="7">
        <v>0</v>
      </c>
      <c r="I16" s="7">
        <v>0</v>
      </c>
      <c r="J16" s="7">
        <v>0</v>
      </c>
      <c r="K16" s="37">
        <f t="shared" si="0"/>
        <v>0.44234404536862004</v>
      </c>
    </row>
    <row r="17" spans="1:11" x14ac:dyDescent="0.25">
      <c r="A17" s="21" t="s">
        <v>6969</v>
      </c>
      <c r="B17" s="34">
        <v>251</v>
      </c>
      <c r="C17" s="7">
        <v>30</v>
      </c>
      <c r="D17" s="7">
        <v>15</v>
      </c>
      <c r="E17" s="7">
        <v>2</v>
      </c>
      <c r="F17" s="7">
        <v>65</v>
      </c>
      <c r="G17" s="22">
        <v>112</v>
      </c>
      <c r="H17" s="7">
        <v>0</v>
      </c>
      <c r="I17" s="7">
        <v>0</v>
      </c>
      <c r="J17" s="7">
        <v>0</v>
      </c>
      <c r="K17" s="37">
        <f t="shared" si="0"/>
        <v>0.44621513944223107</v>
      </c>
    </row>
    <row r="18" spans="1:11" x14ac:dyDescent="0.25">
      <c r="A18" s="21" t="s">
        <v>6970</v>
      </c>
      <c r="B18" s="34">
        <v>1296</v>
      </c>
      <c r="C18" s="7">
        <v>206</v>
      </c>
      <c r="D18" s="7">
        <v>71</v>
      </c>
      <c r="E18" s="7">
        <v>11</v>
      </c>
      <c r="F18" s="7">
        <v>343</v>
      </c>
      <c r="G18" s="7">
        <v>631</v>
      </c>
      <c r="H18" s="7">
        <v>0</v>
      </c>
      <c r="I18" s="7">
        <v>1</v>
      </c>
      <c r="J18" s="7">
        <v>2</v>
      </c>
      <c r="K18" s="37">
        <f t="shared" si="0"/>
        <v>0.48919753086419754</v>
      </c>
    </row>
    <row r="19" spans="1:11" x14ac:dyDescent="0.25">
      <c r="A19" s="21" t="s">
        <v>6971</v>
      </c>
      <c r="B19" s="34">
        <v>511</v>
      </c>
      <c r="C19" s="7">
        <v>71</v>
      </c>
      <c r="D19" s="7">
        <v>31</v>
      </c>
      <c r="E19" s="7">
        <v>0</v>
      </c>
      <c r="F19" s="7">
        <v>124</v>
      </c>
      <c r="G19" s="22">
        <v>226</v>
      </c>
      <c r="H19" s="7">
        <v>0</v>
      </c>
      <c r="I19" s="7">
        <v>2</v>
      </c>
      <c r="J19" s="7">
        <v>0</v>
      </c>
      <c r="K19" s="37">
        <f t="shared" si="0"/>
        <v>0.44618395303326808</v>
      </c>
    </row>
    <row r="20" spans="1:11" x14ac:dyDescent="0.25">
      <c r="A20" s="21" t="s">
        <v>6972</v>
      </c>
      <c r="B20" s="34">
        <v>414</v>
      </c>
      <c r="C20" s="7">
        <v>75</v>
      </c>
      <c r="D20" s="7">
        <v>17</v>
      </c>
      <c r="E20" s="7">
        <v>5</v>
      </c>
      <c r="F20" s="7">
        <v>112</v>
      </c>
      <c r="G20" s="22">
        <v>209</v>
      </c>
      <c r="H20" s="7">
        <v>0</v>
      </c>
      <c r="I20" s="7">
        <v>0</v>
      </c>
      <c r="J20" s="7">
        <v>1</v>
      </c>
      <c r="K20" s="37">
        <f t="shared" si="0"/>
        <v>0.50724637681159424</v>
      </c>
    </row>
    <row r="21" spans="1:11" x14ac:dyDescent="0.25">
      <c r="A21" s="21" t="s">
        <v>6973</v>
      </c>
      <c r="B21" s="34">
        <v>358</v>
      </c>
      <c r="C21" s="7">
        <v>28</v>
      </c>
      <c r="D21" s="7">
        <v>12</v>
      </c>
      <c r="E21" s="7">
        <v>3</v>
      </c>
      <c r="F21" s="7">
        <v>39</v>
      </c>
      <c r="G21" s="22">
        <v>82</v>
      </c>
      <c r="H21" s="7">
        <v>0</v>
      </c>
      <c r="I21" s="7">
        <v>0</v>
      </c>
      <c r="J21" s="7">
        <v>0</v>
      </c>
      <c r="K21" s="37">
        <f t="shared" si="0"/>
        <v>0.22905027932960895</v>
      </c>
    </row>
    <row r="22" spans="1:11" x14ac:dyDescent="0.25">
      <c r="A22" s="21" t="s">
        <v>6974</v>
      </c>
      <c r="B22" s="34">
        <v>415</v>
      </c>
      <c r="C22" s="7">
        <v>52</v>
      </c>
      <c r="D22" s="7">
        <v>12</v>
      </c>
      <c r="E22" s="7">
        <v>3</v>
      </c>
      <c r="F22" s="7">
        <v>92</v>
      </c>
      <c r="G22" s="22">
        <v>159</v>
      </c>
      <c r="H22" s="7">
        <v>0</v>
      </c>
      <c r="I22" s="7">
        <v>0</v>
      </c>
      <c r="J22" s="7">
        <v>1</v>
      </c>
      <c r="K22" s="37">
        <f t="shared" si="0"/>
        <v>0.38554216867469882</v>
      </c>
    </row>
    <row r="23" spans="1:11" x14ac:dyDescent="0.25">
      <c r="A23" s="21" t="s">
        <v>6975</v>
      </c>
      <c r="B23" s="34">
        <v>423</v>
      </c>
      <c r="C23" s="7">
        <v>70</v>
      </c>
      <c r="D23" s="7">
        <v>19</v>
      </c>
      <c r="E23" s="7">
        <v>4</v>
      </c>
      <c r="F23" s="7">
        <v>84</v>
      </c>
      <c r="G23" s="22">
        <v>177</v>
      </c>
      <c r="H23" s="7">
        <v>0</v>
      </c>
      <c r="I23" s="7">
        <v>0</v>
      </c>
      <c r="J23" s="7">
        <v>0</v>
      </c>
      <c r="K23" s="37">
        <f t="shared" si="0"/>
        <v>0.41843971631205673</v>
      </c>
    </row>
    <row r="24" spans="1:11" x14ac:dyDescent="0.25">
      <c r="A24" s="21" t="s">
        <v>6976</v>
      </c>
      <c r="B24" s="34">
        <v>407</v>
      </c>
      <c r="C24" s="7">
        <v>64</v>
      </c>
      <c r="D24" s="7">
        <v>22</v>
      </c>
      <c r="E24" s="7">
        <v>5</v>
      </c>
      <c r="F24" s="7">
        <v>78</v>
      </c>
      <c r="G24" s="22">
        <v>169</v>
      </c>
      <c r="H24" s="7">
        <v>0</v>
      </c>
      <c r="I24" s="7">
        <v>1</v>
      </c>
      <c r="J24" s="7">
        <v>0</v>
      </c>
      <c r="K24" s="37">
        <f t="shared" si="0"/>
        <v>0.4176904176904177</v>
      </c>
    </row>
    <row r="25" spans="1:11" x14ac:dyDescent="0.25">
      <c r="A25" s="21" t="s">
        <v>6977</v>
      </c>
      <c r="B25" s="34">
        <v>379</v>
      </c>
      <c r="C25" s="7">
        <v>31</v>
      </c>
      <c r="D25" s="7">
        <v>15</v>
      </c>
      <c r="E25" s="7">
        <v>3</v>
      </c>
      <c r="F25" s="7">
        <v>55</v>
      </c>
      <c r="G25" s="22">
        <v>104</v>
      </c>
      <c r="H25" s="7">
        <v>0</v>
      </c>
      <c r="I25" s="7">
        <v>0</v>
      </c>
      <c r="J25" s="7">
        <v>0</v>
      </c>
      <c r="K25" s="37">
        <f t="shared" si="0"/>
        <v>0.27440633245382584</v>
      </c>
    </row>
    <row r="26" spans="1:11" x14ac:dyDescent="0.25">
      <c r="A26" s="21" t="s">
        <v>6978</v>
      </c>
      <c r="B26" s="34">
        <v>380</v>
      </c>
      <c r="C26" s="7">
        <v>63</v>
      </c>
      <c r="D26" s="7">
        <v>19</v>
      </c>
      <c r="E26" s="7">
        <v>1</v>
      </c>
      <c r="F26" s="7">
        <v>78</v>
      </c>
      <c r="G26" s="22">
        <v>161</v>
      </c>
      <c r="H26" s="7">
        <v>0</v>
      </c>
      <c r="I26" s="7">
        <v>0</v>
      </c>
      <c r="J26" s="7">
        <v>0</v>
      </c>
      <c r="K26" s="37">
        <f t="shared" si="0"/>
        <v>0.42368421052631577</v>
      </c>
    </row>
    <row r="27" spans="1:11" x14ac:dyDescent="0.25">
      <c r="A27" s="21" t="s">
        <v>6979</v>
      </c>
      <c r="B27" s="34">
        <v>372</v>
      </c>
      <c r="C27" s="7">
        <v>45</v>
      </c>
      <c r="D27" s="7">
        <v>19</v>
      </c>
      <c r="E27" s="7">
        <v>0</v>
      </c>
      <c r="F27" s="7">
        <v>77</v>
      </c>
      <c r="G27" s="22">
        <v>141</v>
      </c>
      <c r="H27" s="7">
        <v>0</v>
      </c>
      <c r="I27" s="7">
        <v>0</v>
      </c>
      <c r="J27" s="7">
        <v>0</v>
      </c>
      <c r="K27" s="37">
        <f t="shared" si="0"/>
        <v>0.37903225806451613</v>
      </c>
    </row>
    <row r="28" spans="1:11" x14ac:dyDescent="0.25">
      <c r="A28" s="21" t="s">
        <v>6980</v>
      </c>
      <c r="B28" s="34">
        <v>403</v>
      </c>
      <c r="C28" s="7">
        <v>36</v>
      </c>
      <c r="D28" s="7">
        <v>18</v>
      </c>
      <c r="E28" s="7">
        <v>2</v>
      </c>
      <c r="F28" s="7">
        <v>77</v>
      </c>
      <c r="G28" s="22">
        <v>133</v>
      </c>
      <c r="H28" s="7">
        <v>1</v>
      </c>
      <c r="I28" s="7">
        <v>1</v>
      </c>
      <c r="J28" s="7">
        <v>0</v>
      </c>
      <c r="K28" s="37">
        <f t="shared" si="0"/>
        <v>0.33250620347394538</v>
      </c>
    </row>
    <row r="29" spans="1:11" x14ac:dyDescent="0.25">
      <c r="A29" s="21" t="s">
        <v>6981</v>
      </c>
      <c r="B29" s="34">
        <v>470</v>
      </c>
      <c r="C29" s="7">
        <v>56</v>
      </c>
      <c r="D29" s="7">
        <v>14</v>
      </c>
      <c r="E29" s="7">
        <v>4</v>
      </c>
      <c r="F29" s="7">
        <v>77</v>
      </c>
      <c r="G29" s="22">
        <v>151</v>
      </c>
      <c r="H29" s="7">
        <v>0</v>
      </c>
      <c r="I29" s="7">
        <v>0</v>
      </c>
      <c r="J29" s="7">
        <v>1</v>
      </c>
      <c r="K29" s="37">
        <f t="shared" si="0"/>
        <v>0.32340425531914896</v>
      </c>
    </row>
    <row r="30" spans="1:11" x14ac:dyDescent="0.25">
      <c r="A30" s="21" t="s">
        <v>6982</v>
      </c>
      <c r="B30" s="34">
        <v>455</v>
      </c>
      <c r="C30" s="7">
        <v>51</v>
      </c>
      <c r="D30" s="7">
        <v>22</v>
      </c>
      <c r="E30" s="7">
        <v>3</v>
      </c>
      <c r="F30" s="7">
        <v>105</v>
      </c>
      <c r="G30" s="22">
        <v>181</v>
      </c>
      <c r="H30" s="7">
        <v>0</v>
      </c>
      <c r="I30" s="7">
        <v>0</v>
      </c>
      <c r="J30" s="7">
        <v>0</v>
      </c>
      <c r="K30" s="37">
        <f t="shared" si="0"/>
        <v>0.39780219780219778</v>
      </c>
    </row>
    <row r="31" spans="1:11" x14ac:dyDescent="0.25">
      <c r="A31" s="21" t="s">
        <v>6983</v>
      </c>
      <c r="B31" s="34">
        <v>465</v>
      </c>
      <c r="C31" s="7">
        <v>66</v>
      </c>
      <c r="D31" s="7">
        <v>29</v>
      </c>
      <c r="E31" s="7">
        <v>5</v>
      </c>
      <c r="F31" s="7">
        <v>94</v>
      </c>
      <c r="G31" s="22">
        <v>194</v>
      </c>
      <c r="H31" s="7">
        <v>1</v>
      </c>
      <c r="I31" s="7">
        <v>0</v>
      </c>
      <c r="J31" s="7">
        <v>0</v>
      </c>
      <c r="K31" s="37">
        <f t="shared" si="0"/>
        <v>0.41720430107526879</v>
      </c>
    </row>
    <row r="32" spans="1:11" x14ac:dyDescent="0.25">
      <c r="A32" s="21" t="s">
        <v>6984</v>
      </c>
      <c r="B32" s="34">
        <v>451</v>
      </c>
      <c r="C32" s="7">
        <v>63</v>
      </c>
      <c r="D32" s="7">
        <v>28</v>
      </c>
      <c r="E32" s="7">
        <v>5</v>
      </c>
      <c r="F32" s="7">
        <v>123</v>
      </c>
      <c r="G32" s="22">
        <v>219</v>
      </c>
      <c r="H32" s="7">
        <v>0</v>
      </c>
      <c r="I32" s="7">
        <v>0</v>
      </c>
      <c r="J32" s="7">
        <v>0</v>
      </c>
      <c r="K32" s="37">
        <f t="shared" si="0"/>
        <v>0.48558758314855877</v>
      </c>
    </row>
    <row r="33" spans="1:11" x14ac:dyDescent="0.25">
      <c r="A33" s="21" t="s">
        <v>6985</v>
      </c>
      <c r="B33" s="34">
        <v>597</v>
      </c>
      <c r="C33" s="7">
        <v>67</v>
      </c>
      <c r="D33" s="7">
        <v>22</v>
      </c>
      <c r="E33" s="7">
        <v>2</v>
      </c>
      <c r="F33" s="7">
        <v>142</v>
      </c>
      <c r="G33" s="22">
        <v>233</v>
      </c>
      <c r="H33" s="7">
        <v>9</v>
      </c>
      <c r="I33" s="7">
        <v>0</v>
      </c>
      <c r="J33" s="7">
        <v>1</v>
      </c>
      <c r="K33" s="37">
        <f t="shared" si="0"/>
        <v>0.39195979899497485</v>
      </c>
    </row>
    <row r="34" spans="1:11" x14ac:dyDescent="0.25">
      <c r="A34" s="21" t="s">
        <v>6986</v>
      </c>
      <c r="B34" s="34">
        <v>479</v>
      </c>
      <c r="C34" s="7">
        <v>61</v>
      </c>
      <c r="D34" s="7">
        <v>40</v>
      </c>
      <c r="E34" s="7">
        <v>4</v>
      </c>
      <c r="F34" s="7">
        <v>122</v>
      </c>
      <c r="G34" s="22">
        <v>227</v>
      </c>
      <c r="H34" s="7">
        <v>0</v>
      </c>
      <c r="I34" s="7">
        <v>0</v>
      </c>
      <c r="J34" s="7">
        <v>1</v>
      </c>
      <c r="K34" s="37">
        <f t="shared" si="0"/>
        <v>0.47599164926931109</v>
      </c>
    </row>
    <row r="35" spans="1:11" x14ac:dyDescent="0.25">
      <c r="A35" s="21" t="s">
        <v>6987</v>
      </c>
      <c r="B35" s="34">
        <v>463</v>
      </c>
      <c r="C35" s="7">
        <v>61</v>
      </c>
      <c r="D35" s="7">
        <v>26</v>
      </c>
      <c r="E35" s="7">
        <v>2</v>
      </c>
      <c r="F35" s="7">
        <v>92</v>
      </c>
      <c r="G35" s="22">
        <v>181</v>
      </c>
      <c r="H35" s="7">
        <v>0</v>
      </c>
      <c r="I35" s="7">
        <v>0</v>
      </c>
      <c r="J35" s="7">
        <v>0</v>
      </c>
      <c r="K35" s="37">
        <f t="shared" si="0"/>
        <v>0.39092872570194387</v>
      </c>
    </row>
    <row r="36" spans="1:11" x14ac:dyDescent="0.25">
      <c r="A36" s="21" t="s">
        <v>6988</v>
      </c>
      <c r="B36" s="34">
        <v>444</v>
      </c>
      <c r="C36" s="7">
        <v>45</v>
      </c>
      <c r="D36" s="7">
        <v>11</v>
      </c>
      <c r="E36" s="7">
        <v>2</v>
      </c>
      <c r="F36" s="7">
        <v>86</v>
      </c>
      <c r="G36" s="22">
        <v>144</v>
      </c>
      <c r="H36" s="7">
        <v>0</v>
      </c>
      <c r="I36" s="7">
        <v>1</v>
      </c>
      <c r="J36" s="7">
        <v>2</v>
      </c>
      <c r="K36" s="37">
        <f t="shared" si="0"/>
        <v>0.33108108108108109</v>
      </c>
    </row>
    <row r="37" spans="1:11" x14ac:dyDescent="0.25">
      <c r="A37" s="21" t="s">
        <v>6989</v>
      </c>
      <c r="B37" s="34">
        <v>504</v>
      </c>
      <c r="C37" s="7">
        <v>62</v>
      </c>
      <c r="D37" s="7">
        <v>31</v>
      </c>
      <c r="E37" s="7">
        <v>3</v>
      </c>
      <c r="F37" s="7">
        <v>131</v>
      </c>
      <c r="G37" s="22">
        <v>227</v>
      </c>
      <c r="H37" s="7">
        <v>0</v>
      </c>
      <c r="I37" s="7">
        <v>0</v>
      </c>
      <c r="J37" s="7">
        <v>0</v>
      </c>
      <c r="K37" s="37">
        <f t="shared" si="0"/>
        <v>0.45039682539682541</v>
      </c>
    </row>
    <row r="38" spans="1:11" x14ac:dyDescent="0.25">
      <c r="A38" s="21" t="s">
        <v>6990</v>
      </c>
      <c r="B38" s="34">
        <v>814</v>
      </c>
      <c r="C38" s="7">
        <v>107</v>
      </c>
      <c r="D38" s="7">
        <v>37</v>
      </c>
      <c r="E38" s="7">
        <v>4</v>
      </c>
      <c r="F38" s="7">
        <v>178</v>
      </c>
      <c r="G38" s="22">
        <v>326</v>
      </c>
      <c r="H38" s="7">
        <v>3</v>
      </c>
      <c r="I38" s="7">
        <v>0</v>
      </c>
      <c r="J38" s="7">
        <v>1</v>
      </c>
      <c r="K38" s="37">
        <f t="shared" si="0"/>
        <v>0.40171990171990174</v>
      </c>
    </row>
    <row r="39" spans="1:11" x14ac:dyDescent="0.25">
      <c r="A39" s="21" t="s">
        <v>6991</v>
      </c>
      <c r="B39" s="34">
        <v>639</v>
      </c>
      <c r="C39" s="7">
        <v>75</v>
      </c>
      <c r="D39" s="7">
        <v>32</v>
      </c>
      <c r="E39" s="7">
        <v>2</v>
      </c>
      <c r="F39" s="7">
        <v>130</v>
      </c>
      <c r="G39" s="22">
        <v>239</v>
      </c>
      <c r="H39" s="7">
        <v>1</v>
      </c>
      <c r="I39" s="7">
        <v>1</v>
      </c>
      <c r="J39" s="7">
        <v>0</v>
      </c>
      <c r="K39" s="37">
        <f t="shared" si="0"/>
        <v>0.37558685446009388</v>
      </c>
    </row>
    <row r="40" spans="1:11" x14ac:dyDescent="0.25">
      <c r="A40" s="21" t="s">
        <v>6992</v>
      </c>
      <c r="B40" s="34">
        <v>297</v>
      </c>
      <c r="C40" s="7">
        <v>53</v>
      </c>
      <c r="D40" s="7">
        <v>22</v>
      </c>
      <c r="E40" s="7">
        <v>3</v>
      </c>
      <c r="F40" s="7">
        <v>53</v>
      </c>
      <c r="G40" s="22">
        <v>131</v>
      </c>
      <c r="H40" s="7">
        <v>2</v>
      </c>
      <c r="I40" s="7">
        <v>1</v>
      </c>
      <c r="J40" s="7">
        <v>0</v>
      </c>
      <c r="K40" s="37">
        <f t="shared" si="0"/>
        <v>0.44444444444444442</v>
      </c>
    </row>
    <row r="41" spans="1:11" x14ac:dyDescent="0.25">
      <c r="A41" s="21" t="s">
        <v>6993</v>
      </c>
      <c r="B41" s="34">
        <v>388</v>
      </c>
      <c r="C41" s="7">
        <v>54</v>
      </c>
      <c r="D41" s="7">
        <v>23</v>
      </c>
      <c r="E41" s="7">
        <v>3</v>
      </c>
      <c r="F41" s="7">
        <v>65</v>
      </c>
      <c r="G41" s="22">
        <v>145</v>
      </c>
      <c r="H41" s="7">
        <v>1</v>
      </c>
      <c r="I41" s="7">
        <v>0</v>
      </c>
      <c r="J41" s="7">
        <v>0</v>
      </c>
      <c r="K41" s="37">
        <f t="shared" si="0"/>
        <v>0.37371134020618557</v>
      </c>
    </row>
    <row r="42" spans="1:11" x14ac:dyDescent="0.25">
      <c r="A42" s="21" t="s">
        <v>6994</v>
      </c>
      <c r="B42" s="34">
        <v>393</v>
      </c>
      <c r="C42" s="7">
        <v>26</v>
      </c>
      <c r="D42" s="7">
        <v>15</v>
      </c>
      <c r="E42" s="7">
        <v>3</v>
      </c>
      <c r="F42" s="7">
        <v>57</v>
      </c>
      <c r="G42" s="22">
        <v>101</v>
      </c>
      <c r="H42" s="7">
        <v>0</v>
      </c>
      <c r="I42" s="7">
        <v>0</v>
      </c>
      <c r="J42" s="7">
        <v>1</v>
      </c>
      <c r="K42" s="37">
        <f t="shared" si="0"/>
        <v>0.25954198473282442</v>
      </c>
    </row>
    <row r="43" spans="1:11" x14ac:dyDescent="0.25">
      <c r="A43" s="21" t="s">
        <v>6995</v>
      </c>
      <c r="B43" s="34">
        <v>604</v>
      </c>
      <c r="C43" s="7">
        <v>55</v>
      </c>
      <c r="D43" s="7">
        <v>19</v>
      </c>
      <c r="E43" s="7">
        <v>6</v>
      </c>
      <c r="F43" s="7">
        <v>94</v>
      </c>
      <c r="G43" s="22">
        <v>174</v>
      </c>
      <c r="H43" s="7">
        <v>0</v>
      </c>
      <c r="I43" s="7">
        <v>0</v>
      </c>
      <c r="J43" s="7">
        <v>1</v>
      </c>
      <c r="K43" s="37">
        <f t="shared" si="0"/>
        <v>0.28973509933774833</v>
      </c>
    </row>
    <row r="44" spans="1:11" x14ac:dyDescent="0.25">
      <c r="A44" s="21" t="s">
        <v>6996</v>
      </c>
      <c r="B44" s="34">
        <v>589</v>
      </c>
      <c r="C44" s="7">
        <v>64</v>
      </c>
      <c r="D44" s="7">
        <v>25</v>
      </c>
      <c r="E44" s="7">
        <v>6</v>
      </c>
      <c r="F44" s="7">
        <v>126</v>
      </c>
      <c r="G44" s="22">
        <v>221</v>
      </c>
      <c r="H44" s="7">
        <v>1</v>
      </c>
      <c r="I44" s="7">
        <v>0</v>
      </c>
      <c r="J44" s="7">
        <v>1</v>
      </c>
      <c r="K44" s="37">
        <f t="shared" si="0"/>
        <v>0.3769100169779287</v>
      </c>
    </row>
    <row r="45" spans="1:11" x14ac:dyDescent="0.25">
      <c r="A45" s="21" t="s">
        <v>6997</v>
      </c>
      <c r="B45" s="34">
        <v>384</v>
      </c>
      <c r="C45" s="7">
        <v>51</v>
      </c>
      <c r="D45" s="7">
        <v>19</v>
      </c>
      <c r="E45" s="7">
        <v>3</v>
      </c>
      <c r="F45" s="7">
        <v>81</v>
      </c>
      <c r="G45" s="22">
        <v>154</v>
      </c>
      <c r="H45" s="7">
        <v>0</v>
      </c>
      <c r="I45" s="7">
        <v>0</v>
      </c>
      <c r="J45" s="7">
        <v>3</v>
      </c>
      <c r="K45" s="37">
        <f t="shared" si="0"/>
        <v>0.40885416666666669</v>
      </c>
    </row>
    <row r="46" spans="1:11" x14ac:dyDescent="0.25">
      <c r="A46" s="21" t="s">
        <v>6998</v>
      </c>
      <c r="B46" s="34">
        <v>421</v>
      </c>
      <c r="C46" s="7">
        <v>66</v>
      </c>
      <c r="D46" s="7">
        <v>30</v>
      </c>
      <c r="E46" s="7">
        <v>2</v>
      </c>
      <c r="F46" s="7">
        <v>93</v>
      </c>
      <c r="G46" s="22">
        <v>191</v>
      </c>
      <c r="H46" s="7">
        <v>2</v>
      </c>
      <c r="I46" s="7">
        <v>0</v>
      </c>
      <c r="J46" s="7">
        <v>0</v>
      </c>
      <c r="K46" s="37">
        <f t="shared" si="0"/>
        <v>0.45368171021377673</v>
      </c>
    </row>
    <row r="47" spans="1:11" x14ac:dyDescent="0.25">
      <c r="A47" s="21" t="s">
        <v>6999</v>
      </c>
      <c r="B47" s="34">
        <v>391</v>
      </c>
      <c r="C47" s="7">
        <v>51</v>
      </c>
      <c r="D47" s="7">
        <v>14</v>
      </c>
      <c r="E47" s="7">
        <v>3</v>
      </c>
      <c r="F47" s="7">
        <v>100</v>
      </c>
      <c r="G47" s="22">
        <v>168</v>
      </c>
      <c r="H47" s="7">
        <v>0</v>
      </c>
      <c r="I47" s="7">
        <v>0</v>
      </c>
      <c r="J47" s="7">
        <v>1</v>
      </c>
      <c r="K47" s="37">
        <f t="shared" si="0"/>
        <v>0.43222506393861893</v>
      </c>
    </row>
    <row r="48" spans="1:11" x14ac:dyDescent="0.25">
      <c r="A48" s="21" t="s">
        <v>7000</v>
      </c>
      <c r="B48" s="34">
        <v>351</v>
      </c>
      <c r="C48" s="7">
        <v>47</v>
      </c>
      <c r="D48" s="7">
        <v>30</v>
      </c>
      <c r="E48" s="7">
        <v>1</v>
      </c>
      <c r="F48" s="7">
        <v>84</v>
      </c>
      <c r="G48" s="22">
        <v>162</v>
      </c>
      <c r="H48" s="7">
        <v>3</v>
      </c>
      <c r="I48" s="7">
        <v>0</v>
      </c>
      <c r="J48" s="7">
        <v>0</v>
      </c>
      <c r="K48" s="37">
        <f t="shared" si="0"/>
        <v>0.46153846153846156</v>
      </c>
    </row>
    <row r="49" spans="1:11" x14ac:dyDescent="0.25">
      <c r="A49" s="21" t="s">
        <v>7001</v>
      </c>
      <c r="B49" s="34">
        <v>471</v>
      </c>
      <c r="C49" s="7">
        <v>73</v>
      </c>
      <c r="D49" s="7">
        <v>20</v>
      </c>
      <c r="E49" s="7">
        <v>8</v>
      </c>
      <c r="F49" s="7">
        <v>106</v>
      </c>
      <c r="G49" s="22">
        <v>207</v>
      </c>
      <c r="H49" s="7">
        <v>0</v>
      </c>
      <c r="I49" s="7">
        <v>0</v>
      </c>
      <c r="J49" s="7">
        <v>0</v>
      </c>
      <c r="K49" s="37">
        <f t="shared" si="0"/>
        <v>0.43949044585987262</v>
      </c>
    </row>
    <row r="50" spans="1:11" x14ac:dyDescent="0.25">
      <c r="A50" s="21" t="s">
        <v>7002</v>
      </c>
      <c r="B50" s="34">
        <v>595</v>
      </c>
      <c r="C50" s="7">
        <v>73</v>
      </c>
      <c r="D50" s="7">
        <v>20</v>
      </c>
      <c r="E50" s="7">
        <v>7</v>
      </c>
      <c r="F50" s="7">
        <v>114</v>
      </c>
      <c r="G50" s="22">
        <v>214</v>
      </c>
      <c r="H50" s="7">
        <v>0</v>
      </c>
      <c r="I50" s="7">
        <v>1</v>
      </c>
      <c r="J50" s="7">
        <v>0</v>
      </c>
      <c r="K50" s="37">
        <f t="shared" si="0"/>
        <v>0.36134453781512604</v>
      </c>
    </row>
    <row r="51" spans="1:11" x14ac:dyDescent="0.25">
      <c r="A51" s="21" t="s">
        <v>7003</v>
      </c>
      <c r="B51" s="34">
        <v>455</v>
      </c>
      <c r="C51" s="7">
        <v>45</v>
      </c>
      <c r="D51" s="7">
        <v>10</v>
      </c>
      <c r="E51" s="7">
        <v>4</v>
      </c>
      <c r="F51" s="7">
        <v>163</v>
      </c>
      <c r="G51" s="22">
        <v>222</v>
      </c>
      <c r="H51" s="7">
        <v>1</v>
      </c>
      <c r="I51" s="7">
        <v>0</v>
      </c>
      <c r="J51" s="7">
        <v>0</v>
      </c>
      <c r="K51" s="37">
        <f t="shared" si="0"/>
        <v>0.4879120879120879</v>
      </c>
    </row>
    <row r="52" spans="1:11" x14ac:dyDescent="0.25">
      <c r="A52" s="21" t="s">
        <v>7004</v>
      </c>
      <c r="B52" s="34">
        <v>429</v>
      </c>
      <c r="C52" s="7">
        <v>49</v>
      </c>
      <c r="D52" s="7">
        <v>24</v>
      </c>
      <c r="E52" s="7">
        <v>7</v>
      </c>
      <c r="F52" s="7">
        <v>105</v>
      </c>
      <c r="G52" s="22">
        <v>185</v>
      </c>
      <c r="H52" s="7">
        <v>0</v>
      </c>
      <c r="I52" s="7">
        <v>0</v>
      </c>
      <c r="J52" s="7">
        <v>0</v>
      </c>
      <c r="K52" s="37">
        <f t="shared" si="0"/>
        <v>0.43123543123543123</v>
      </c>
    </row>
    <row r="53" spans="1:11" x14ac:dyDescent="0.25">
      <c r="A53" s="21" t="s">
        <v>7005</v>
      </c>
      <c r="B53" s="34">
        <v>655</v>
      </c>
      <c r="C53" s="7">
        <v>73</v>
      </c>
      <c r="D53" s="7">
        <v>20</v>
      </c>
      <c r="E53" s="7">
        <v>8</v>
      </c>
      <c r="F53" s="7">
        <v>163</v>
      </c>
      <c r="G53" s="22">
        <v>264</v>
      </c>
      <c r="H53" s="7">
        <v>0</v>
      </c>
      <c r="I53" s="7">
        <v>0</v>
      </c>
      <c r="J53" s="7">
        <v>0</v>
      </c>
      <c r="K53" s="37">
        <f t="shared" si="0"/>
        <v>0.40305343511450381</v>
      </c>
    </row>
    <row r="54" spans="1:11" x14ac:dyDescent="0.25">
      <c r="A54" s="21" t="s">
        <v>7006</v>
      </c>
      <c r="B54" s="34">
        <v>672</v>
      </c>
      <c r="C54" s="7">
        <v>87</v>
      </c>
      <c r="D54" s="7">
        <v>38</v>
      </c>
      <c r="E54" s="7">
        <v>3</v>
      </c>
      <c r="F54" s="7">
        <v>170</v>
      </c>
      <c r="G54" s="22">
        <v>298</v>
      </c>
      <c r="H54" s="7">
        <v>0</v>
      </c>
      <c r="I54" s="7">
        <v>0</v>
      </c>
      <c r="J54" s="7">
        <v>0</v>
      </c>
      <c r="K54" s="37">
        <f t="shared" si="0"/>
        <v>0.44345238095238093</v>
      </c>
    </row>
    <row r="55" spans="1:11" x14ac:dyDescent="0.25">
      <c r="A55" s="21" t="s">
        <v>7007</v>
      </c>
      <c r="B55" s="34">
        <v>541</v>
      </c>
      <c r="C55" s="7">
        <v>73</v>
      </c>
      <c r="D55" s="7">
        <v>31</v>
      </c>
      <c r="E55" s="7">
        <v>9</v>
      </c>
      <c r="F55" s="7">
        <v>114</v>
      </c>
      <c r="G55" s="22">
        <v>227</v>
      </c>
      <c r="H55" s="7">
        <v>0</v>
      </c>
      <c r="I55" s="7">
        <v>0</v>
      </c>
      <c r="J55" s="7">
        <v>0</v>
      </c>
      <c r="K55" s="37">
        <f t="shared" si="0"/>
        <v>0.41959334565619222</v>
      </c>
    </row>
    <row r="56" spans="1:11" x14ac:dyDescent="0.25">
      <c r="A56" s="21" t="s">
        <v>7008</v>
      </c>
      <c r="B56" s="34">
        <v>492</v>
      </c>
      <c r="C56" s="7">
        <v>79</v>
      </c>
      <c r="D56" s="7">
        <v>19</v>
      </c>
      <c r="E56" s="7">
        <v>4</v>
      </c>
      <c r="F56" s="7">
        <v>108</v>
      </c>
      <c r="G56" s="22">
        <v>210</v>
      </c>
      <c r="H56" s="7">
        <v>0</v>
      </c>
      <c r="I56" s="7">
        <v>0</v>
      </c>
      <c r="J56" s="7">
        <v>1</v>
      </c>
      <c r="K56" s="37">
        <f t="shared" si="0"/>
        <v>0.42886178861788615</v>
      </c>
    </row>
    <row r="57" spans="1:11" x14ac:dyDescent="0.25">
      <c r="A57" s="21" t="s">
        <v>7009</v>
      </c>
      <c r="B57" s="34">
        <v>525</v>
      </c>
      <c r="C57" s="7">
        <v>55</v>
      </c>
      <c r="D57" s="7">
        <v>20</v>
      </c>
      <c r="E57" s="7">
        <v>7</v>
      </c>
      <c r="F57" s="7">
        <v>112</v>
      </c>
      <c r="G57" s="22">
        <v>194</v>
      </c>
      <c r="H57" s="7">
        <v>4</v>
      </c>
      <c r="I57" s="7">
        <v>0</v>
      </c>
      <c r="J57" s="7">
        <v>0</v>
      </c>
      <c r="K57" s="37">
        <f t="shared" si="0"/>
        <v>0.36952380952380953</v>
      </c>
    </row>
    <row r="58" spans="1:11" x14ac:dyDescent="0.25">
      <c r="A58" s="21" t="s">
        <v>7010</v>
      </c>
      <c r="B58" s="34">
        <v>447</v>
      </c>
      <c r="C58" s="7">
        <v>49</v>
      </c>
      <c r="D58" s="7">
        <v>23</v>
      </c>
      <c r="E58" s="7">
        <v>0</v>
      </c>
      <c r="F58" s="7">
        <v>134</v>
      </c>
      <c r="G58" s="22">
        <v>206</v>
      </c>
      <c r="H58" s="7">
        <v>1</v>
      </c>
      <c r="I58" s="7">
        <v>0</v>
      </c>
      <c r="J58" s="7">
        <v>1</v>
      </c>
      <c r="K58" s="37">
        <f t="shared" si="0"/>
        <v>0.46308724832214765</v>
      </c>
    </row>
    <row r="59" spans="1:11" x14ac:dyDescent="0.25">
      <c r="A59" s="21" t="s">
        <v>7011</v>
      </c>
      <c r="B59" s="34">
        <v>539</v>
      </c>
      <c r="C59" s="7">
        <v>72</v>
      </c>
      <c r="D59" s="7">
        <v>34</v>
      </c>
      <c r="E59" s="7">
        <v>8</v>
      </c>
      <c r="F59" s="7">
        <v>122</v>
      </c>
      <c r="G59" s="22">
        <v>236</v>
      </c>
      <c r="H59" s="7">
        <v>0</v>
      </c>
      <c r="I59" s="7">
        <v>1</v>
      </c>
      <c r="J59" s="7">
        <v>0</v>
      </c>
      <c r="K59" s="37">
        <f t="shared" si="0"/>
        <v>0.43970315398886828</v>
      </c>
    </row>
    <row r="60" spans="1:11" x14ac:dyDescent="0.25">
      <c r="A60" s="21" t="s">
        <v>7012</v>
      </c>
      <c r="B60" s="34">
        <v>330</v>
      </c>
      <c r="C60" s="7">
        <v>39</v>
      </c>
      <c r="D60" s="7">
        <v>12</v>
      </c>
      <c r="E60" s="7">
        <v>5</v>
      </c>
      <c r="F60" s="7">
        <v>42</v>
      </c>
      <c r="G60" s="22">
        <v>98</v>
      </c>
      <c r="H60" s="7">
        <v>0</v>
      </c>
      <c r="I60" s="7">
        <v>0</v>
      </c>
      <c r="J60" s="7">
        <v>1</v>
      </c>
      <c r="K60" s="37">
        <f t="shared" si="0"/>
        <v>0.3</v>
      </c>
    </row>
    <row r="61" spans="1:11" x14ac:dyDescent="0.25">
      <c r="A61" s="21" t="s">
        <v>7013</v>
      </c>
      <c r="B61" s="34">
        <v>216</v>
      </c>
      <c r="C61" s="7">
        <v>22</v>
      </c>
      <c r="D61" s="7">
        <v>5</v>
      </c>
      <c r="E61" s="7">
        <v>2</v>
      </c>
      <c r="F61" s="7">
        <v>50</v>
      </c>
      <c r="G61" s="22">
        <v>79</v>
      </c>
      <c r="H61" s="7">
        <v>0</v>
      </c>
      <c r="I61" s="7">
        <v>0</v>
      </c>
      <c r="J61" s="7">
        <v>0</v>
      </c>
      <c r="K61" s="37">
        <f t="shared" si="0"/>
        <v>0.36574074074074076</v>
      </c>
    </row>
    <row r="62" spans="1:11" x14ac:dyDescent="0.25">
      <c r="A62" s="21" t="s">
        <v>7014</v>
      </c>
      <c r="B62" s="34">
        <v>357</v>
      </c>
      <c r="C62" s="7">
        <v>40</v>
      </c>
      <c r="D62" s="7">
        <v>10</v>
      </c>
      <c r="E62" s="7">
        <v>1</v>
      </c>
      <c r="F62" s="7">
        <v>92</v>
      </c>
      <c r="G62" s="22">
        <v>143</v>
      </c>
      <c r="H62" s="7">
        <v>1</v>
      </c>
      <c r="I62" s="7">
        <v>0</v>
      </c>
      <c r="J62" s="7">
        <v>0</v>
      </c>
      <c r="K62" s="37">
        <f t="shared" si="0"/>
        <v>0.40056022408963587</v>
      </c>
    </row>
    <row r="63" spans="1:11" x14ac:dyDescent="0.25">
      <c r="A63" s="21" t="s">
        <v>7015</v>
      </c>
      <c r="B63" s="34">
        <v>314</v>
      </c>
      <c r="C63" s="7">
        <v>40</v>
      </c>
      <c r="D63" s="7">
        <v>8</v>
      </c>
      <c r="E63" s="7">
        <v>3</v>
      </c>
      <c r="F63" s="7">
        <v>95</v>
      </c>
      <c r="G63" s="22">
        <v>146</v>
      </c>
      <c r="H63" s="7">
        <v>0</v>
      </c>
      <c r="I63" s="7">
        <v>0</v>
      </c>
      <c r="J63" s="7">
        <v>0</v>
      </c>
      <c r="K63" s="37">
        <f t="shared" si="0"/>
        <v>0.46496815286624205</v>
      </c>
    </row>
    <row r="64" spans="1:11" x14ac:dyDescent="0.25">
      <c r="A64" s="21" t="s">
        <v>7016</v>
      </c>
      <c r="B64" s="34">
        <v>397</v>
      </c>
      <c r="C64" s="7">
        <v>52</v>
      </c>
      <c r="D64" s="7">
        <v>20</v>
      </c>
      <c r="E64" s="7">
        <v>4</v>
      </c>
      <c r="F64" s="7">
        <v>94</v>
      </c>
      <c r="G64" s="22">
        <v>170</v>
      </c>
      <c r="H64" s="7">
        <v>0</v>
      </c>
      <c r="I64" s="7">
        <v>0</v>
      </c>
      <c r="J64" s="7">
        <v>0</v>
      </c>
      <c r="K64" s="37">
        <f t="shared" si="0"/>
        <v>0.4282115869017632</v>
      </c>
    </row>
    <row r="65" spans="1:11" x14ac:dyDescent="0.25">
      <c r="A65" s="21" t="s">
        <v>7017</v>
      </c>
      <c r="B65" s="34">
        <v>404</v>
      </c>
      <c r="C65" s="7">
        <v>61</v>
      </c>
      <c r="D65" s="7">
        <v>20</v>
      </c>
      <c r="E65" s="7">
        <v>3</v>
      </c>
      <c r="F65" s="7">
        <v>98</v>
      </c>
      <c r="G65" s="22">
        <v>182</v>
      </c>
      <c r="H65" s="7">
        <v>0</v>
      </c>
      <c r="I65" s="7">
        <v>1</v>
      </c>
      <c r="J65" s="7">
        <v>0</v>
      </c>
      <c r="K65" s="37">
        <f t="shared" si="0"/>
        <v>0.45297029702970298</v>
      </c>
    </row>
    <row r="66" spans="1:11" x14ac:dyDescent="0.25">
      <c r="A66" s="21" t="s">
        <v>7018</v>
      </c>
      <c r="B66" s="34">
        <v>435</v>
      </c>
      <c r="C66" s="7">
        <v>80</v>
      </c>
      <c r="D66" s="7">
        <v>20</v>
      </c>
      <c r="E66" s="7">
        <v>3</v>
      </c>
      <c r="F66" s="7">
        <v>107</v>
      </c>
      <c r="G66" s="22">
        <v>210</v>
      </c>
      <c r="H66" s="7">
        <v>1</v>
      </c>
      <c r="I66" s="7">
        <v>0</v>
      </c>
      <c r="J66" s="7">
        <v>0</v>
      </c>
      <c r="K66" s="37">
        <f t="shared" ref="K66:K78" si="1">(J66+I66+G66)/B66</f>
        <v>0.48275862068965519</v>
      </c>
    </row>
    <row r="67" spans="1:11" x14ac:dyDescent="0.25">
      <c r="A67" s="21" t="s">
        <v>7019</v>
      </c>
      <c r="B67" s="34">
        <v>486</v>
      </c>
      <c r="C67" s="7">
        <v>23</v>
      </c>
      <c r="D67" s="7">
        <v>10</v>
      </c>
      <c r="E67" s="7">
        <v>1</v>
      </c>
      <c r="F67" s="7">
        <v>65</v>
      </c>
      <c r="G67" s="22">
        <v>99</v>
      </c>
      <c r="H67" s="7">
        <v>0</v>
      </c>
      <c r="I67" s="7">
        <v>0</v>
      </c>
      <c r="J67" s="7">
        <v>0</v>
      </c>
      <c r="K67" s="37">
        <f t="shared" si="1"/>
        <v>0.20370370370370369</v>
      </c>
    </row>
    <row r="68" spans="1:11" x14ac:dyDescent="0.25">
      <c r="A68" s="21" t="s">
        <v>7020</v>
      </c>
      <c r="B68" s="34">
        <v>490</v>
      </c>
      <c r="C68" s="7">
        <v>61</v>
      </c>
      <c r="D68" s="7">
        <v>12</v>
      </c>
      <c r="E68" s="7">
        <v>6</v>
      </c>
      <c r="F68" s="7">
        <v>90</v>
      </c>
      <c r="G68" s="22">
        <v>169</v>
      </c>
      <c r="H68" s="7">
        <v>0</v>
      </c>
      <c r="I68" s="7">
        <v>0</v>
      </c>
      <c r="J68" s="7">
        <v>0</v>
      </c>
      <c r="K68" s="37">
        <f t="shared" si="1"/>
        <v>0.3448979591836735</v>
      </c>
    </row>
    <row r="69" spans="1:11" x14ac:dyDescent="0.25">
      <c r="A69" s="21" t="s">
        <v>7021</v>
      </c>
      <c r="B69" s="34">
        <v>455</v>
      </c>
      <c r="C69" s="7">
        <v>64</v>
      </c>
      <c r="D69" s="7">
        <v>25</v>
      </c>
      <c r="E69" s="7">
        <v>4</v>
      </c>
      <c r="F69" s="7">
        <v>97</v>
      </c>
      <c r="G69" s="22">
        <v>190</v>
      </c>
      <c r="H69" s="7">
        <v>1</v>
      </c>
      <c r="I69" s="7">
        <v>0</v>
      </c>
      <c r="J69" s="7">
        <v>0</v>
      </c>
      <c r="K69" s="37">
        <f t="shared" si="1"/>
        <v>0.4175824175824176</v>
      </c>
    </row>
    <row r="70" spans="1:11" x14ac:dyDescent="0.25">
      <c r="A70" s="21" t="s">
        <v>7022</v>
      </c>
      <c r="B70" s="34">
        <v>457</v>
      </c>
      <c r="C70" s="7">
        <v>58</v>
      </c>
      <c r="D70" s="7">
        <v>29</v>
      </c>
      <c r="E70" s="7">
        <v>1</v>
      </c>
      <c r="F70" s="7">
        <v>94</v>
      </c>
      <c r="G70" s="22">
        <v>182</v>
      </c>
      <c r="H70" s="7">
        <v>0</v>
      </c>
      <c r="I70" s="7">
        <v>1</v>
      </c>
      <c r="J70" s="7">
        <v>0</v>
      </c>
      <c r="K70" s="37">
        <f t="shared" si="1"/>
        <v>0.40043763676148797</v>
      </c>
    </row>
    <row r="71" spans="1:11" x14ac:dyDescent="0.25">
      <c r="A71" s="21" t="s">
        <v>7023</v>
      </c>
      <c r="B71" s="34">
        <v>283</v>
      </c>
      <c r="C71" s="7">
        <v>34</v>
      </c>
      <c r="D71" s="7">
        <v>15</v>
      </c>
      <c r="E71" s="7">
        <v>1</v>
      </c>
      <c r="F71" s="7">
        <v>55</v>
      </c>
      <c r="G71" s="22">
        <v>105</v>
      </c>
      <c r="H71" s="7">
        <v>0</v>
      </c>
      <c r="I71" s="7">
        <v>0</v>
      </c>
      <c r="J71" s="7">
        <v>0</v>
      </c>
      <c r="K71" s="37">
        <f t="shared" si="1"/>
        <v>0.37102473498233218</v>
      </c>
    </row>
    <row r="72" spans="1:11" x14ac:dyDescent="0.25">
      <c r="A72" s="21" t="s">
        <v>7024</v>
      </c>
      <c r="B72" s="34">
        <v>300</v>
      </c>
      <c r="C72" s="7">
        <v>38</v>
      </c>
      <c r="D72" s="7">
        <v>19</v>
      </c>
      <c r="E72" s="7">
        <v>0</v>
      </c>
      <c r="F72" s="7">
        <v>80</v>
      </c>
      <c r="G72" s="22">
        <v>137</v>
      </c>
      <c r="H72" s="7">
        <v>2</v>
      </c>
      <c r="I72" s="7">
        <v>0</v>
      </c>
      <c r="J72" s="7">
        <v>0</v>
      </c>
      <c r="K72" s="37">
        <f t="shared" si="1"/>
        <v>0.45666666666666667</v>
      </c>
    </row>
    <row r="73" spans="1:11" x14ac:dyDescent="0.25">
      <c r="A73" s="21" t="s">
        <v>7025</v>
      </c>
      <c r="B73" s="34">
        <v>415</v>
      </c>
      <c r="C73" s="7">
        <v>62</v>
      </c>
      <c r="D73" s="7">
        <v>23</v>
      </c>
      <c r="E73" s="7">
        <v>2</v>
      </c>
      <c r="F73" s="7">
        <v>97</v>
      </c>
      <c r="G73" s="22">
        <v>184</v>
      </c>
      <c r="H73" s="7">
        <v>0</v>
      </c>
      <c r="I73" s="7">
        <v>0</v>
      </c>
      <c r="J73" s="7">
        <v>1</v>
      </c>
      <c r="K73" s="37">
        <f t="shared" si="1"/>
        <v>0.44578313253012047</v>
      </c>
    </row>
    <row r="74" spans="1:11" x14ac:dyDescent="0.25">
      <c r="A74" s="21" t="s">
        <v>7026</v>
      </c>
      <c r="B74" s="34">
        <v>663</v>
      </c>
      <c r="C74" s="7">
        <v>83</v>
      </c>
      <c r="D74" s="7">
        <v>21</v>
      </c>
      <c r="E74" s="7">
        <v>7</v>
      </c>
      <c r="F74" s="7">
        <v>172</v>
      </c>
      <c r="G74" s="22">
        <v>283</v>
      </c>
      <c r="H74" s="7">
        <v>0</v>
      </c>
      <c r="I74" s="7">
        <v>0</v>
      </c>
      <c r="J74" s="7">
        <v>0</v>
      </c>
      <c r="K74" s="37">
        <f t="shared" si="1"/>
        <v>0.42684766214177977</v>
      </c>
    </row>
    <row r="75" spans="1:11" x14ac:dyDescent="0.25">
      <c r="A75" s="21" t="s">
        <v>7027</v>
      </c>
      <c r="B75" s="34">
        <v>651</v>
      </c>
      <c r="C75" s="7">
        <v>53</v>
      </c>
      <c r="D75" s="7">
        <v>20</v>
      </c>
      <c r="E75" s="7">
        <v>5</v>
      </c>
      <c r="F75" s="7">
        <v>177</v>
      </c>
      <c r="G75" s="22">
        <v>255</v>
      </c>
      <c r="H75" s="7">
        <v>0</v>
      </c>
      <c r="I75" s="7">
        <v>0</v>
      </c>
      <c r="J75" s="7">
        <v>0</v>
      </c>
      <c r="K75" s="37">
        <f t="shared" si="1"/>
        <v>0.39170506912442399</v>
      </c>
    </row>
    <row r="76" spans="1:11" x14ac:dyDescent="0.25">
      <c r="A76" s="21" t="s">
        <v>7028</v>
      </c>
      <c r="B76" s="34">
        <v>466</v>
      </c>
      <c r="C76" s="7">
        <v>43</v>
      </c>
      <c r="D76" s="7">
        <v>23</v>
      </c>
      <c r="E76" s="7">
        <v>3</v>
      </c>
      <c r="F76" s="7">
        <v>125</v>
      </c>
      <c r="G76" s="22">
        <v>194</v>
      </c>
      <c r="H76" s="7">
        <v>0</v>
      </c>
      <c r="I76" s="7">
        <v>1</v>
      </c>
      <c r="J76" s="7">
        <v>1</v>
      </c>
      <c r="K76" s="37">
        <f t="shared" si="1"/>
        <v>0.42060085836909872</v>
      </c>
    </row>
    <row r="77" spans="1:11" x14ac:dyDescent="0.25">
      <c r="A77" s="21" t="s">
        <v>7029</v>
      </c>
      <c r="B77" s="34">
        <v>504</v>
      </c>
      <c r="C77" s="7">
        <v>52</v>
      </c>
      <c r="D77" s="7">
        <v>27</v>
      </c>
      <c r="E77" s="7">
        <v>3</v>
      </c>
      <c r="F77" s="7">
        <v>132</v>
      </c>
      <c r="G77" s="22">
        <v>214</v>
      </c>
      <c r="H77" s="7">
        <v>0</v>
      </c>
      <c r="I77" s="7">
        <v>0</v>
      </c>
      <c r="J77" s="7">
        <v>0</v>
      </c>
      <c r="K77" s="37">
        <f t="shared" si="1"/>
        <v>0.42460317460317459</v>
      </c>
    </row>
    <row r="78" spans="1:11" x14ac:dyDescent="0.25">
      <c r="A78" s="21" t="s">
        <v>7030</v>
      </c>
      <c r="B78" s="34">
        <v>376</v>
      </c>
      <c r="C78" s="7">
        <v>39</v>
      </c>
      <c r="D78" s="7">
        <v>19</v>
      </c>
      <c r="E78" s="7">
        <v>2</v>
      </c>
      <c r="F78" s="7">
        <v>110</v>
      </c>
      <c r="G78" s="22">
        <v>170</v>
      </c>
      <c r="H78" s="7">
        <v>0</v>
      </c>
      <c r="I78" s="7">
        <v>0</v>
      </c>
      <c r="J78" s="7">
        <v>0</v>
      </c>
      <c r="K78" s="37">
        <f t="shared" si="1"/>
        <v>0.4521276595744681</v>
      </c>
    </row>
    <row r="79" spans="1:11" x14ac:dyDescent="0.25">
      <c r="A79" s="21" t="s">
        <v>1852</v>
      </c>
      <c r="B79" s="7">
        <v>0</v>
      </c>
      <c r="C79" s="7">
        <v>41</v>
      </c>
      <c r="D79" s="7">
        <v>10</v>
      </c>
      <c r="E79" s="7">
        <v>3</v>
      </c>
      <c r="F79" s="7">
        <v>163</v>
      </c>
      <c r="G79" s="22">
        <v>217</v>
      </c>
      <c r="H79" s="7">
        <v>2</v>
      </c>
      <c r="I79" s="7">
        <v>0</v>
      </c>
      <c r="J79" s="7">
        <v>9</v>
      </c>
      <c r="K79" s="37" t="s">
        <v>99</v>
      </c>
    </row>
    <row r="80" spans="1:11" x14ac:dyDescent="0.25">
      <c r="A80" s="21" t="s">
        <v>7031</v>
      </c>
      <c r="B80" s="7">
        <v>0</v>
      </c>
      <c r="C80" s="7">
        <v>20</v>
      </c>
      <c r="D80" s="7">
        <v>5</v>
      </c>
      <c r="E80" s="7">
        <v>1</v>
      </c>
      <c r="F80" s="7">
        <v>56</v>
      </c>
      <c r="G80" s="22">
        <v>82</v>
      </c>
      <c r="H80" s="7">
        <v>1</v>
      </c>
      <c r="I80" s="7">
        <v>0</v>
      </c>
      <c r="J80" s="7">
        <v>1</v>
      </c>
      <c r="K80" s="37" t="s">
        <v>99</v>
      </c>
    </row>
    <row r="81" spans="1:11" ht="30" x14ac:dyDescent="0.25">
      <c r="A81" s="6" t="s">
        <v>7032</v>
      </c>
      <c r="B81" s="7">
        <v>0</v>
      </c>
      <c r="C81" s="7">
        <v>23</v>
      </c>
      <c r="D81" s="7">
        <v>5</v>
      </c>
      <c r="E81" s="7">
        <v>7</v>
      </c>
      <c r="F81" s="7">
        <v>28</v>
      </c>
      <c r="G81" s="22">
        <v>63</v>
      </c>
      <c r="H81" s="7">
        <v>1</v>
      </c>
      <c r="I81" s="7">
        <v>0</v>
      </c>
      <c r="J81" s="7">
        <v>2</v>
      </c>
      <c r="K81" s="37" t="s">
        <v>99</v>
      </c>
    </row>
    <row r="82" spans="1:11" x14ac:dyDescent="0.25">
      <c r="A82" s="21" t="s">
        <v>7033</v>
      </c>
      <c r="B82" s="7">
        <v>0</v>
      </c>
      <c r="C82" s="7">
        <v>33</v>
      </c>
      <c r="D82" s="7">
        <v>6</v>
      </c>
      <c r="E82" s="7">
        <v>3</v>
      </c>
      <c r="F82" s="7">
        <v>85</v>
      </c>
      <c r="G82" s="22">
        <v>127</v>
      </c>
      <c r="H82" s="7">
        <v>0</v>
      </c>
      <c r="I82" s="7">
        <v>1</v>
      </c>
      <c r="J82" s="7">
        <v>3</v>
      </c>
      <c r="K82" s="37" t="s">
        <v>99</v>
      </c>
    </row>
    <row r="83" spans="1:11" x14ac:dyDescent="0.25">
      <c r="A83" s="21" t="s">
        <v>7034</v>
      </c>
      <c r="B83" s="7">
        <v>0</v>
      </c>
      <c r="C83" s="7">
        <v>1795</v>
      </c>
      <c r="D83" s="7">
        <v>506</v>
      </c>
      <c r="E83" s="7">
        <v>72</v>
      </c>
      <c r="F83" s="7">
        <v>4036</v>
      </c>
      <c r="G83" s="22">
        <v>6409</v>
      </c>
      <c r="H83" s="7">
        <v>29</v>
      </c>
      <c r="I83" s="7">
        <v>0</v>
      </c>
      <c r="J83" s="7">
        <v>1</v>
      </c>
      <c r="K83" s="37" t="s">
        <v>99</v>
      </c>
    </row>
    <row r="84" spans="1:11" x14ac:dyDescent="0.25">
      <c r="A84" s="21" t="s">
        <v>7035</v>
      </c>
      <c r="B84" s="7">
        <v>0</v>
      </c>
      <c r="C84" s="7">
        <v>830</v>
      </c>
      <c r="D84" s="7">
        <v>220</v>
      </c>
      <c r="E84" s="7">
        <v>45</v>
      </c>
      <c r="F84" s="7">
        <v>2318</v>
      </c>
      <c r="G84" s="22">
        <v>3413</v>
      </c>
      <c r="H84" s="7">
        <v>0</v>
      </c>
      <c r="I84" s="7">
        <v>0</v>
      </c>
      <c r="J84" s="7">
        <v>5</v>
      </c>
      <c r="K84" s="37" t="s">
        <v>99</v>
      </c>
    </row>
    <row r="85" spans="1:11" x14ac:dyDescent="0.25">
      <c r="A85" s="21" t="s">
        <v>102</v>
      </c>
      <c r="B85" s="7">
        <v>0</v>
      </c>
      <c r="C85" s="7">
        <v>168</v>
      </c>
      <c r="D85" s="7">
        <v>64</v>
      </c>
      <c r="E85" s="7">
        <v>6</v>
      </c>
      <c r="F85" s="7">
        <v>377</v>
      </c>
      <c r="G85" s="22">
        <v>615</v>
      </c>
      <c r="H85" s="7">
        <v>4</v>
      </c>
      <c r="I85" s="7">
        <v>0</v>
      </c>
      <c r="J85" s="7">
        <v>1</v>
      </c>
      <c r="K85" s="37"/>
    </row>
    <row r="86" spans="1:11" x14ac:dyDescent="0.25">
      <c r="A86" s="21" t="s">
        <v>103</v>
      </c>
      <c r="B86" s="7">
        <v>0</v>
      </c>
      <c r="C86" s="7">
        <v>111</v>
      </c>
      <c r="D86" s="7">
        <v>33</v>
      </c>
      <c r="E86" s="7">
        <v>6</v>
      </c>
      <c r="F86" s="7">
        <v>165</v>
      </c>
      <c r="G86" s="22">
        <v>315</v>
      </c>
      <c r="H86" s="7">
        <v>3</v>
      </c>
      <c r="I86" s="7">
        <v>0</v>
      </c>
      <c r="J86" s="7">
        <v>1</v>
      </c>
      <c r="K86" s="46" t="s">
        <v>99</v>
      </c>
    </row>
    <row r="87" spans="1:11" x14ac:dyDescent="0.25">
      <c r="A87" s="16" t="s">
        <v>104</v>
      </c>
      <c r="B87" s="7"/>
      <c r="C87" s="7">
        <f>SUM(C2:C82)</f>
        <v>4932</v>
      </c>
      <c r="D87" s="7">
        <f t="shared" ref="D87:J87" si="2">SUM(D2:D82)</f>
        <v>1774</v>
      </c>
      <c r="E87" s="7">
        <f t="shared" si="2"/>
        <v>288</v>
      </c>
      <c r="F87" s="7">
        <f t="shared" si="2"/>
        <v>8947</v>
      </c>
      <c r="G87" s="7">
        <f t="shared" si="2"/>
        <v>15941</v>
      </c>
      <c r="H87" s="7">
        <f t="shared" si="2"/>
        <v>41</v>
      </c>
      <c r="I87" s="7">
        <f t="shared" si="2"/>
        <v>16</v>
      </c>
      <c r="J87" s="7">
        <f t="shared" si="2"/>
        <v>39</v>
      </c>
      <c r="K87" s="37"/>
    </row>
    <row r="88" spans="1:11" x14ac:dyDescent="0.25">
      <c r="A88" s="16" t="s">
        <v>105</v>
      </c>
      <c r="B88" s="7"/>
      <c r="C88" s="7">
        <f>SUM(C83:C86)</f>
        <v>2904</v>
      </c>
      <c r="D88" s="7">
        <f t="shared" ref="D88:J88" si="3">SUM(D83:D86)</f>
        <v>823</v>
      </c>
      <c r="E88" s="7">
        <f t="shared" si="3"/>
        <v>129</v>
      </c>
      <c r="F88" s="7">
        <f t="shared" si="3"/>
        <v>6896</v>
      </c>
      <c r="G88" s="7">
        <f t="shared" si="3"/>
        <v>10752</v>
      </c>
      <c r="H88" s="7">
        <f t="shared" si="3"/>
        <v>36</v>
      </c>
      <c r="I88" s="7">
        <f t="shared" si="3"/>
        <v>0</v>
      </c>
      <c r="J88" s="7">
        <f t="shared" si="3"/>
        <v>8</v>
      </c>
      <c r="K88" s="37"/>
    </row>
    <row r="89" spans="1:11" x14ac:dyDescent="0.25">
      <c r="A89" s="16" t="s">
        <v>106</v>
      </c>
      <c r="B89" s="7">
        <f>SUM(B2:B86)</f>
        <v>37296</v>
      </c>
      <c r="C89" s="7">
        <f>SUM(C87:C88)</f>
        <v>7836</v>
      </c>
      <c r="D89" s="7">
        <f t="shared" ref="D89:J89" si="4">SUM(D87:D88)</f>
        <v>2597</v>
      </c>
      <c r="E89" s="7">
        <f t="shared" si="4"/>
        <v>417</v>
      </c>
      <c r="F89" s="7">
        <f t="shared" si="4"/>
        <v>15843</v>
      </c>
      <c r="G89" s="7">
        <f t="shared" si="4"/>
        <v>26693</v>
      </c>
      <c r="H89" s="7">
        <f t="shared" si="4"/>
        <v>77</v>
      </c>
      <c r="I89" s="7">
        <f t="shared" si="4"/>
        <v>16</v>
      </c>
      <c r="J89" s="7">
        <f t="shared" si="4"/>
        <v>47</v>
      </c>
      <c r="K89" s="37">
        <f>(J89+I89+G89)/B89</f>
        <v>0.71739596739596745</v>
      </c>
    </row>
    <row r="90" spans="1:11" x14ac:dyDescent="0.25">
      <c r="A90" s="16" t="s">
        <v>107</v>
      </c>
      <c r="B90" s="7"/>
      <c r="C90" s="37">
        <f>C89/$G$89</f>
        <v>0.29356010939197541</v>
      </c>
      <c r="D90" s="37">
        <f t="shared" ref="D90:F90" si="5">D89/$G$89</f>
        <v>9.729142471809088E-2</v>
      </c>
      <c r="E90" s="37">
        <f t="shared" si="5"/>
        <v>1.5622073202712321E-2</v>
      </c>
      <c r="F90" s="37">
        <f t="shared" si="5"/>
        <v>0.5935263926872214</v>
      </c>
      <c r="G90" s="37"/>
      <c r="H90" s="37"/>
      <c r="I90" s="37"/>
      <c r="J90" s="37"/>
      <c r="K90" s="37"/>
    </row>
    <row r="91" spans="1:11" x14ac:dyDescent="0.25"/>
    <row r="92" spans="1:11" hidden="1" x14ac:dyDescent="0.25"/>
    <row r="93" spans="1:11" hidden="1" x14ac:dyDescent="0.25"/>
    <row r="94" spans="1:11" hidden="1" x14ac:dyDescent="0.25"/>
    <row r="95" spans="1:11" hidden="1" x14ac:dyDescent="0.25"/>
    <row r="96" spans="1:11" hidden="1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78" fitToHeight="0" orientation="landscape" r:id="rId1"/>
  <tableParts count="1">
    <tablePart r:id="rId2"/>
  </tablePart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1F8BF-3C93-4B85-B084-A0AA4572C710}">
  <sheetPr codeName="Sheet84">
    <pageSetUpPr fitToPage="1"/>
  </sheetPr>
  <dimension ref="A1:P96"/>
  <sheetViews>
    <sheetView workbookViewId="0">
      <pane xSplit="1" ySplit="1" topLeftCell="B62" activePane="bottomRight" state="frozen"/>
      <selection pane="topRight" activeCell="D1" sqref="D1"/>
      <selection pane="bottomLeft" activeCell="A2" sqref="A2"/>
      <selection pane="bottomRight" activeCell="B95" sqref="B95"/>
    </sheetView>
  </sheetViews>
  <sheetFormatPr defaultColWidth="0" defaultRowHeight="15" zeroHeight="1" x14ac:dyDescent="0.25"/>
  <cols>
    <col min="1" max="1" width="35.7109375" style="33" customWidth="1"/>
    <col min="2" max="2" width="8.7109375" style="40" customWidth="1"/>
    <col min="3" max="9" width="11.7109375" style="40" customWidth="1"/>
    <col min="10" max="10" width="8.7109375" style="40" customWidth="1"/>
    <col min="11" max="13" width="3.7109375" style="40" customWidth="1"/>
    <col min="14" max="14" width="8.7109375" style="47" customWidth="1"/>
    <col min="15" max="15" width="1.7109375" style="33" customWidth="1"/>
    <col min="16" max="16" width="0" style="33" hidden="1" customWidth="1"/>
    <col min="17" max="16384" width="9.140625" style="33" hidden="1"/>
  </cols>
  <sheetData>
    <row r="1" spans="1:14" ht="50.1" customHeight="1" thickBot="1" x14ac:dyDescent="0.3">
      <c r="A1" s="1" t="s">
        <v>0</v>
      </c>
      <c r="B1" s="2" t="s">
        <v>1</v>
      </c>
      <c r="C1" s="2" t="s">
        <v>7036</v>
      </c>
      <c r="D1" s="2" t="s">
        <v>7037</v>
      </c>
      <c r="E1" s="2" t="s">
        <v>7038</v>
      </c>
      <c r="F1" s="2" t="s">
        <v>7039</v>
      </c>
      <c r="G1" s="2" t="s">
        <v>7040</v>
      </c>
      <c r="H1" s="2" t="s">
        <v>7041</v>
      </c>
      <c r="I1" s="2" t="s">
        <v>7042</v>
      </c>
      <c r="J1" s="2" t="s">
        <v>8</v>
      </c>
      <c r="K1" s="2" t="s">
        <v>9</v>
      </c>
      <c r="L1" s="2" t="s">
        <v>10</v>
      </c>
      <c r="M1" s="2" t="s">
        <v>11</v>
      </c>
      <c r="N1" s="32" t="s">
        <v>12</v>
      </c>
    </row>
    <row r="2" spans="1:14" ht="15.75" thickTop="1" x14ac:dyDescent="0.25">
      <c r="A2" s="21" t="s">
        <v>7043</v>
      </c>
      <c r="B2" s="34">
        <v>448</v>
      </c>
      <c r="C2" s="7">
        <v>21</v>
      </c>
      <c r="D2" s="7">
        <v>0</v>
      </c>
      <c r="E2" s="7">
        <v>3</v>
      </c>
      <c r="F2" s="7">
        <v>0</v>
      </c>
      <c r="G2" s="7">
        <v>1</v>
      </c>
      <c r="H2" s="7">
        <v>83</v>
      </c>
      <c r="I2" s="7">
        <v>69</v>
      </c>
      <c r="J2" s="22">
        <v>177</v>
      </c>
      <c r="K2" s="7">
        <v>1</v>
      </c>
      <c r="L2" s="7">
        <v>0</v>
      </c>
      <c r="M2" s="7">
        <v>0</v>
      </c>
      <c r="N2" s="37">
        <f t="shared" ref="N2:N65" si="0">(M2+L2+J2)/B2</f>
        <v>0.3950892857142857</v>
      </c>
    </row>
    <row r="3" spans="1:14" x14ac:dyDescent="0.25">
      <c r="A3" s="21" t="s">
        <v>7044</v>
      </c>
      <c r="B3" s="34">
        <v>460</v>
      </c>
      <c r="C3" s="7">
        <v>24</v>
      </c>
      <c r="D3" s="7">
        <v>0</v>
      </c>
      <c r="E3" s="7">
        <v>3</v>
      </c>
      <c r="F3" s="7">
        <v>3</v>
      </c>
      <c r="G3" s="7">
        <v>1</v>
      </c>
      <c r="H3" s="7">
        <v>95</v>
      </c>
      <c r="I3" s="7">
        <v>119</v>
      </c>
      <c r="J3" s="22">
        <v>245</v>
      </c>
      <c r="K3" s="7">
        <v>3</v>
      </c>
      <c r="L3" s="7">
        <v>0</v>
      </c>
      <c r="M3" s="7">
        <v>0</v>
      </c>
      <c r="N3" s="37">
        <f t="shared" si="0"/>
        <v>0.53260869565217395</v>
      </c>
    </row>
    <row r="4" spans="1:14" x14ac:dyDescent="0.25">
      <c r="A4" s="21" t="s">
        <v>7045</v>
      </c>
      <c r="B4" s="34">
        <v>528</v>
      </c>
      <c r="C4" s="7">
        <v>27</v>
      </c>
      <c r="D4" s="7">
        <v>2</v>
      </c>
      <c r="E4" s="7">
        <v>6</v>
      </c>
      <c r="F4" s="7">
        <v>1</v>
      </c>
      <c r="G4" s="7">
        <v>0</v>
      </c>
      <c r="H4" s="7">
        <v>133</v>
      </c>
      <c r="I4" s="7">
        <v>97</v>
      </c>
      <c r="J4" s="22">
        <v>266</v>
      </c>
      <c r="K4" s="7">
        <v>1</v>
      </c>
      <c r="L4" s="7">
        <v>0</v>
      </c>
      <c r="M4" s="7">
        <v>1</v>
      </c>
      <c r="N4" s="37">
        <f t="shared" si="0"/>
        <v>0.50568181818181823</v>
      </c>
    </row>
    <row r="5" spans="1:14" x14ac:dyDescent="0.25">
      <c r="A5" s="21" t="s">
        <v>7046</v>
      </c>
      <c r="B5" s="34">
        <v>405</v>
      </c>
      <c r="C5" s="7">
        <v>18</v>
      </c>
      <c r="D5" s="7">
        <v>2</v>
      </c>
      <c r="E5" s="7">
        <v>0</v>
      </c>
      <c r="F5" s="7">
        <v>4</v>
      </c>
      <c r="G5" s="7">
        <v>6</v>
      </c>
      <c r="H5" s="7">
        <v>87</v>
      </c>
      <c r="I5" s="7">
        <v>68</v>
      </c>
      <c r="J5" s="22">
        <v>185</v>
      </c>
      <c r="K5" s="7">
        <v>0</v>
      </c>
      <c r="L5" s="7">
        <v>0</v>
      </c>
      <c r="M5" s="7">
        <v>0</v>
      </c>
      <c r="N5" s="37">
        <f t="shared" si="0"/>
        <v>0.4567901234567901</v>
      </c>
    </row>
    <row r="6" spans="1:14" x14ac:dyDescent="0.25">
      <c r="A6" s="21" t="s">
        <v>7047</v>
      </c>
      <c r="B6" s="34">
        <v>477</v>
      </c>
      <c r="C6" s="7">
        <v>20</v>
      </c>
      <c r="D6" s="7">
        <v>2</v>
      </c>
      <c r="E6" s="7">
        <v>1</v>
      </c>
      <c r="F6" s="7">
        <v>1</v>
      </c>
      <c r="G6" s="7">
        <v>2</v>
      </c>
      <c r="H6" s="7">
        <v>87</v>
      </c>
      <c r="I6" s="7">
        <v>122</v>
      </c>
      <c r="J6" s="22">
        <v>235</v>
      </c>
      <c r="K6" s="7">
        <v>3</v>
      </c>
      <c r="L6" s="7">
        <v>0</v>
      </c>
      <c r="M6" s="7">
        <v>0</v>
      </c>
      <c r="N6" s="37">
        <f t="shared" si="0"/>
        <v>0.49266247379454925</v>
      </c>
    </row>
    <row r="7" spans="1:14" x14ac:dyDescent="0.25">
      <c r="A7" s="21" t="s">
        <v>7048</v>
      </c>
      <c r="B7" s="34">
        <v>549</v>
      </c>
      <c r="C7" s="7">
        <v>49</v>
      </c>
      <c r="D7" s="7">
        <v>1</v>
      </c>
      <c r="E7" s="7">
        <v>5</v>
      </c>
      <c r="F7" s="7">
        <v>4</v>
      </c>
      <c r="G7" s="7">
        <v>1</v>
      </c>
      <c r="H7" s="7">
        <v>120</v>
      </c>
      <c r="I7" s="7">
        <v>121</v>
      </c>
      <c r="J7" s="22">
        <v>301</v>
      </c>
      <c r="K7" s="7">
        <v>0</v>
      </c>
      <c r="L7" s="7">
        <v>0</v>
      </c>
      <c r="M7" s="7">
        <v>0</v>
      </c>
      <c r="N7" s="37">
        <f t="shared" si="0"/>
        <v>0.54826958105646628</v>
      </c>
    </row>
    <row r="8" spans="1:14" x14ac:dyDescent="0.25">
      <c r="A8" s="21" t="s">
        <v>7049</v>
      </c>
      <c r="B8" s="34">
        <v>323</v>
      </c>
      <c r="C8" s="7">
        <v>18</v>
      </c>
      <c r="D8" s="7">
        <v>0</v>
      </c>
      <c r="E8" s="7">
        <v>4</v>
      </c>
      <c r="F8" s="7">
        <v>2</v>
      </c>
      <c r="G8" s="7">
        <v>0</v>
      </c>
      <c r="H8" s="7">
        <v>61</v>
      </c>
      <c r="I8" s="7">
        <v>69</v>
      </c>
      <c r="J8" s="22">
        <v>154</v>
      </c>
      <c r="K8" s="7">
        <v>0</v>
      </c>
      <c r="L8" s="7">
        <v>0</v>
      </c>
      <c r="M8" s="7">
        <v>0</v>
      </c>
      <c r="N8" s="37">
        <f t="shared" si="0"/>
        <v>0.47678018575851394</v>
      </c>
    </row>
    <row r="9" spans="1:14" x14ac:dyDescent="0.25">
      <c r="A9" s="21" t="s">
        <v>7050</v>
      </c>
      <c r="B9" s="34">
        <v>324</v>
      </c>
      <c r="C9" s="7">
        <v>16</v>
      </c>
      <c r="D9" s="7">
        <v>2</v>
      </c>
      <c r="E9" s="7">
        <v>2</v>
      </c>
      <c r="F9" s="7">
        <v>0</v>
      </c>
      <c r="G9" s="7">
        <v>0</v>
      </c>
      <c r="H9" s="7">
        <v>58</v>
      </c>
      <c r="I9" s="7">
        <v>71</v>
      </c>
      <c r="J9" s="22">
        <v>149</v>
      </c>
      <c r="K9" s="7">
        <v>0</v>
      </c>
      <c r="L9" s="7">
        <v>0</v>
      </c>
      <c r="M9" s="7">
        <v>0</v>
      </c>
      <c r="N9" s="37">
        <f t="shared" si="0"/>
        <v>0.45987654320987653</v>
      </c>
    </row>
    <row r="10" spans="1:14" x14ac:dyDescent="0.25">
      <c r="A10" s="21" t="s">
        <v>7051</v>
      </c>
      <c r="B10" s="34">
        <v>381</v>
      </c>
      <c r="C10" s="7">
        <v>20</v>
      </c>
      <c r="D10" s="7">
        <v>2</v>
      </c>
      <c r="E10" s="7">
        <v>2</v>
      </c>
      <c r="F10" s="7">
        <v>4</v>
      </c>
      <c r="G10" s="7">
        <v>1</v>
      </c>
      <c r="H10" s="7">
        <v>84</v>
      </c>
      <c r="I10" s="7">
        <v>71</v>
      </c>
      <c r="J10" s="22">
        <v>184</v>
      </c>
      <c r="K10" s="7">
        <v>0</v>
      </c>
      <c r="L10" s="7">
        <v>0</v>
      </c>
      <c r="M10" s="7">
        <v>1</v>
      </c>
      <c r="N10" s="37">
        <f t="shared" si="0"/>
        <v>0.48556430446194226</v>
      </c>
    </row>
    <row r="11" spans="1:14" x14ac:dyDescent="0.25">
      <c r="A11" s="21" t="s">
        <v>7052</v>
      </c>
      <c r="B11" s="34">
        <v>349</v>
      </c>
      <c r="C11" s="7">
        <v>23</v>
      </c>
      <c r="D11" s="7">
        <v>4</v>
      </c>
      <c r="E11" s="7">
        <v>1</v>
      </c>
      <c r="F11" s="7">
        <v>7</v>
      </c>
      <c r="G11" s="7">
        <v>2</v>
      </c>
      <c r="H11" s="7">
        <v>81</v>
      </c>
      <c r="I11" s="7">
        <v>72</v>
      </c>
      <c r="J11" s="22">
        <v>190</v>
      </c>
      <c r="K11" s="7">
        <v>0</v>
      </c>
      <c r="L11" s="7">
        <v>0</v>
      </c>
      <c r="M11" s="7">
        <v>0</v>
      </c>
      <c r="N11" s="37">
        <f t="shared" si="0"/>
        <v>0.54441260744985676</v>
      </c>
    </row>
    <row r="12" spans="1:14" x14ac:dyDescent="0.25">
      <c r="A12" s="21" t="s">
        <v>7053</v>
      </c>
      <c r="B12" s="34">
        <v>341</v>
      </c>
      <c r="C12" s="7">
        <v>19</v>
      </c>
      <c r="D12" s="7">
        <v>1</v>
      </c>
      <c r="E12" s="7">
        <v>9</v>
      </c>
      <c r="F12" s="7">
        <v>0</v>
      </c>
      <c r="G12" s="7">
        <v>1</v>
      </c>
      <c r="H12" s="7">
        <v>89</v>
      </c>
      <c r="I12" s="7">
        <v>77</v>
      </c>
      <c r="J12" s="22">
        <v>196</v>
      </c>
      <c r="K12" s="7">
        <v>0</v>
      </c>
      <c r="L12" s="7">
        <v>0</v>
      </c>
      <c r="M12" s="7">
        <v>0</v>
      </c>
      <c r="N12" s="37">
        <f t="shared" si="0"/>
        <v>0.57478005865102644</v>
      </c>
    </row>
    <row r="13" spans="1:14" x14ac:dyDescent="0.25">
      <c r="A13" s="21" t="s">
        <v>7054</v>
      </c>
      <c r="B13" s="34">
        <v>418</v>
      </c>
      <c r="C13" s="7">
        <v>23</v>
      </c>
      <c r="D13" s="7">
        <v>0</v>
      </c>
      <c r="E13" s="7">
        <v>2</v>
      </c>
      <c r="F13" s="7">
        <v>2</v>
      </c>
      <c r="G13" s="7">
        <v>1</v>
      </c>
      <c r="H13" s="7">
        <v>99</v>
      </c>
      <c r="I13" s="7">
        <v>61</v>
      </c>
      <c r="J13" s="22">
        <v>188</v>
      </c>
      <c r="K13" s="7">
        <v>1</v>
      </c>
      <c r="L13" s="7">
        <v>0</v>
      </c>
      <c r="M13" s="7">
        <v>0</v>
      </c>
      <c r="N13" s="37">
        <f t="shared" si="0"/>
        <v>0.44976076555023925</v>
      </c>
    </row>
    <row r="14" spans="1:14" x14ac:dyDescent="0.25">
      <c r="A14" s="21" t="s">
        <v>7055</v>
      </c>
      <c r="B14" s="34">
        <v>326</v>
      </c>
      <c r="C14" s="7">
        <v>23</v>
      </c>
      <c r="D14" s="7">
        <v>1</v>
      </c>
      <c r="E14" s="7">
        <v>4</v>
      </c>
      <c r="F14" s="7">
        <v>2</v>
      </c>
      <c r="G14" s="7">
        <v>1</v>
      </c>
      <c r="H14" s="7">
        <v>69</v>
      </c>
      <c r="I14" s="7">
        <v>45</v>
      </c>
      <c r="J14" s="22">
        <v>145</v>
      </c>
      <c r="K14" s="7">
        <v>0</v>
      </c>
      <c r="L14" s="7">
        <v>0</v>
      </c>
      <c r="M14" s="7">
        <v>0</v>
      </c>
      <c r="N14" s="37">
        <f t="shared" si="0"/>
        <v>0.44478527607361962</v>
      </c>
    </row>
    <row r="15" spans="1:14" x14ac:dyDescent="0.25">
      <c r="A15" s="21" t="s">
        <v>7056</v>
      </c>
      <c r="B15" s="34">
        <v>339</v>
      </c>
      <c r="C15" s="7">
        <v>26</v>
      </c>
      <c r="D15" s="7">
        <v>1</v>
      </c>
      <c r="E15" s="7">
        <v>2</v>
      </c>
      <c r="F15" s="7">
        <v>2</v>
      </c>
      <c r="G15" s="7">
        <v>2</v>
      </c>
      <c r="H15" s="7">
        <v>79</v>
      </c>
      <c r="I15" s="7">
        <v>58</v>
      </c>
      <c r="J15" s="22">
        <v>170</v>
      </c>
      <c r="K15" s="7">
        <v>0</v>
      </c>
      <c r="L15" s="7">
        <v>0</v>
      </c>
      <c r="M15" s="7">
        <v>0</v>
      </c>
      <c r="N15" s="37">
        <f t="shared" si="0"/>
        <v>0.50147492625368728</v>
      </c>
    </row>
    <row r="16" spans="1:14" x14ac:dyDescent="0.25">
      <c r="A16" s="21" t="s">
        <v>7057</v>
      </c>
      <c r="B16" s="34">
        <v>409</v>
      </c>
      <c r="C16" s="7">
        <v>23</v>
      </c>
      <c r="D16" s="7">
        <v>3</v>
      </c>
      <c r="E16" s="7">
        <v>6</v>
      </c>
      <c r="F16" s="7">
        <v>3</v>
      </c>
      <c r="G16" s="7">
        <v>1</v>
      </c>
      <c r="H16" s="7">
        <v>99</v>
      </c>
      <c r="I16" s="7">
        <v>56</v>
      </c>
      <c r="J16" s="22">
        <v>191</v>
      </c>
      <c r="K16" s="7">
        <v>2</v>
      </c>
      <c r="L16" s="7">
        <v>0</v>
      </c>
      <c r="M16" s="7">
        <v>0</v>
      </c>
      <c r="N16" s="37">
        <f t="shared" si="0"/>
        <v>0.4669926650366748</v>
      </c>
    </row>
    <row r="17" spans="1:14" x14ac:dyDescent="0.25">
      <c r="A17" s="21" t="s">
        <v>7058</v>
      </c>
      <c r="B17" s="34">
        <v>372</v>
      </c>
      <c r="C17" s="7">
        <v>12</v>
      </c>
      <c r="D17" s="7">
        <v>0</v>
      </c>
      <c r="E17" s="7">
        <v>0</v>
      </c>
      <c r="F17" s="7">
        <v>3</v>
      </c>
      <c r="G17" s="7">
        <v>0</v>
      </c>
      <c r="H17" s="7">
        <v>76</v>
      </c>
      <c r="I17" s="7">
        <v>49</v>
      </c>
      <c r="J17" s="22">
        <v>140</v>
      </c>
      <c r="K17" s="7">
        <v>0</v>
      </c>
      <c r="L17" s="7">
        <v>0</v>
      </c>
      <c r="M17" s="7">
        <v>0</v>
      </c>
      <c r="N17" s="37">
        <f t="shared" si="0"/>
        <v>0.37634408602150538</v>
      </c>
    </row>
    <row r="18" spans="1:14" x14ac:dyDescent="0.25">
      <c r="A18" s="21" t="s">
        <v>7059</v>
      </c>
      <c r="B18" s="34">
        <v>424</v>
      </c>
      <c r="C18" s="7">
        <v>16</v>
      </c>
      <c r="D18" s="7">
        <v>1</v>
      </c>
      <c r="E18" s="7">
        <v>1</v>
      </c>
      <c r="F18" s="7">
        <v>4</v>
      </c>
      <c r="G18" s="7">
        <v>0</v>
      </c>
      <c r="H18" s="7">
        <v>89</v>
      </c>
      <c r="I18" s="7">
        <v>72</v>
      </c>
      <c r="J18" s="22">
        <v>183</v>
      </c>
      <c r="K18" s="7">
        <v>0</v>
      </c>
      <c r="L18" s="7">
        <v>0</v>
      </c>
      <c r="M18" s="7">
        <v>1</v>
      </c>
      <c r="N18" s="37">
        <f t="shared" si="0"/>
        <v>0.43396226415094341</v>
      </c>
    </row>
    <row r="19" spans="1:14" x14ac:dyDescent="0.25">
      <c r="A19" s="21" t="s">
        <v>7060</v>
      </c>
      <c r="B19" s="34">
        <v>377</v>
      </c>
      <c r="C19" s="7">
        <v>12</v>
      </c>
      <c r="D19" s="7">
        <v>2</v>
      </c>
      <c r="E19" s="7">
        <v>3</v>
      </c>
      <c r="F19" s="7">
        <v>5</v>
      </c>
      <c r="G19" s="7">
        <v>0</v>
      </c>
      <c r="H19" s="7">
        <v>89</v>
      </c>
      <c r="I19" s="7">
        <v>97</v>
      </c>
      <c r="J19" s="22">
        <v>208</v>
      </c>
      <c r="K19" s="7">
        <v>1</v>
      </c>
      <c r="L19" s="7">
        <v>0</v>
      </c>
      <c r="M19" s="7">
        <v>0</v>
      </c>
      <c r="N19" s="37">
        <f t="shared" si="0"/>
        <v>0.55172413793103448</v>
      </c>
    </row>
    <row r="20" spans="1:14" x14ac:dyDescent="0.25">
      <c r="A20" s="21" t="s">
        <v>7061</v>
      </c>
      <c r="B20" s="34">
        <v>356</v>
      </c>
      <c r="C20" s="7">
        <v>25</v>
      </c>
      <c r="D20" s="7">
        <v>1</v>
      </c>
      <c r="E20" s="7">
        <v>5</v>
      </c>
      <c r="F20" s="7">
        <v>2</v>
      </c>
      <c r="G20" s="7">
        <v>2</v>
      </c>
      <c r="H20" s="7">
        <v>91</v>
      </c>
      <c r="I20" s="7">
        <v>51</v>
      </c>
      <c r="J20" s="22">
        <v>177</v>
      </c>
      <c r="K20" s="7">
        <v>1</v>
      </c>
      <c r="L20" s="7">
        <v>0</v>
      </c>
      <c r="M20" s="7">
        <v>1</v>
      </c>
      <c r="N20" s="37">
        <f t="shared" si="0"/>
        <v>0.5</v>
      </c>
    </row>
    <row r="21" spans="1:14" x14ac:dyDescent="0.25">
      <c r="A21" s="21" t="s">
        <v>7062</v>
      </c>
      <c r="B21" s="34">
        <v>344</v>
      </c>
      <c r="C21" s="7">
        <v>19</v>
      </c>
      <c r="D21" s="7">
        <v>0</v>
      </c>
      <c r="E21" s="7">
        <v>4</v>
      </c>
      <c r="F21" s="7">
        <v>1</v>
      </c>
      <c r="G21" s="7">
        <v>0</v>
      </c>
      <c r="H21" s="7">
        <v>82</v>
      </c>
      <c r="I21" s="7">
        <v>72</v>
      </c>
      <c r="J21" s="22">
        <v>178</v>
      </c>
      <c r="K21" s="7">
        <v>1</v>
      </c>
      <c r="L21" s="7">
        <v>0</v>
      </c>
      <c r="M21" s="7">
        <v>0</v>
      </c>
      <c r="N21" s="37">
        <f t="shared" si="0"/>
        <v>0.51744186046511631</v>
      </c>
    </row>
    <row r="22" spans="1:14" x14ac:dyDescent="0.25">
      <c r="A22" s="21" t="s">
        <v>7063</v>
      </c>
      <c r="B22" s="34">
        <v>436</v>
      </c>
      <c r="C22" s="7">
        <v>22</v>
      </c>
      <c r="D22" s="7">
        <v>0</v>
      </c>
      <c r="E22" s="7">
        <v>1</v>
      </c>
      <c r="F22" s="7">
        <v>4</v>
      </c>
      <c r="G22" s="7">
        <v>0</v>
      </c>
      <c r="H22" s="7">
        <v>136</v>
      </c>
      <c r="I22" s="7">
        <v>90</v>
      </c>
      <c r="J22" s="22">
        <v>253</v>
      </c>
      <c r="K22" s="7">
        <v>0</v>
      </c>
      <c r="L22" s="7">
        <v>0</v>
      </c>
      <c r="M22" s="7">
        <v>1</v>
      </c>
      <c r="N22" s="37">
        <f t="shared" si="0"/>
        <v>0.58256880733944949</v>
      </c>
    </row>
    <row r="23" spans="1:14" x14ac:dyDescent="0.25">
      <c r="A23" s="21" t="s">
        <v>7064</v>
      </c>
      <c r="B23" s="34">
        <v>342</v>
      </c>
      <c r="C23" s="7">
        <v>18</v>
      </c>
      <c r="D23" s="7">
        <v>0</v>
      </c>
      <c r="E23" s="7">
        <v>1</v>
      </c>
      <c r="F23" s="7">
        <v>3</v>
      </c>
      <c r="G23" s="7">
        <v>0</v>
      </c>
      <c r="H23" s="7">
        <v>97</v>
      </c>
      <c r="I23" s="7">
        <v>40</v>
      </c>
      <c r="J23" s="22">
        <v>159</v>
      </c>
      <c r="K23" s="7">
        <v>0</v>
      </c>
      <c r="L23" s="7">
        <v>0</v>
      </c>
      <c r="M23" s="7">
        <v>0</v>
      </c>
      <c r="N23" s="37">
        <f t="shared" si="0"/>
        <v>0.46491228070175439</v>
      </c>
    </row>
    <row r="24" spans="1:14" x14ac:dyDescent="0.25">
      <c r="A24" s="21" t="s">
        <v>7065</v>
      </c>
      <c r="B24" s="34">
        <v>348</v>
      </c>
      <c r="C24" s="7">
        <v>23</v>
      </c>
      <c r="D24" s="7">
        <v>5</v>
      </c>
      <c r="E24" s="7">
        <v>3</v>
      </c>
      <c r="F24" s="7">
        <v>2</v>
      </c>
      <c r="G24" s="7">
        <v>0</v>
      </c>
      <c r="H24" s="7">
        <v>78</v>
      </c>
      <c r="I24" s="7">
        <v>79</v>
      </c>
      <c r="J24" s="22">
        <v>190</v>
      </c>
      <c r="K24" s="7">
        <v>0</v>
      </c>
      <c r="L24" s="7">
        <v>0</v>
      </c>
      <c r="M24" s="7">
        <v>1</v>
      </c>
      <c r="N24" s="37">
        <f t="shared" si="0"/>
        <v>0.54885057471264365</v>
      </c>
    </row>
    <row r="25" spans="1:14" x14ac:dyDescent="0.25">
      <c r="A25" s="21" t="s">
        <v>7066</v>
      </c>
      <c r="B25" s="34">
        <v>549</v>
      </c>
      <c r="C25" s="7">
        <v>25</v>
      </c>
      <c r="D25" s="7">
        <v>3</v>
      </c>
      <c r="E25" s="7">
        <v>4</v>
      </c>
      <c r="F25" s="7">
        <v>7</v>
      </c>
      <c r="G25" s="7">
        <v>1</v>
      </c>
      <c r="H25" s="7">
        <v>150</v>
      </c>
      <c r="I25" s="7">
        <v>134</v>
      </c>
      <c r="J25" s="22">
        <v>324</v>
      </c>
      <c r="K25" s="7">
        <v>0</v>
      </c>
      <c r="L25" s="7">
        <v>0</v>
      </c>
      <c r="M25" s="7">
        <v>0</v>
      </c>
      <c r="N25" s="37">
        <f t="shared" si="0"/>
        <v>0.5901639344262295</v>
      </c>
    </row>
    <row r="26" spans="1:14" x14ac:dyDescent="0.25">
      <c r="A26" s="21" t="s">
        <v>7067</v>
      </c>
      <c r="B26" s="34">
        <v>576</v>
      </c>
      <c r="C26" s="7">
        <v>49</v>
      </c>
      <c r="D26" s="7">
        <v>5</v>
      </c>
      <c r="E26" s="7">
        <v>2</v>
      </c>
      <c r="F26" s="7">
        <v>8</v>
      </c>
      <c r="G26" s="7">
        <v>1</v>
      </c>
      <c r="H26" s="7">
        <v>127</v>
      </c>
      <c r="I26" s="7">
        <v>121</v>
      </c>
      <c r="J26" s="22">
        <v>313</v>
      </c>
      <c r="K26" s="7">
        <v>2</v>
      </c>
      <c r="L26" s="7">
        <v>0</v>
      </c>
      <c r="M26" s="7">
        <v>2</v>
      </c>
      <c r="N26" s="37">
        <f t="shared" si="0"/>
        <v>0.546875</v>
      </c>
    </row>
    <row r="27" spans="1:14" x14ac:dyDescent="0.25">
      <c r="A27" s="21" t="s">
        <v>7068</v>
      </c>
      <c r="B27" s="34">
        <v>413</v>
      </c>
      <c r="C27" s="7">
        <v>18</v>
      </c>
      <c r="D27" s="7">
        <v>1</v>
      </c>
      <c r="E27" s="7">
        <v>3</v>
      </c>
      <c r="F27" s="7">
        <v>2</v>
      </c>
      <c r="G27" s="7">
        <v>2</v>
      </c>
      <c r="H27" s="7">
        <v>93</v>
      </c>
      <c r="I27" s="7">
        <v>68</v>
      </c>
      <c r="J27" s="22">
        <v>187</v>
      </c>
      <c r="K27" s="7">
        <v>0</v>
      </c>
      <c r="L27" s="7">
        <v>0</v>
      </c>
      <c r="M27" s="7">
        <v>0</v>
      </c>
      <c r="N27" s="37">
        <f t="shared" si="0"/>
        <v>0.45278450363196127</v>
      </c>
    </row>
    <row r="28" spans="1:14" x14ac:dyDescent="0.25">
      <c r="A28" s="21" t="s">
        <v>7069</v>
      </c>
      <c r="B28" s="34">
        <v>517</v>
      </c>
      <c r="C28" s="7">
        <v>38</v>
      </c>
      <c r="D28" s="7">
        <v>4</v>
      </c>
      <c r="E28" s="7">
        <v>2</v>
      </c>
      <c r="F28" s="7">
        <v>1</v>
      </c>
      <c r="G28" s="7">
        <v>0</v>
      </c>
      <c r="H28" s="7">
        <v>103</v>
      </c>
      <c r="I28" s="7">
        <v>82</v>
      </c>
      <c r="J28" s="22">
        <v>230</v>
      </c>
      <c r="K28" s="7">
        <v>0</v>
      </c>
      <c r="L28" s="7">
        <v>0</v>
      </c>
      <c r="M28" s="7">
        <v>0</v>
      </c>
      <c r="N28" s="37">
        <f t="shared" si="0"/>
        <v>0.4448742746615087</v>
      </c>
    </row>
    <row r="29" spans="1:14" x14ac:dyDescent="0.25">
      <c r="A29" s="21" t="s">
        <v>7070</v>
      </c>
      <c r="B29" s="34">
        <v>373</v>
      </c>
      <c r="C29" s="7">
        <v>23</v>
      </c>
      <c r="D29" s="7">
        <v>2</v>
      </c>
      <c r="E29" s="7">
        <v>0</v>
      </c>
      <c r="F29" s="7">
        <v>3</v>
      </c>
      <c r="G29" s="7">
        <v>0</v>
      </c>
      <c r="H29" s="7">
        <v>97</v>
      </c>
      <c r="I29" s="7">
        <v>94</v>
      </c>
      <c r="J29" s="22">
        <v>219</v>
      </c>
      <c r="K29" s="7">
        <v>2</v>
      </c>
      <c r="L29" s="7">
        <v>0</v>
      </c>
      <c r="M29" s="7">
        <v>0</v>
      </c>
      <c r="N29" s="37">
        <f t="shared" si="0"/>
        <v>0.58713136729222515</v>
      </c>
    </row>
    <row r="30" spans="1:14" x14ac:dyDescent="0.25">
      <c r="A30" s="21" t="s">
        <v>7071</v>
      </c>
      <c r="B30" s="34">
        <v>362</v>
      </c>
      <c r="C30" s="7">
        <v>21</v>
      </c>
      <c r="D30" s="7">
        <v>2</v>
      </c>
      <c r="E30" s="7">
        <v>3</v>
      </c>
      <c r="F30" s="7">
        <v>6</v>
      </c>
      <c r="G30" s="7">
        <v>3</v>
      </c>
      <c r="H30" s="7">
        <v>88</v>
      </c>
      <c r="I30" s="7">
        <v>89</v>
      </c>
      <c r="J30" s="22">
        <v>212</v>
      </c>
      <c r="K30" s="7">
        <v>2</v>
      </c>
      <c r="L30" s="7">
        <v>0</v>
      </c>
      <c r="M30" s="7">
        <v>0</v>
      </c>
      <c r="N30" s="37">
        <f t="shared" si="0"/>
        <v>0.58563535911602205</v>
      </c>
    </row>
    <row r="31" spans="1:14" x14ac:dyDescent="0.25">
      <c r="A31" s="21" t="s">
        <v>7072</v>
      </c>
      <c r="B31" s="34">
        <v>460</v>
      </c>
      <c r="C31" s="7">
        <v>28</v>
      </c>
      <c r="D31" s="7">
        <v>6</v>
      </c>
      <c r="E31" s="7">
        <v>3</v>
      </c>
      <c r="F31" s="7">
        <v>4</v>
      </c>
      <c r="G31" s="7">
        <v>0</v>
      </c>
      <c r="H31" s="7">
        <v>111</v>
      </c>
      <c r="I31" s="7">
        <v>110</v>
      </c>
      <c r="J31" s="22">
        <v>262</v>
      </c>
      <c r="K31" s="7">
        <v>3</v>
      </c>
      <c r="L31" s="7">
        <v>0</v>
      </c>
      <c r="M31" s="7">
        <v>0</v>
      </c>
      <c r="N31" s="37">
        <f t="shared" si="0"/>
        <v>0.56956521739130439</v>
      </c>
    </row>
    <row r="32" spans="1:14" x14ac:dyDescent="0.25">
      <c r="A32" s="21" t="s">
        <v>7073</v>
      </c>
      <c r="B32" s="34">
        <v>575</v>
      </c>
      <c r="C32" s="7">
        <v>24</v>
      </c>
      <c r="D32" s="7">
        <v>3</v>
      </c>
      <c r="E32" s="7">
        <v>3</v>
      </c>
      <c r="F32" s="7">
        <v>4</v>
      </c>
      <c r="G32" s="7">
        <v>2</v>
      </c>
      <c r="H32" s="7">
        <v>100</v>
      </c>
      <c r="I32" s="7">
        <v>54</v>
      </c>
      <c r="J32" s="22">
        <v>190</v>
      </c>
      <c r="K32" s="7">
        <v>0</v>
      </c>
      <c r="L32" s="7">
        <v>1</v>
      </c>
      <c r="M32" s="7">
        <v>0</v>
      </c>
      <c r="N32" s="37">
        <f t="shared" si="0"/>
        <v>0.33217391304347826</v>
      </c>
    </row>
    <row r="33" spans="1:14" x14ac:dyDescent="0.25">
      <c r="A33" s="21" t="s">
        <v>7074</v>
      </c>
      <c r="B33" s="34">
        <v>416</v>
      </c>
      <c r="C33" s="7">
        <v>31</v>
      </c>
      <c r="D33" s="7">
        <v>0</v>
      </c>
      <c r="E33" s="7">
        <v>4</v>
      </c>
      <c r="F33" s="7">
        <v>5</v>
      </c>
      <c r="G33" s="7">
        <v>0</v>
      </c>
      <c r="H33" s="7">
        <v>130</v>
      </c>
      <c r="I33" s="7">
        <v>73</v>
      </c>
      <c r="J33" s="22">
        <v>243</v>
      </c>
      <c r="K33" s="7">
        <v>1</v>
      </c>
      <c r="L33" s="7">
        <v>0</v>
      </c>
      <c r="M33" s="7">
        <v>0</v>
      </c>
      <c r="N33" s="37">
        <f t="shared" si="0"/>
        <v>0.58413461538461542</v>
      </c>
    </row>
    <row r="34" spans="1:14" x14ac:dyDescent="0.25">
      <c r="A34" s="21" t="s">
        <v>7075</v>
      </c>
      <c r="B34" s="34">
        <v>428</v>
      </c>
      <c r="C34" s="7">
        <v>11</v>
      </c>
      <c r="D34" s="7">
        <v>5</v>
      </c>
      <c r="E34" s="7">
        <v>5</v>
      </c>
      <c r="F34" s="7">
        <v>5</v>
      </c>
      <c r="G34" s="7">
        <v>1</v>
      </c>
      <c r="H34" s="7">
        <v>100</v>
      </c>
      <c r="I34" s="7">
        <v>96</v>
      </c>
      <c r="J34" s="22">
        <v>223</v>
      </c>
      <c r="K34" s="7">
        <v>3</v>
      </c>
      <c r="L34" s="7">
        <v>0</v>
      </c>
      <c r="M34" s="7">
        <v>0</v>
      </c>
      <c r="N34" s="37">
        <f t="shared" si="0"/>
        <v>0.5210280373831776</v>
      </c>
    </row>
    <row r="35" spans="1:14" x14ac:dyDescent="0.25">
      <c r="A35" s="21" t="s">
        <v>7076</v>
      </c>
      <c r="B35" s="34">
        <v>476</v>
      </c>
      <c r="C35" s="7">
        <v>46</v>
      </c>
      <c r="D35" s="7">
        <v>1</v>
      </c>
      <c r="E35" s="7">
        <v>0</v>
      </c>
      <c r="F35" s="7">
        <v>1</v>
      </c>
      <c r="G35" s="7">
        <v>2</v>
      </c>
      <c r="H35" s="7">
        <v>108</v>
      </c>
      <c r="I35" s="7">
        <v>84</v>
      </c>
      <c r="J35" s="22">
        <v>242</v>
      </c>
      <c r="K35" s="7">
        <v>0</v>
      </c>
      <c r="L35" s="7">
        <v>0</v>
      </c>
      <c r="M35" s="7">
        <v>0</v>
      </c>
      <c r="N35" s="37">
        <f t="shared" si="0"/>
        <v>0.50840336134453779</v>
      </c>
    </row>
    <row r="36" spans="1:14" x14ac:dyDescent="0.25">
      <c r="A36" s="21" t="s">
        <v>7077</v>
      </c>
      <c r="B36" s="34">
        <v>494</v>
      </c>
      <c r="C36" s="7">
        <v>29</v>
      </c>
      <c r="D36" s="7">
        <v>1</v>
      </c>
      <c r="E36" s="7">
        <v>3</v>
      </c>
      <c r="F36" s="7">
        <v>7</v>
      </c>
      <c r="G36" s="7">
        <v>1</v>
      </c>
      <c r="H36" s="7">
        <v>113</v>
      </c>
      <c r="I36" s="7">
        <v>105</v>
      </c>
      <c r="J36" s="22">
        <v>259</v>
      </c>
      <c r="K36" s="7">
        <v>0</v>
      </c>
      <c r="L36" s="7">
        <v>0</v>
      </c>
      <c r="M36" s="7">
        <v>1</v>
      </c>
      <c r="N36" s="37">
        <f t="shared" si="0"/>
        <v>0.52631578947368418</v>
      </c>
    </row>
    <row r="37" spans="1:14" x14ac:dyDescent="0.25">
      <c r="A37" s="21" t="s">
        <v>7078</v>
      </c>
      <c r="B37" s="34">
        <v>420</v>
      </c>
      <c r="C37" s="7">
        <v>22</v>
      </c>
      <c r="D37" s="7">
        <v>1</v>
      </c>
      <c r="E37" s="7">
        <v>5</v>
      </c>
      <c r="F37" s="7">
        <v>3</v>
      </c>
      <c r="G37" s="7">
        <v>1</v>
      </c>
      <c r="H37" s="7">
        <v>88</v>
      </c>
      <c r="I37" s="7">
        <v>70</v>
      </c>
      <c r="J37" s="22">
        <v>190</v>
      </c>
      <c r="K37" s="7">
        <v>1</v>
      </c>
      <c r="L37" s="7">
        <v>0</v>
      </c>
      <c r="M37" s="7">
        <v>0</v>
      </c>
      <c r="N37" s="37">
        <f t="shared" si="0"/>
        <v>0.45238095238095238</v>
      </c>
    </row>
    <row r="38" spans="1:14" x14ac:dyDescent="0.25">
      <c r="A38" s="21" t="s">
        <v>7079</v>
      </c>
      <c r="B38" s="34">
        <v>338</v>
      </c>
      <c r="C38" s="7">
        <v>26</v>
      </c>
      <c r="D38" s="7">
        <v>0</v>
      </c>
      <c r="E38" s="7">
        <v>1</v>
      </c>
      <c r="F38" s="7">
        <v>1</v>
      </c>
      <c r="G38" s="7">
        <v>0</v>
      </c>
      <c r="H38" s="7">
        <v>89</v>
      </c>
      <c r="I38" s="7">
        <v>71</v>
      </c>
      <c r="J38" s="22">
        <v>188</v>
      </c>
      <c r="K38" s="7">
        <v>0</v>
      </c>
      <c r="L38" s="7">
        <v>2</v>
      </c>
      <c r="M38" s="7">
        <v>0</v>
      </c>
      <c r="N38" s="37">
        <f t="shared" si="0"/>
        <v>0.56213017751479288</v>
      </c>
    </row>
    <row r="39" spans="1:14" x14ac:dyDescent="0.25">
      <c r="A39" s="21" t="s">
        <v>7080</v>
      </c>
      <c r="B39" s="34">
        <v>400</v>
      </c>
      <c r="C39" s="7">
        <v>14</v>
      </c>
      <c r="D39" s="7">
        <v>3</v>
      </c>
      <c r="E39" s="7">
        <v>1</v>
      </c>
      <c r="F39" s="7">
        <v>1</v>
      </c>
      <c r="G39" s="7">
        <v>0</v>
      </c>
      <c r="H39" s="7">
        <v>95</v>
      </c>
      <c r="I39" s="7">
        <v>75</v>
      </c>
      <c r="J39" s="22">
        <v>189</v>
      </c>
      <c r="K39" s="7">
        <v>0</v>
      </c>
      <c r="L39" s="7">
        <v>0</v>
      </c>
      <c r="M39" s="7">
        <v>1</v>
      </c>
      <c r="N39" s="37">
        <f t="shared" si="0"/>
        <v>0.47499999999999998</v>
      </c>
    </row>
    <row r="40" spans="1:14" x14ac:dyDescent="0.25">
      <c r="A40" s="21" t="s">
        <v>7081</v>
      </c>
      <c r="B40" s="34">
        <v>355</v>
      </c>
      <c r="C40" s="7">
        <v>21</v>
      </c>
      <c r="D40" s="7">
        <v>0</v>
      </c>
      <c r="E40" s="7">
        <v>2</v>
      </c>
      <c r="F40" s="7">
        <v>3</v>
      </c>
      <c r="G40" s="7">
        <v>1</v>
      </c>
      <c r="H40" s="7">
        <v>83</v>
      </c>
      <c r="I40" s="7">
        <v>59</v>
      </c>
      <c r="J40" s="22">
        <v>169</v>
      </c>
      <c r="K40" s="7">
        <v>0</v>
      </c>
      <c r="L40" s="7">
        <v>0</v>
      </c>
      <c r="M40" s="7">
        <v>0</v>
      </c>
      <c r="N40" s="37">
        <f t="shared" si="0"/>
        <v>0.47605633802816899</v>
      </c>
    </row>
    <row r="41" spans="1:14" x14ac:dyDescent="0.25">
      <c r="A41" s="21" t="s">
        <v>7082</v>
      </c>
      <c r="B41" s="34">
        <v>442</v>
      </c>
      <c r="C41" s="7">
        <v>24</v>
      </c>
      <c r="D41" s="7">
        <v>0</v>
      </c>
      <c r="E41" s="7">
        <v>1</v>
      </c>
      <c r="F41" s="7">
        <v>2</v>
      </c>
      <c r="G41" s="7">
        <v>0</v>
      </c>
      <c r="H41" s="7">
        <v>94</v>
      </c>
      <c r="I41" s="7">
        <v>78</v>
      </c>
      <c r="J41" s="22">
        <v>199</v>
      </c>
      <c r="K41" s="7">
        <v>0</v>
      </c>
      <c r="L41" s="7">
        <v>0</v>
      </c>
      <c r="M41" s="7">
        <v>1</v>
      </c>
      <c r="N41" s="37">
        <f t="shared" si="0"/>
        <v>0.45248868778280543</v>
      </c>
    </row>
    <row r="42" spans="1:14" x14ac:dyDescent="0.25">
      <c r="A42" s="21" t="s">
        <v>154</v>
      </c>
      <c r="B42" s="34">
        <v>423</v>
      </c>
      <c r="C42" s="7">
        <v>19</v>
      </c>
      <c r="D42" s="7">
        <v>1</v>
      </c>
      <c r="E42" s="7">
        <v>0</v>
      </c>
      <c r="F42" s="7">
        <v>1</v>
      </c>
      <c r="G42" s="7">
        <v>0</v>
      </c>
      <c r="H42" s="7">
        <v>101</v>
      </c>
      <c r="I42" s="7">
        <v>76</v>
      </c>
      <c r="J42" s="22">
        <v>198</v>
      </c>
      <c r="K42" s="7">
        <v>0</v>
      </c>
      <c r="L42" s="7">
        <v>0</v>
      </c>
      <c r="M42" s="7">
        <v>0</v>
      </c>
      <c r="N42" s="37">
        <f t="shared" si="0"/>
        <v>0.46808510638297873</v>
      </c>
    </row>
    <row r="43" spans="1:14" x14ac:dyDescent="0.25">
      <c r="A43" s="21" t="s">
        <v>7083</v>
      </c>
      <c r="B43" s="34">
        <v>447</v>
      </c>
      <c r="C43" s="7">
        <v>22</v>
      </c>
      <c r="D43" s="7">
        <v>5</v>
      </c>
      <c r="E43" s="7">
        <v>1</v>
      </c>
      <c r="F43" s="7">
        <v>0</v>
      </c>
      <c r="G43" s="7">
        <v>2</v>
      </c>
      <c r="H43" s="7">
        <v>94</v>
      </c>
      <c r="I43" s="7">
        <v>67</v>
      </c>
      <c r="J43" s="22">
        <v>191</v>
      </c>
      <c r="K43" s="7">
        <v>2</v>
      </c>
      <c r="L43" s="7">
        <v>0</v>
      </c>
      <c r="M43" s="7">
        <v>0</v>
      </c>
      <c r="N43" s="37">
        <f t="shared" si="0"/>
        <v>0.42729306487695751</v>
      </c>
    </row>
    <row r="44" spans="1:14" x14ac:dyDescent="0.25">
      <c r="A44" s="21" t="s">
        <v>7084</v>
      </c>
      <c r="B44" s="34">
        <v>545</v>
      </c>
      <c r="C44" s="7">
        <v>23</v>
      </c>
      <c r="D44" s="7">
        <v>1</v>
      </c>
      <c r="E44" s="7">
        <v>3</v>
      </c>
      <c r="F44" s="7">
        <v>1</v>
      </c>
      <c r="G44" s="7">
        <v>3</v>
      </c>
      <c r="H44" s="7">
        <v>112</v>
      </c>
      <c r="I44" s="7">
        <v>85</v>
      </c>
      <c r="J44" s="22">
        <v>228</v>
      </c>
      <c r="K44" s="7">
        <v>5</v>
      </c>
      <c r="L44" s="7">
        <v>0</v>
      </c>
      <c r="M44" s="7">
        <v>0</v>
      </c>
      <c r="N44" s="37">
        <f t="shared" si="0"/>
        <v>0.41834862385321103</v>
      </c>
    </row>
    <row r="45" spans="1:14" x14ac:dyDescent="0.25">
      <c r="A45" s="21" t="s">
        <v>7085</v>
      </c>
      <c r="B45" s="34">
        <v>464</v>
      </c>
      <c r="C45" s="7">
        <v>15</v>
      </c>
      <c r="D45" s="7">
        <v>6</v>
      </c>
      <c r="E45" s="7">
        <v>3</v>
      </c>
      <c r="F45" s="7">
        <v>4</v>
      </c>
      <c r="G45" s="7">
        <v>5</v>
      </c>
      <c r="H45" s="7">
        <v>79</v>
      </c>
      <c r="I45" s="7">
        <v>64</v>
      </c>
      <c r="J45" s="22">
        <v>176</v>
      </c>
      <c r="K45" s="7">
        <v>2</v>
      </c>
      <c r="L45" s="7">
        <v>0</v>
      </c>
      <c r="M45" s="7">
        <v>0</v>
      </c>
      <c r="N45" s="37">
        <f t="shared" si="0"/>
        <v>0.37931034482758619</v>
      </c>
    </row>
    <row r="46" spans="1:14" x14ac:dyDescent="0.25">
      <c r="A46" s="21" t="s">
        <v>7086</v>
      </c>
      <c r="B46" s="34">
        <v>444</v>
      </c>
      <c r="C46" s="7">
        <v>17</v>
      </c>
      <c r="D46" s="7">
        <v>2</v>
      </c>
      <c r="E46" s="7">
        <v>0</v>
      </c>
      <c r="F46" s="7">
        <v>2</v>
      </c>
      <c r="G46" s="7">
        <v>3</v>
      </c>
      <c r="H46" s="7">
        <v>57</v>
      </c>
      <c r="I46" s="7">
        <v>70</v>
      </c>
      <c r="J46" s="22">
        <v>151</v>
      </c>
      <c r="K46" s="7">
        <v>2</v>
      </c>
      <c r="L46" s="7">
        <v>0</v>
      </c>
      <c r="M46" s="7">
        <v>1</v>
      </c>
      <c r="N46" s="37">
        <f t="shared" si="0"/>
        <v>0.34234234234234234</v>
      </c>
    </row>
    <row r="47" spans="1:14" x14ac:dyDescent="0.25">
      <c r="A47" s="21" t="s">
        <v>7087</v>
      </c>
      <c r="B47" s="34">
        <v>347</v>
      </c>
      <c r="C47" s="7">
        <v>10</v>
      </c>
      <c r="D47" s="7">
        <v>0</v>
      </c>
      <c r="E47" s="7">
        <v>0</v>
      </c>
      <c r="F47" s="7">
        <v>0</v>
      </c>
      <c r="G47" s="7">
        <v>0</v>
      </c>
      <c r="H47" s="7">
        <v>87</v>
      </c>
      <c r="I47" s="7">
        <v>52</v>
      </c>
      <c r="J47" s="22">
        <v>149</v>
      </c>
      <c r="K47" s="7">
        <v>0</v>
      </c>
      <c r="L47" s="7">
        <v>0</v>
      </c>
      <c r="M47" s="7">
        <v>0</v>
      </c>
      <c r="N47" s="37">
        <f t="shared" si="0"/>
        <v>0.42939481268011526</v>
      </c>
    </row>
    <row r="48" spans="1:14" x14ac:dyDescent="0.25">
      <c r="A48" s="21" t="s">
        <v>7088</v>
      </c>
      <c r="B48" s="34">
        <v>474</v>
      </c>
      <c r="C48" s="7">
        <v>9</v>
      </c>
      <c r="D48" s="7">
        <v>1</v>
      </c>
      <c r="E48" s="7">
        <v>2</v>
      </c>
      <c r="F48" s="7">
        <v>0</v>
      </c>
      <c r="G48" s="7">
        <v>2</v>
      </c>
      <c r="H48" s="7">
        <v>74</v>
      </c>
      <c r="I48" s="7">
        <v>48</v>
      </c>
      <c r="J48" s="22">
        <v>136</v>
      </c>
      <c r="K48" s="7">
        <v>0</v>
      </c>
      <c r="L48" s="7">
        <v>0</v>
      </c>
      <c r="M48" s="7">
        <v>0</v>
      </c>
      <c r="N48" s="37">
        <f t="shared" si="0"/>
        <v>0.28691983122362869</v>
      </c>
    </row>
    <row r="49" spans="1:14" x14ac:dyDescent="0.25">
      <c r="A49" s="21" t="s">
        <v>7089</v>
      </c>
      <c r="B49" s="34">
        <v>447</v>
      </c>
      <c r="C49" s="7">
        <v>29</v>
      </c>
      <c r="D49" s="7">
        <v>2</v>
      </c>
      <c r="E49" s="7">
        <v>2</v>
      </c>
      <c r="F49" s="7">
        <v>1</v>
      </c>
      <c r="G49" s="7">
        <v>1</v>
      </c>
      <c r="H49" s="7">
        <v>84</v>
      </c>
      <c r="I49" s="7">
        <v>77</v>
      </c>
      <c r="J49" s="22">
        <v>196</v>
      </c>
      <c r="K49" s="7">
        <v>0</v>
      </c>
      <c r="L49" s="7">
        <v>1</v>
      </c>
      <c r="M49" s="7">
        <v>1</v>
      </c>
      <c r="N49" s="37">
        <f t="shared" si="0"/>
        <v>0.44295302013422821</v>
      </c>
    </row>
    <row r="50" spans="1:14" x14ac:dyDescent="0.25">
      <c r="A50" s="21" t="s">
        <v>7090</v>
      </c>
      <c r="B50" s="34">
        <v>417</v>
      </c>
      <c r="C50" s="7">
        <v>21</v>
      </c>
      <c r="D50" s="7">
        <v>0</v>
      </c>
      <c r="E50" s="7">
        <v>3</v>
      </c>
      <c r="F50" s="7">
        <v>4</v>
      </c>
      <c r="G50" s="7">
        <v>1</v>
      </c>
      <c r="H50" s="7">
        <v>94</v>
      </c>
      <c r="I50" s="7">
        <v>74</v>
      </c>
      <c r="J50" s="22">
        <v>197</v>
      </c>
      <c r="K50" s="7">
        <v>0</v>
      </c>
      <c r="L50" s="7">
        <v>0</v>
      </c>
      <c r="M50" s="7">
        <v>2</v>
      </c>
      <c r="N50" s="37">
        <f t="shared" si="0"/>
        <v>0.47721822541966424</v>
      </c>
    </row>
    <row r="51" spans="1:14" x14ac:dyDescent="0.25">
      <c r="A51" s="21" t="s">
        <v>7091</v>
      </c>
      <c r="B51" s="34">
        <v>1010</v>
      </c>
      <c r="C51" s="7">
        <v>19</v>
      </c>
      <c r="D51" s="7">
        <v>0</v>
      </c>
      <c r="E51" s="7">
        <v>1</v>
      </c>
      <c r="F51" s="7">
        <v>5</v>
      </c>
      <c r="G51" s="7">
        <v>2</v>
      </c>
      <c r="H51" s="7">
        <v>98</v>
      </c>
      <c r="I51" s="7">
        <v>88</v>
      </c>
      <c r="J51" s="22">
        <v>213</v>
      </c>
      <c r="K51" s="7">
        <v>1</v>
      </c>
      <c r="L51" s="7">
        <v>0</v>
      </c>
      <c r="M51" s="7">
        <v>0</v>
      </c>
      <c r="N51" s="37">
        <f t="shared" si="0"/>
        <v>0.21089108910891088</v>
      </c>
    </row>
    <row r="52" spans="1:14" x14ac:dyDescent="0.25">
      <c r="A52" s="21" t="s">
        <v>7092</v>
      </c>
      <c r="B52" s="34">
        <v>435</v>
      </c>
      <c r="C52" s="7">
        <v>28</v>
      </c>
      <c r="D52" s="7">
        <v>2</v>
      </c>
      <c r="E52" s="7">
        <v>0</v>
      </c>
      <c r="F52" s="7">
        <v>1</v>
      </c>
      <c r="G52" s="7">
        <v>3</v>
      </c>
      <c r="H52" s="7">
        <v>111</v>
      </c>
      <c r="I52" s="7">
        <v>78</v>
      </c>
      <c r="J52" s="22">
        <v>223</v>
      </c>
      <c r="K52" s="7">
        <v>0</v>
      </c>
      <c r="L52" s="7">
        <v>0</v>
      </c>
      <c r="M52" s="7">
        <v>0</v>
      </c>
      <c r="N52" s="37">
        <f t="shared" si="0"/>
        <v>0.51264367816091949</v>
      </c>
    </row>
    <row r="53" spans="1:14" x14ac:dyDescent="0.25">
      <c r="A53" s="21" t="s">
        <v>7093</v>
      </c>
      <c r="B53" s="34">
        <v>378</v>
      </c>
      <c r="C53" s="7">
        <v>30</v>
      </c>
      <c r="D53" s="7">
        <v>4</v>
      </c>
      <c r="E53" s="7">
        <v>1</v>
      </c>
      <c r="F53" s="7">
        <v>4</v>
      </c>
      <c r="G53" s="7">
        <v>1</v>
      </c>
      <c r="H53" s="7">
        <v>74</v>
      </c>
      <c r="I53" s="7">
        <v>87</v>
      </c>
      <c r="J53" s="22">
        <v>201</v>
      </c>
      <c r="K53" s="7">
        <v>0</v>
      </c>
      <c r="L53" s="7">
        <v>0</v>
      </c>
      <c r="M53" s="7">
        <v>0</v>
      </c>
      <c r="N53" s="37">
        <f t="shared" si="0"/>
        <v>0.53174603174603174</v>
      </c>
    </row>
    <row r="54" spans="1:14" x14ac:dyDescent="0.25">
      <c r="A54" s="21" t="s">
        <v>7094</v>
      </c>
      <c r="B54" s="34">
        <v>364</v>
      </c>
      <c r="C54" s="7">
        <v>19</v>
      </c>
      <c r="D54" s="7">
        <v>2</v>
      </c>
      <c r="E54" s="7">
        <v>3</v>
      </c>
      <c r="F54" s="7">
        <v>3</v>
      </c>
      <c r="G54" s="7">
        <v>0</v>
      </c>
      <c r="H54" s="7">
        <v>83</v>
      </c>
      <c r="I54" s="7">
        <v>64</v>
      </c>
      <c r="J54" s="22">
        <v>174</v>
      </c>
      <c r="K54" s="7">
        <v>0</v>
      </c>
      <c r="L54" s="7">
        <v>0</v>
      </c>
      <c r="M54" s="7">
        <v>1</v>
      </c>
      <c r="N54" s="37">
        <f t="shared" si="0"/>
        <v>0.48076923076923078</v>
      </c>
    </row>
    <row r="55" spans="1:14" x14ac:dyDescent="0.25">
      <c r="A55" s="21" t="s">
        <v>7095</v>
      </c>
      <c r="B55" s="34">
        <v>413</v>
      </c>
      <c r="C55" s="7">
        <v>20</v>
      </c>
      <c r="D55" s="7">
        <v>2</v>
      </c>
      <c r="E55" s="7">
        <v>3</v>
      </c>
      <c r="F55" s="7">
        <v>1</v>
      </c>
      <c r="G55" s="7">
        <v>2</v>
      </c>
      <c r="H55" s="7">
        <v>98</v>
      </c>
      <c r="I55" s="7">
        <v>75</v>
      </c>
      <c r="J55" s="22">
        <v>201</v>
      </c>
      <c r="K55" s="7">
        <v>1</v>
      </c>
      <c r="L55" s="7">
        <v>0</v>
      </c>
      <c r="M55" s="7">
        <v>0</v>
      </c>
      <c r="N55" s="37">
        <f t="shared" si="0"/>
        <v>0.48668280871670705</v>
      </c>
    </row>
    <row r="56" spans="1:14" x14ac:dyDescent="0.25">
      <c r="A56" s="21" t="s">
        <v>7096</v>
      </c>
      <c r="B56" s="34">
        <v>391</v>
      </c>
      <c r="C56" s="7">
        <v>22</v>
      </c>
      <c r="D56" s="7">
        <v>1</v>
      </c>
      <c r="E56" s="7">
        <v>3</v>
      </c>
      <c r="F56" s="7">
        <v>3</v>
      </c>
      <c r="G56" s="7">
        <v>2</v>
      </c>
      <c r="H56" s="7">
        <v>100</v>
      </c>
      <c r="I56" s="7">
        <v>65</v>
      </c>
      <c r="J56" s="22">
        <v>196</v>
      </c>
      <c r="K56" s="7">
        <v>0</v>
      </c>
      <c r="L56" s="7">
        <v>1</v>
      </c>
      <c r="M56" s="7">
        <v>0</v>
      </c>
      <c r="N56" s="37">
        <f t="shared" si="0"/>
        <v>0.50383631713554988</v>
      </c>
    </row>
    <row r="57" spans="1:14" x14ac:dyDescent="0.25">
      <c r="A57" s="21" t="s">
        <v>7097</v>
      </c>
      <c r="B57" s="34">
        <v>384</v>
      </c>
      <c r="C57" s="7">
        <v>24</v>
      </c>
      <c r="D57" s="7">
        <v>1</v>
      </c>
      <c r="E57" s="7">
        <v>1</v>
      </c>
      <c r="F57" s="7">
        <v>1</v>
      </c>
      <c r="G57" s="7">
        <v>0</v>
      </c>
      <c r="H57" s="7">
        <v>66</v>
      </c>
      <c r="I57" s="7">
        <v>66</v>
      </c>
      <c r="J57" s="22">
        <v>159</v>
      </c>
      <c r="K57" s="7">
        <v>0</v>
      </c>
      <c r="L57" s="7">
        <v>0</v>
      </c>
      <c r="M57" s="7">
        <v>0</v>
      </c>
      <c r="N57" s="37">
        <f t="shared" si="0"/>
        <v>0.4140625</v>
      </c>
    </row>
    <row r="58" spans="1:14" x14ac:dyDescent="0.25">
      <c r="A58" s="21" t="s">
        <v>7098</v>
      </c>
      <c r="B58" s="34">
        <v>525</v>
      </c>
      <c r="C58" s="7">
        <v>30</v>
      </c>
      <c r="D58" s="7">
        <v>1</v>
      </c>
      <c r="E58" s="7">
        <v>3</v>
      </c>
      <c r="F58" s="7">
        <v>5</v>
      </c>
      <c r="G58" s="7">
        <v>2</v>
      </c>
      <c r="H58" s="7">
        <v>115</v>
      </c>
      <c r="I58" s="7">
        <v>125</v>
      </c>
      <c r="J58" s="22">
        <v>281</v>
      </c>
      <c r="K58" s="7">
        <v>0</v>
      </c>
      <c r="L58" s="7">
        <v>1</v>
      </c>
      <c r="M58" s="7">
        <v>0</v>
      </c>
      <c r="N58" s="37">
        <f t="shared" si="0"/>
        <v>0.53714285714285714</v>
      </c>
    </row>
    <row r="59" spans="1:14" x14ac:dyDescent="0.25">
      <c r="A59" s="21" t="s">
        <v>7099</v>
      </c>
      <c r="B59" s="34">
        <v>436</v>
      </c>
      <c r="C59" s="7">
        <v>32</v>
      </c>
      <c r="D59" s="7">
        <v>0</v>
      </c>
      <c r="E59" s="7">
        <v>2</v>
      </c>
      <c r="F59" s="7">
        <v>8</v>
      </c>
      <c r="G59" s="7">
        <v>3</v>
      </c>
      <c r="H59" s="7">
        <v>98</v>
      </c>
      <c r="I59" s="7">
        <v>69</v>
      </c>
      <c r="J59" s="22">
        <v>212</v>
      </c>
      <c r="K59" s="7">
        <v>1</v>
      </c>
      <c r="L59" s="7">
        <v>0</v>
      </c>
      <c r="M59" s="7">
        <v>0</v>
      </c>
      <c r="N59" s="37">
        <f t="shared" si="0"/>
        <v>0.48623853211009177</v>
      </c>
    </row>
    <row r="60" spans="1:14" x14ac:dyDescent="0.25">
      <c r="A60" s="21" t="s">
        <v>7100</v>
      </c>
      <c r="B60" s="34">
        <v>382</v>
      </c>
      <c r="C60" s="7">
        <v>20</v>
      </c>
      <c r="D60" s="7">
        <v>2</v>
      </c>
      <c r="E60" s="7">
        <v>2</v>
      </c>
      <c r="F60" s="7">
        <v>2</v>
      </c>
      <c r="G60" s="7">
        <v>1</v>
      </c>
      <c r="H60" s="7">
        <v>93</v>
      </c>
      <c r="I60" s="7">
        <v>77</v>
      </c>
      <c r="J60" s="22">
        <v>197</v>
      </c>
      <c r="K60" s="7">
        <v>0</v>
      </c>
      <c r="L60" s="7">
        <v>0</v>
      </c>
      <c r="M60" s="7">
        <v>0</v>
      </c>
      <c r="N60" s="37">
        <f t="shared" si="0"/>
        <v>0.51570680628272247</v>
      </c>
    </row>
    <row r="61" spans="1:14" x14ac:dyDescent="0.25">
      <c r="A61" s="21" t="s">
        <v>7101</v>
      </c>
      <c r="B61" s="34">
        <v>556</v>
      </c>
      <c r="C61" s="7">
        <v>47</v>
      </c>
      <c r="D61" s="7">
        <v>4</v>
      </c>
      <c r="E61" s="7">
        <v>5</v>
      </c>
      <c r="F61" s="7">
        <v>6</v>
      </c>
      <c r="G61" s="7">
        <v>2</v>
      </c>
      <c r="H61" s="7">
        <v>130</v>
      </c>
      <c r="I61" s="7">
        <v>119</v>
      </c>
      <c r="J61" s="22">
        <v>313</v>
      </c>
      <c r="K61" s="7">
        <v>2</v>
      </c>
      <c r="L61" s="7">
        <v>0</v>
      </c>
      <c r="M61" s="7">
        <v>0</v>
      </c>
      <c r="N61" s="37">
        <f t="shared" si="0"/>
        <v>0.56294964028776984</v>
      </c>
    </row>
    <row r="62" spans="1:14" x14ac:dyDescent="0.25">
      <c r="A62" s="21" t="s">
        <v>7102</v>
      </c>
      <c r="B62" s="34">
        <v>531</v>
      </c>
      <c r="C62" s="7">
        <v>30</v>
      </c>
      <c r="D62" s="7">
        <v>1</v>
      </c>
      <c r="E62" s="7">
        <v>1</v>
      </c>
      <c r="F62" s="7">
        <v>3</v>
      </c>
      <c r="G62" s="7">
        <v>0</v>
      </c>
      <c r="H62" s="7">
        <v>117</v>
      </c>
      <c r="I62" s="7">
        <v>94</v>
      </c>
      <c r="J62" s="22">
        <v>246</v>
      </c>
      <c r="K62" s="7">
        <v>0</v>
      </c>
      <c r="L62" s="7">
        <v>0</v>
      </c>
      <c r="M62" s="7">
        <v>0</v>
      </c>
      <c r="N62" s="37">
        <f t="shared" si="0"/>
        <v>0.4632768361581921</v>
      </c>
    </row>
    <row r="63" spans="1:14" x14ac:dyDescent="0.25">
      <c r="A63" s="21" t="s">
        <v>7103</v>
      </c>
      <c r="B63" s="34">
        <v>421</v>
      </c>
      <c r="C63" s="7">
        <v>26</v>
      </c>
      <c r="D63" s="7">
        <v>0</v>
      </c>
      <c r="E63" s="7">
        <v>1</v>
      </c>
      <c r="F63" s="7">
        <v>1</v>
      </c>
      <c r="G63" s="7">
        <v>0</v>
      </c>
      <c r="H63" s="7">
        <v>93</v>
      </c>
      <c r="I63" s="7">
        <v>92</v>
      </c>
      <c r="J63" s="22">
        <v>213</v>
      </c>
      <c r="K63" s="7">
        <v>1</v>
      </c>
      <c r="L63" s="7">
        <v>0</v>
      </c>
      <c r="M63" s="7">
        <v>0</v>
      </c>
      <c r="N63" s="37">
        <f t="shared" si="0"/>
        <v>0.50593824228028506</v>
      </c>
    </row>
    <row r="64" spans="1:14" x14ac:dyDescent="0.25">
      <c r="A64" s="21" t="s">
        <v>7104</v>
      </c>
      <c r="B64" s="34">
        <v>429</v>
      </c>
      <c r="C64" s="7">
        <v>29</v>
      </c>
      <c r="D64" s="7">
        <v>0</v>
      </c>
      <c r="E64" s="7">
        <v>3</v>
      </c>
      <c r="F64" s="7">
        <v>3</v>
      </c>
      <c r="G64" s="7">
        <v>3</v>
      </c>
      <c r="H64" s="7">
        <v>97</v>
      </c>
      <c r="I64" s="7">
        <v>62</v>
      </c>
      <c r="J64" s="22">
        <v>197</v>
      </c>
      <c r="K64" s="7">
        <v>0</v>
      </c>
      <c r="L64" s="7">
        <v>0</v>
      </c>
      <c r="M64" s="7">
        <v>1</v>
      </c>
      <c r="N64" s="37">
        <f t="shared" si="0"/>
        <v>0.46153846153846156</v>
      </c>
    </row>
    <row r="65" spans="1:14" x14ac:dyDescent="0.25">
      <c r="A65" s="21" t="s">
        <v>7105</v>
      </c>
      <c r="B65" s="34">
        <v>462</v>
      </c>
      <c r="C65" s="7">
        <v>24</v>
      </c>
      <c r="D65" s="7">
        <v>2</v>
      </c>
      <c r="E65" s="7">
        <v>2</v>
      </c>
      <c r="F65" s="7">
        <v>2</v>
      </c>
      <c r="G65" s="7">
        <v>2</v>
      </c>
      <c r="H65" s="7">
        <v>104</v>
      </c>
      <c r="I65" s="7">
        <v>93</v>
      </c>
      <c r="J65" s="22">
        <v>229</v>
      </c>
      <c r="K65" s="7">
        <v>0</v>
      </c>
      <c r="L65" s="7">
        <v>0</v>
      </c>
      <c r="M65" s="7">
        <v>0</v>
      </c>
      <c r="N65" s="37">
        <f t="shared" si="0"/>
        <v>0.49567099567099565</v>
      </c>
    </row>
    <row r="66" spans="1:14" x14ac:dyDescent="0.25">
      <c r="A66" s="21" t="s">
        <v>7106</v>
      </c>
      <c r="B66" s="34">
        <v>350</v>
      </c>
      <c r="C66" s="7">
        <v>19</v>
      </c>
      <c r="D66" s="7">
        <v>0</v>
      </c>
      <c r="E66" s="7">
        <v>1</v>
      </c>
      <c r="F66" s="7">
        <v>3</v>
      </c>
      <c r="G66" s="7">
        <v>0</v>
      </c>
      <c r="H66" s="7">
        <v>73</v>
      </c>
      <c r="I66" s="7">
        <v>83</v>
      </c>
      <c r="J66" s="22">
        <v>179</v>
      </c>
      <c r="K66" s="7">
        <v>1</v>
      </c>
      <c r="L66" s="7">
        <v>0</v>
      </c>
      <c r="M66" s="7">
        <v>0</v>
      </c>
      <c r="N66" s="37">
        <f t="shared" ref="N66:N84" si="1">(M66+L66+J66)/B66</f>
        <v>0.51142857142857145</v>
      </c>
    </row>
    <row r="67" spans="1:14" x14ac:dyDescent="0.25">
      <c r="A67" s="21" t="s">
        <v>7107</v>
      </c>
      <c r="B67" s="34">
        <v>416</v>
      </c>
      <c r="C67" s="7">
        <v>22</v>
      </c>
      <c r="D67" s="7">
        <v>1</v>
      </c>
      <c r="E67" s="7">
        <v>1</v>
      </c>
      <c r="F67" s="7">
        <v>2</v>
      </c>
      <c r="G67" s="7">
        <v>3</v>
      </c>
      <c r="H67" s="7">
        <v>122</v>
      </c>
      <c r="I67" s="7">
        <v>95</v>
      </c>
      <c r="J67" s="22">
        <v>246</v>
      </c>
      <c r="K67" s="7">
        <v>0</v>
      </c>
      <c r="L67" s="7">
        <v>0</v>
      </c>
      <c r="M67" s="7">
        <v>0</v>
      </c>
      <c r="N67" s="37">
        <f t="shared" si="1"/>
        <v>0.59134615384615385</v>
      </c>
    </row>
    <row r="68" spans="1:14" x14ac:dyDescent="0.25">
      <c r="A68" s="21" t="s">
        <v>7108</v>
      </c>
      <c r="B68" s="34">
        <v>369</v>
      </c>
      <c r="C68" s="7">
        <v>22</v>
      </c>
      <c r="D68" s="7">
        <v>0</v>
      </c>
      <c r="E68" s="7">
        <v>1</v>
      </c>
      <c r="F68" s="7">
        <v>0</v>
      </c>
      <c r="G68" s="7">
        <v>1</v>
      </c>
      <c r="H68" s="7">
        <v>85</v>
      </c>
      <c r="I68" s="7">
        <v>74</v>
      </c>
      <c r="J68" s="22">
        <v>183</v>
      </c>
      <c r="K68" s="7">
        <v>0</v>
      </c>
      <c r="L68" s="7">
        <v>0</v>
      </c>
      <c r="M68" s="7">
        <v>0</v>
      </c>
      <c r="N68" s="37">
        <f t="shared" si="1"/>
        <v>0.49593495934959347</v>
      </c>
    </row>
    <row r="69" spans="1:14" x14ac:dyDescent="0.25">
      <c r="A69" s="21" t="s">
        <v>7109</v>
      </c>
      <c r="B69" s="34">
        <v>381</v>
      </c>
      <c r="C69" s="7">
        <v>24</v>
      </c>
      <c r="D69" s="7">
        <v>0</v>
      </c>
      <c r="E69" s="7">
        <v>0</v>
      </c>
      <c r="F69" s="7">
        <v>1</v>
      </c>
      <c r="G69" s="7">
        <v>4</v>
      </c>
      <c r="H69" s="7">
        <v>81</v>
      </c>
      <c r="I69" s="7">
        <v>97</v>
      </c>
      <c r="J69" s="22">
        <v>207</v>
      </c>
      <c r="K69" s="7">
        <v>0</v>
      </c>
      <c r="L69" s="7">
        <v>0</v>
      </c>
      <c r="M69" s="7">
        <v>0</v>
      </c>
      <c r="N69" s="37">
        <f t="shared" si="1"/>
        <v>0.54330708661417326</v>
      </c>
    </row>
    <row r="70" spans="1:14" x14ac:dyDescent="0.25">
      <c r="A70" s="21" t="s">
        <v>7110</v>
      </c>
      <c r="B70" s="34">
        <v>535</v>
      </c>
      <c r="C70" s="7">
        <v>26</v>
      </c>
      <c r="D70" s="7">
        <v>0</v>
      </c>
      <c r="E70" s="7">
        <v>3</v>
      </c>
      <c r="F70" s="7">
        <v>2</v>
      </c>
      <c r="G70" s="7">
        <v>0</v>
      </c>
      <c r="H70" s="7">
        <v>124</v>
      </c>
      <c r="I70" s="7">
        <v>105</v>
      </c>
      <c r="J70" s="22">
        <v>260</v>
      </c>
      <c r="K70" s="7">
        <v>0</v>
      </c>
      <c r="L70" s="7">
        <v>0</v>
      </c>
      <c r="M70" s="7">
        <v>0</v>
      </c>
      <c r="N70" s="37">
        <f t="shared" si="1"/>
        <v>0.48598130841121495</v>
      </c>
    </row>
    <row r="71" spans="1:14" x14ac:dyDescent="0.25">
      <c r="A71" s="21" t="s">
        <v>7111</v>
      </c>
      <c r="B71" s="34">
        <v>494</v>
      </c>
      <c r="C71" s="7">
        <v>33</v>
      </c>
      <c r="D71" s="7">
        <v>0</v>
      </c>
      <c r="E71" s="7">
        <v>0</v>
      </c>
      <c r="F71" s="7">
        <v>2</v>
      </c>
      <c r="G71" s="7">
        <v>2</v>
      </c>
      <c r="H71" s="7">
        <v>117</v>
      </c>
      <c r="I71" s="7">
        <v>75</v>
      </c>
      <c r="J71" s="22">
        <v>229</v>
      </c>
      <c r="K71" s="7">
        <v>0</v>
      </c>
      <c r="L71" s="7">
        <v>0</v>
      </c>
      <c r="M71" s="7">
        <v>0</v>
      </c>
      <c r="N71" s="37">
        <f t="shared" si="1"/>
        <v>0.46356275303643724</v>
      </c>
    </row>
    <row r="72" spans="1:14" x14ac:dyDescent="0.25">
      <c r="A72" s="21" t="s">
        <v>7112</v>
      </c>
      <c r="B72" s="34">
        <v>445</v>
      </c>
      <c r="C72" s="7">
        <v>29</v>
      </c>
      <c r="D72" s="7">
        <v>3</v>
      </c>
      <c r="E72" s="7">
        <v>0</v>
      </c>
      <c r="F72" s="7">
        <v>0</v>
      </c>
      <c r="G72" s="7">
        <v>2</v>
      </c>
      <c r="H72" s="7">
        <v>97</v>
      </c>
      <c r="I72" s="7">
        <v>100</v>
      </c>
      <c r="J72" s="22">
        <v>231</v>
      </c>
      <c r="K72" s="7">
        <v>0</v>
      </c>
      <c r="L72" s="7">
        <v>0</v>
      </c>
      <c r="M72" s="7">
        <v>0</v>
      </c>
      <c r="N72" s="37">
        <f t="shared" si="1"/>
        <v>0.51910112359550564</v>
      </c>
    </row>
    <row r="73" spans="1:14" x14ac:dyDescent="0.25">
      <c r="A73" s="21" t="s">
        <v>7113</v>
      </c>
      <c r="B73" s="34">
        <v>497</v>
      </c>
      <c r="C73" s="7">
        <v>48</v>
      </c>
      <c r="D73" s="7">
        <v>1</v>
      </c>
      <c r="E73" s="7">
        <v>2</v>
      </c>
      <c r="F73" s="7">
        <v>1</v>
      </c>
      <c r="G73" s="7">
        <v>2</v>
      </c>
      <c r="H73" s="7">
        <v>139</v>
      </c>
      <c r="I73" s="7">
        <v>100</v>
      </c>
      <c r="J73" s="22">
        <v>293</v>
      </c>
      <c r="K73" s="7">
        <v>0</v>
      </c>
      <c r="L73" s="7">
        <v>0</v>
      </c>
      <c r="M73" s="7">
        <v>0</v>
      </c>
      <c r="N73" s="37">
        <f t="shared" si="1"/>
        <v>0.58953722334004022</v>
      </c>
    </row>
    <row r="74" spans="1:14" x14ac:dyDescent="0.25">
      <c r="A74" s="21" t="s">
        <v>7114</v>
      </c>
      <c r="B74" s="34">
        <v>389</v>
      </c>
      <c r="C74" s="7">
        <v>29</v>
      </c>
      <c r="D74" s="7">
        <v>0</v>
      </c>
      <c r="E74" s="7">
        <v>0</v>
      </c>
      <c r="F74" s="7">
        <v>1</v>
      </c>
      <c r="G74" s="7">
        <v>0</v>
      </c>
      <c r="H74" s="7">
        <v>83</v>
      </c>
      <c r="I74" s="7">
        <v>58</v>
      </c>
      <c r="J74" s="22">
        <v>171</v>
      </c>
      <c r="K74" s="7">
        <v>0</v>
      </c>
      <c r="L74" s="7">
        <v>0</v>
      </c>
      <c r="M74" s="7">
        <v>0</v>
      </c>
      <c r="N74" s="37">
        <f t="shared" si="1"/>
        <v>0.43958868894601544</v>
      </c>
    </row>
    <row r="75" spans="1:14" x14ac:dyDescent="0.25">
      <c r="A75" s="21" t="s">
        <v>7115</v>
      </c>
      <c r="B75" s="34">
        <v>417</v>
      </c>
      <c r="C75" s="7">
        <v>27</v>
      </c>
      <c r="D75" s="7">
        <v>1</v>
      </c>
      <c r="E75" s="7">
        <v>3</v>
      </c>
      <c r="F75" s="7">
        <v>2</v>
      </c>
      <c r="G75" s="7">
        <v>1</v>
      </c>
      <c r="H75" s="7">
        <v>78</v>
      </c>
      <c r="I75" s="7">
        <v>51</v>
      </c>
      <c r="J75" s="22">
        <v>163</v>
      </c>
      <c r="K75" s="7">
        <v>0</v>
      </c>
      <c r="L75" s="7">
        <v>0</v>
      </c>
      <c r="M75" s="7">
        <v>0</v>
      </c>
      <c r="N75" s="37">
        <f t="shared" si="1"/>
        <v>0.39088729016786572</v>
      </c>
    </row>
    <row r="76" spans="1:14" x14ac:dyDescent="0.25">
      <c r="A76" s="21" t="s">
        <v>7116</v>
      </c>
      <c r="B76" s="34">
        <v>292</v>
      </c>
      <c r="C76" s="7">
        <v>15</v>
      </c>
      <c r="D76" s="7">
        <v>1</v>
      </c>
      <c r="E76" s="7">
        <v>1</v>
      </c>
      <c r="F76" s="7">
        <v>1</v>
      </c>
      <c r="G76" s="7">
        <v>0</v>
      </c>
      <c r="H76" s="7">
        <v>44</v>
      </c>
      <c r="I76" s="7">
        <v>52</v>
      </c>
      <c r="J76" s="22">
        <v>114</v>
      </c>
      <c r="K76" s="7">
        <v>0</v>
      </c>
      <c r="L76" s="7">
        <v>0</v>
      </c>
      <c r="M76" s="7">
        <v>0</v>
      </c>
      <c r="N76" s="37">
        <f t="shared" si="1"/>
        <v>0.3904109589041096</v>
      </c>
    </row>
    <row r="77" spans="1:14" x14ac:dyDescent="0.25">
      <c r="A77" s="21" t="s">
        <v>7117</v>
      </c>
      <c r="B77" s="34">
        <v>470</v>
      </c>
      <c r="C77" s="7">
        <v>26</v>
      </c>
      <c r="D77" s="7">
        <v>1</v>
      </c>
      <c r="E77" s="7">
        <v>0</v>
      </c>
      <c r="F77" s="7">
        <v>5</v>
      </c>
      <c r="G77" s="7">
        <v>0</v>
      </c>
      <c r="H77" s="7">
        <v>83</v>
      </c>
      <c r="I77" s="7">
        <v>125</v>
      </c>
      <c r="J77" s="22">
        <v>240</v>
      </c>
      <c r="K77" s="7">
        <v>0</v>
      </c>
      <c r="L77" s="7">
        <v>0</v>
      </c>
      <c r="M77" s="7">
        <v>0</v>
      </c>
      <c r="N77" s="37">
        <f t="shared" si="1"/>
        <v>0.51063829787234039</v>
      </c>
    </row>
    <row r="78" spans="1:14" x14ac:dyDescent="0.25">
      <c r="A78" s="21" t="s">
        <v>7118</v>
      </c>
      <c r="B78" s="34">
        <v>651</v>
      </c>
      <c r="C78" s="7">
        <v>35</v>
      </c>
      <c r="D78" s="7">
        <v>0</v>
      </c>
      <c r="E78" s="7">
        <v>1</v>
      </c>
      <c r="F78" s="7">
        <v>3</v>
      </c>
      <c r="G78" s="7">
        <v>1</v>
      </c>
      <c r="H78" s="7">
        <v>84</v>
      </c>
      <c r="I78" s="7">
        <v>166</v>
      </c>
      <c r="J78" s="22">
        <v>290</v>
      </c>
      <c r="K78" s="7">
        <v>0</v>
      </c>
      <c r="L78" s="7">
        <v>0</v>
      </c>
      <c r="M78" s="7">
        <v>1</v>
      </c>
      <c r="N78" s="37">
        <f t="shared" si="1"/>
        <v>0.44700460829493088</v>
      </c>
    </row>
    <row r="79" spans="1:14" x14ac:dyDescent="0.25">
      <c r="A79" s="21" t="s">
        <v>7119</v>
      </c>
      <c r="B79" s="34">
        <v>666</v>
      </c>
      <c r="C79" s="7">
        <v>37</v>
      </c>
      <c r="D79" s="7">
        <v>2</v>
      </c>
      <c r="E79" s="7">
        <v>1</v>
      </c>
      <c r="F79" s="7">
        <v>5</v>
      </c>
      <c r="G79" s="7">
        <v>1</v>
      </c>
      <c r="H79" s="7">
        <v>149</v>
      </c>
      <c r="I79" s="7">
        <v>111</v>
      </c>
      <c r="J79" s="22">
        <v>306</v>
      </c>
      <c r="K79" s="7">
        <v>0</v>
      </c>
      <c r="L79" s="7">
        <v>0</v>
      </c>
      <c r="M79" s="7">
        <v>0</v>
      </c>
      <c r="N79" s="37">
        <f t="shared" si="1"/>
        <v>0.45945945945945948</v>
      </c>
    </row>
    <row r="80" spans="1:14" x14ac:dyDescent="0.25">
      <c r="A80" s="21" t="s">
        <v>7120</v>
      </c>
      <c r="B80" s="34">
        <v>490</v>
      </c>
      <c r="C80" s="7">
        <v>33</v>
      </c>
      <c r="D80" s="7">
        <v>0</v>
      </c>
      <c r="E80" s="7">
        <v>1</v>
      </c>
      <c r="F80" s="7">
        <v>1</v>
      </c>
      <c r="G80" s="7">
        <v>2</v>
      </c>
      <c r="H80" s="7">
        <v>112</v>
      </c>
      <c r="I80" s="7">
        <v>120</v>
      </c>
      <c r="J80" s="22">
        <v>269</v>
      </c>
      <c r="K80" s="7">
        <v>0</v>
      </c>
      <c r="L80" s="7">
        <v>0</v>
      </c>
      <c r="M80" s="7">
        <v>0</v>
      </c>
      <c r="N80" s="37">
        <f t="shared" si="1"/>
        <v>0.54897959183673473</v>
      </c>
    </row>
    <row r="81" spans="1:14" x14ac:dyDescent="0.25">
      <c r="A81" s="21" t="s">
        <v>7121</v>
      </c>
      <c r="B81" s="34">
        <v>610</v>
      </c>
      <c r="C81" s="7">
        <v>49</v>
      </c>
      <c r="D81" s="7">
        <v>2</v>
      </c>
      <c r="E81" s="7">
        <v>2</v>
      </c>
      <c r="F81" s="7">
        <v>2</v>
      </c>
      <c r="G81" s="7">
        <v>0</v>
      </c>
      <c r="H81" s="7">
        <v>133</v>
      </c>
      <c r="I81" s="7">
        <v>103</v>
      </c>
      <c r="J81" s="22">
        <v>291</v>
      </c>
      <c r="K81" s="7">
        <v>0</v>
      </c>
      <c r="L81" s="7">
        <v>0</v>
      </c>
      <c r="M81" s="7">
        <v>2</v>
      </c>
      <c r="N81" s="37">
        <f t="shared" si="1"/>
        <v>0.48032786885245904</v>
      </c>
    </row>
    <row r="82" spans="1:14" x14ac:dyDescent="0.25">
      <c r="A82" s="21" t="s">
        <v>7122</v>
      </c>
      <c r="B82" s="34">
        <v>688</v>
      </c>
      <c r="C82" s="7">
        <v>42</v>
      </c>
      <c r="D82" s="7">
        <v>0</v>
      </c>
      <c r="E82" s="7">
        <v>6</v>
      </c>
      <c r="F82" s="7">
        <v>4</v>
      </c>
      <c r="G82" s="7">
        <v>1</v>
      </c>
      <c r="H82" s="7">
        <v>168</v>
      </c>
      <c r="I82" s="7">
        <v>160</v>
      </c>
      <c r="J82" s="22">
        <v>381</v>
      </c>
      <c r="K82" s="7">
        <v>0</v>
      </c>
      <c r="L82" s="7">
        <v>0</v>
      </c>
      <c r="M82" s="7">
        <v>0</v>
      </c>
      <c r="N82" s="37">
        <f t="shared" si="1"/>
        <v>0.55377906976744184</v>
      </c>
    </row>
    <row r="83" spans="1:14" x14ac:dyDescent="0.25">
      <c r="A83" s="21" t="s">
        <v>7123</v>
      </c>
      <c r="B83" s="34">
        <v>688</v>
      </c>
      <c r="C83" s="7">
        <v>34</v>
      </c>
      <c r="D83" s="7">
        <v>0</v>
      </c>
      <c r="E83" s="7">
        <v>3</v>
      </c>
      <c r="F83" s="7">
        <v>2</v>
      </c>
      <c r="G83" s="7">
        <v>0</v>
      </c>
      <c r="H83" s="7">
        <v>116</v>
      </c>
      <c r="I83" s="7">
        <v>175</v>
      </c>
      <c r="J83" s="22">
        <v>330</v>
      </c>
      <c r="K83" s="7">
        <v>0</v>
      </c>
      <c r="L83" s="7">
        <v>0</v>
      </c>
      <c r="M83" s="7">
        <v>2</v>
      </c>
      <c r="N83" s="37">
        <f t="shared" si="1"/>
        <v>0.48255813953488375</v>
      </c>
    </row>
    <row r="84" spans="1:14" x14ac:dyDescent="0.25">
      <c r="A84" s="21" t="s">
        <v>7124</v>
      </c>
      <c r="B84" s="34">
        <v>242</v>
      </c>
      <c r="C84" s="7">
        <v>20</v>
      </c>
      <c r="D84" s="7">
        <v>0</v>
      </c>
      <c r="E84" s="7">
        <v>0</v>
      </c>
      <c r="F84" s="7">
        <v>0</v>
      </c>
      <c r="G84" s="7">
        <v>1</v>
      </c>
      <c r="H84" s="7">
        <v>56</v>
      </c>
      <c r="I84" s="7">
        <v>42</v>
      </c>
      <c r="J84" s="22">
        <v>119</v>
      </c>
      <c r="K84" s="7">
        <v>1</v>
      </c>
      <c r="L84" s="7">
        <v>0</v>
      </c>
      <c r="M84" s="7">
        <v>0</v>
      </c>
      <c r="N84" s="37">
        <f t="shared" si="1"/>
        <v>0.49173553719008267</v>
      </c>
    </row>
    <row r="85" spans="1:14" x14ac:dyDescent="0.25">
      <c r="A85" s="21" t="s">
        <v>279</v>
      </c>
      <c r="B85" s="7">
        <v>0</v>
      </c>
      <c r="C85" s="7">
        <v>21</v>
      </c>
      <c r="D85" s="7">
        <v>3</v>
      </c>
      <c r="E85" s="7">
        <v>3</v>
      </c>
      <c r="F85" s="7">
        <v>4</v>
      </c>
      <c r="G85" s="7">
        <v>1</v>
      </c>
      <c r="H85" s="7">
        <v>196</v>
      </c>
      <c r="I85" s="7">
        <v>168</v>
      </c>
      <c r="J85" s="22">
        <v>396</v>
      </c>
      <c r="K85" s="7">
        <v>0</v>
      </c>
      <c r="L85" s="7">
        <v>0</v>
      </c>
      <c r="M85" s="7">
        <v>78</v>
      </c>
      <c r="N85" s="37" t="s">
        <v>99</v>
      </c>
    </row>
    <row r="86" spans="1:14" x14ac:dyDescent="0.25">
      <c r="A86" s="21" t="s">
        <v>7125</v>
      </c>
      <c r="B86" s="7">
        <v>0</v>
      </c>
      <c r="C86" s="7">
        <v>11</v>
      </c>
      <c r="D86" s="7">
        <v>0</v>
      </c>
      <c r="E86" s="7">
        <v>1</v>
      </c>
      <c r="F86" s="7">
        <v>9</v>
      </c>
      <c r="G86" s="7">
        <v>3</v>
      </c>
      <c r="H86" s="7">
        <v>73</v>
      </c>
      <c r="I86" s="7">
        <v>52</v>
      </c>
      <c r="J86" s="22">
        <v>149</v>
      </c>
      <c r="K86" s="7">
        <v>0</v>
      </c>
      <c r="L86" s="7">
        <v>0</v>
      </c>
      <c r="M86" s="7">
        <v>2</v>
      </c>
      <c r="N86" s="37" t="s">
        <v>99</v>
      </c>
    </row>
    <row r="87" spans="1:14" x14ac:dyDescent="0.25">
      <c r="A87" s="21" t="s">
        <v>7126</v>
      </c>
      <c r="B87" s="7">
        <v>0</v>
      </c>
      <c r="C87" s="7">
        <v>10</v>
      </c>
      <c r="D87" s="7">
        <v>4</v>
      </c>
      <c r="E87" s="7">
        <v>4</v>
      </c>
      <c r="F87" s="7">
        <v>12</v>
      </c>
      <c r="G87" s="7">
        <v>2</v>
      </c>
      <c r="H87" s="7">
        <v>47</v>
      </c>
      <c r="I87" s="7">
        <v>34</v>
      </c>
      <c r="J87" s="22">
        <v>113</v>
      </c>
      <c r="K87" s="7">
        <v>2</v>
      </c>
      <c r="L87" s="7">
        <v>1</v>
      </c>
      <c r="M87" s="7">
        <v>0</v>
      </c>
      <c r="N87" s="37" t="s">
        <v>99</v>
      </c>
    </row>
    <row r="88" spans="1:14" x14ac:dyDescent="0.25">
      <c r="A88" s="21" t="s">
        <v>983</v>
      </c>
      <c r="B88" s="7">
        <v>0</v>
      </c>
      <c r="C88" s="7">
        <v>570</v>
      </c>
      <c r="D88" s="7">
        <v>35</v>
      </c>
      <c r="E88" s="7">
        <v>38</v>
      </c>
      <c r="F88" s="7">
        <v>53</v>
      </c>
      <c r="G88" s="7">
        <v>29</v>
      </c>
      <c r="H88" s="22">
        <v>3367</v>
      </c>
      <c r="I88" s="22">
        <v>2887</v>
      </c>
      <c r="J88" s="22">
        <v>6979</v>
      </c>
      <c r="K88" s="7">
        <v>6</v>
      </c>
      <c r="L88" s="7">
        <v>1</v>
      </c>
      <c r="M88" s="7">
        <v>5</v>
      </c>
      <c r="N88" s="37" t="s">
        <v>99</v>
      </c>
    </row>
    <row r="89" spans="1:14" x14ac:dyDescent="0.25">
      <c r="A89" s="21" t="s">
        <v>7127</v>
      </c>
      <c r="B89" s="7">
        <v>0</v>
      </c>
      <c r="C89" s="7">
        <v>15</v>
      </c>
      <c r="D89" s="7">
        <v>3</v>
      </c>
      <c r="E89" s="7">
        <v>1</v>
      </c>
      <c r="F89" s="7">
        <v>4</v>
      </c>
      <c r="G89" s="7">
        <v>2</v>
      </c>
      <c r="H89" s="7">
        <v>84</v>
      </c>
      <c r="I89" s="7">
        <v>82</v>
      </c>
      <c r="J89" s="22">
        <v>191</v>
      </c>
      <c r="K89" s="7">
        <v>0</v>
      </c>
      <c r="L89" s="7">
        <v>0</v>
      </c>
      <c r="M89" s="7">
        <v>0</v>
      </c>
      <c r="N89" s="37" t="s">
        <v>99</v>
      </c>
    </row>
    <row r="90" spans="1:14" x14ac:dyDescent="0.25">
      <c r="A90" s="21" t="s">
        <v>102</v>
      </c>
      <c r="B90" s="7">
        <v>0</v>
      </c>
      <c r="C90" s="7">
        <v>79</v>
      </c>
      <c r="D90" s="7">
        <v>4</v>
      </c>
      <c r="E90" s="7">
        <v>1</v>
      </c>
      <c r="F90" s="7">
        <v>10</v>
      </c>
      <c r="G90" s="7">
        <v>3</v>
      </c>
      <c r="H90" s="7">
        <v>420</v>
      </c>
      <c r="I90" s="7">
        <v>434</v>
      </c>
      <c r="J90" s="22">
        <v>951</v>
      </c>
      <c r="K90" s="7">
        <v>0</v>
      </c>
      <c r="L90" s="7">
        <v>0</v>
      </c>
      <c r="M90" s="7">
        <v>1</v>
      </c>
      <c r="N90" s="37" t="s">
        <v>99</v>
      </c>
    </row>
    <row r="91" spans="1:14" x14ac:dyDescent="0.25">
      <c r="A91" s="21" t="s">
        <v>103</v>
      </c>
      <c r="B91" s="7">
        <v>0</v>
      </c>
      <c r="C91" s="7">
        <v>29</v>
      </c>
      <c r="D91" s="7">
        <v>4</v>
      </c>
      <c r="E91" s="7">
        <v>0</v>
      </c>
      <c r="F91" s="7">
        <v>5</v>
      </c>
      <c r="G91" s="7">
        <v>1</v>
      </c>
      <c r="H91" s="7">
        <v>115</v>
      </c>
      <c r="I91" s="7">
        <v>77</v>
      </c>
      <c r="J91" s="22">
        <v>231</v>
      </c>
      <c r="K91" s="7">
        <v>0</v>
      </c>
      <c r="L91" s="7">
        <v>0</v>
      </c>
      <c r="M91" s="7">
        <v>0</v>
      </c>
      <c r="N91" s="46" t="s">
        <v>99</v>
      </c>
    </row>
    <row r="92" spans="1:14" x14ac:dyDescent="0.25">
      <c r="A92" s="81" t="s">
        <v>104</v>
      </c>
      <c r="B92" s="7"/>
      <c r="C92" s="7">
        <f>SUM(C2:C87)</f>
        <v>2124</v>
      </c>
      <c r="D92" s="7">
        <f t="shared" ref="D92:M92" si="2">SUM(D2:D87)</f>
        <v>126</v>
      </c>
      <c r="E92" s="7">
        <f t="shared" si="2"/>
        <v>189</v>
      </c>
      <c r="F92" s="7">
        <f t="shared" si="2"/>
        <v>245</v>
      </c>
      <c r="G92" s="7">
        <f t="shared" si="2"/>
        <v>104</v>
      </c>
      <c r="H92" s="7">
        <f t="shared" si="2"/>
        <v>8350</v>
      </c>
      <c r="I92" s="7">
        <f t="shared" si="2"/>
        <v>7202</v>
      </c>
      <c r="J92" s="7">
        <f t="shared" si="2"/>
        <v>18340</v>
      </c>
      <c r="K92" s="7">
        <f t="shared" si="2"/>
        <v>49</v>
      </c>
      <c r="L92" s="7">
        <f t="shared" si="2"/>
        <v>7</v>
      </c>
      <c r="M92" s="7">
        <f t="shared" si="2"/>
        <v>102</v>
      </c>
      <c r="N92" s="37"/>
    </row>
    <row r="93" spans="1:14" x14ac:dyDescent="0.25">
      <c r="A93" s="81" t="s">
        <v>105</v>
      </c>
      <c r="B93" s="7"/>
      <c r="C93" s="7">
        <f>SUM(C88:C91)</f>
        <v>693</v>
      </c>
      <c r="D93" s="7">
        <f t="shared" ref="D93:M93" si="3">SUM(D88:D91)</f>
        <v>46</v>
      </c>
      <c r="E93" s="7">
        <f t="shared" si="3"/>
        <v>40</v>
      </c>
      <c r="F93" s="7">
        <f t="shared" si="3"/>
        <v>72</v>
      </c>
      <c r="G93" s="7">
        <f t="shared" si="3"/>
        <v>35</v>
      </c>
      <c r="H93" s="7">
        <f t="shared" si="3"/>
        <v>3986</v>
      </c>
      <c r="I93" s="7">
        <f t="shared" si="3"/>
        <v>3480</v>
      </c>
      <c r="J93" s="7">
        <f t="shared" si="3"/>
        <v>8352</v>
      </c>
      <c r="K93" s="7">
        <f t="shared" si="3"/>
        <v>6</v>
      </c>
      <c r="L93" s="7">
        <f t="shared" si="3"/>
        <v>1</v>
      </c>
      <c r="M93" s="7">
        <f t="shared" si="3"/>
        <v>6</v>
      </c>
      <c r="N93" s="37"/>
    </row>
    <row r="94" spans="1:14" x14ac:dyDescent="0.25">
      <c r="A94" s="81" t="s">
        <v>106</v>
      </c>
      <c r="B94" s="7">
        <f>SUM(B2:B91)</f>
        <v>36885</v>
      </c>
      <c r="C94" s="7">
        <f>SUM(C92:C93)</f>
        <v>2817</v>
      </c>
      <c r="D94" s="7">
        <f t="shared" ref="D94:M94" si="4">SUM(D92:D93)</f>
        <v>172</v>
      </c>
      <c r="E94" s="7">
        <f t="shared" si="4"/>
        <v>229</v>
      </c>
      <c r="F94" s="7">
        <f t="shared" si="4"/>
        <v>317</v>
      </c>
      <c r="G94" s="7">
        <f t="shared" si="4"/>
        <v>139</v>
      </c>
      <c r="H94" s="7">
        <f t="shared" si="4"/>
        <v>12336</v>
      </c>
      <c r="I94" s="7">
        <f t="shared" si="4"/>
        <v>10682</v>
      </c>
      <c r="J94" s="7">
        <f t="shared" si="4"/>
        <v>26692</v>
      </c>
      <c r="K94" s="7">
        <f t="shared" si="4"/>
        <v>55</v>
      </c>
      <c r="L94" s="7">
        <f t="shared" si="4"/>
        <v>8</v>
      </c>
      <c r="M94" s="7">
        <f t="shared" si="4"/>
        <v>108</v>
      </c>
      <c r="N94" s="37">
        <f>(M94+L94+J94)/B94</f>
        <v>0.72679951199674664</v>
      </c>
    </row>
    <row r="95" spans="1:14" x14ac:dyDescent="0.25">
      <c r="A95" s="81" t="s">
        <v>107</v>
      </c>
      <c r="B95" s="7"/>
      <c r="C95" s="37">
        <f>C94/$J$94</f>
        <v>0.10553723962235875</v>
      </c>
      <c r="D95" s="37">
        <f t="shared" ref="D95:I95" si="5">D94/$J$94</f>
        <v>6.4438783156001798E-3</v>
      </c>
      <c r="E95" s="37">
        <f t="shared" si="5"/>
        <v>8.5793496178630298E-3</v>
      </c>
      <c r="F95" s="37">
        <f t="shared" si="5"/>
        <v>1.1876217593286378E-2</v>
      </c>
      <c r="G95" s="37">
        <f t="shared" si="5"/>
        <v>5.2075528248164242E-3</v>
      </c>
      <c r="H95" s="37">
        <f t="shared" si="5"/>
        <v>0.46216094710025474</v>
      </c>
      <c r="I95" s="37">
        <f t="shared" si="5"/>
        <v>0.40019481492582049</v>
      </c>
      <c r="J95" s="37"/>
      <c r="K95" s="37"/>
      <c r="L95" s="37"/>
      <c r="M95" s="37"/>
      <c r="N95" s="37"/>
    </row>
    <row r="96" spans="1:14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83" fitToHeight="0" orientation="landscape" r:id="rId1"/>
  <tableParts count="1">
    <tablePart r:id="rId2"/>
  </tablePart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916F2-B561-428E-A392-DA6DF2225283}">
  <sheetPr codeName="Sheet85">
    <pageSetUpPr fitToPage="1"/>
  </sheetPr>
  <dimension ref="A1:O88"/>
  <sheetViews>
    <sheetView zoomScaleNormal="100" workbookViewId="0">
      <pane xSplit="1" ySplit="1" topLeftCell="B63" activePane="bottomRight" state="frozen"/>
      <selection pane="topRight" activeCell="B1" sqref="B1"/>
      <selection pane="bottomLeft" activeCell="A2" sqref="A2"/>
      <selection pane="bottomRight" activeCell="B86" sqref="B86"/>
    </sheetView>
  </sheetViews>
  <sheetFormatPr defaultColWidth="0" defaultRowHeight="15" customHeight="1" zeroHeight="1" x14ac:dyDescent="0.25"/>
  <cols>
    <col min="1" max="1" width="37.7109375" style="33" customWidth="1"/>
    <col min="2" max="2" width="8.7109375" style="88" customWidth="1"/>
    <col min="3" max="9" width="11.7109375" style="88" customWidth="1"/>
    <col min="10" max="10" width="8.7109375" style="88" customWidth="1"/>
    <col min="11" max="13" width="3.7109375" style="88" customWidth="1"/>
    <col min="14" max="14" width="8.7109375" style="47" customWidth="1"/>
    <col min="15" max="15" width="1.7109375" style="33" customWidth="1"/>
    <col min="16" max="16384" width="9.140625" style="33" hidden="1"/>
  </cols>
  <sheetData>
    <row r="1" spans="1:14" ht="50.1" customHeight="1" thickBot="1" x14ac:dyDescent="0.3">
      <c r="A1" s="1" t="s">
        <v>0</v>
      </c>
      <c r="B1" s="85" t="s">
        <v>1</v>
      </c>
      <c r="C1" s="85" t="s">
        <v>7128</v>
      </c>
      <c r="D1" s="85" t="s">
        <v>7129</v>
      </c>
      <c r="E1" s="85" t="s">
        <v>7130</v>
      </c>
      <c r="F1" s="85" t="s">
        <v>7131</v>
      </c>
      <c r="G1" s="85" t="s">
        <v>7132</v>
      </c>
      <c r="H1" s="85" t="s">
        <v>7133</v>
      </c>
      <c r="I1" s="85" t="s">
        <v>7134</v>
      </c>
      <c r="J1" s="85" t="s">
        <v>8</v>
      </c>
      <c r="K1" s="85" t="s">
        <v>9</v>
      </c>
      <c r="L1" s="85" t="s">
        <v>10</v>
      </c>
      <c r="M1" s="85" t="s">
        <v>11</v>
      </c>
      <c r="N1" s="32" t="s">
        <v>12</v>
      </c>
    </row>
    <row r="2" spans="1:14" ht="15.75" thickTop="1" x14ac:dyDescent="0.25">
      <c r="A2" s="21" t="s">
        <v>7135</v>
      </c>
      <c r="B2" s="34">
        <v>341</v>
      </c>
      <c r="C2" s="7">
        <v>0</v>
      </c>
      <c r="D2" s="7">
        <v>131</v>
      </c>
      <c r="E2" s="7">
        <v>0</v>
      </c>
      <c r="F2" s="7">
        <v>1</v>
      </c>
      <c r="G2" s="7">
        <v>18</v>
      </c>
      <c r="H2" s="7">
        <v>0</v>
      </c>
      <c r="I2" s="7">
        <v>44</v>
      </c>
      <c r="J2" s="22">
        <v>194</v>
      </c>
      <c r="K2" s="7">
        <v>0</v>
      </c>
      <c r="L2" s="7">
        <v>0</v>
      </c>
      <c r="M2" s="7">
        <v>0</v>
      </c>
      <c r="N2" s="37">
        <f t="shared" ref="N2:N65" si="0">(M2+L2+J2)/B2</f>
        <v>0.56891495601173026</v>
      </c>
    </row>
    <row r="3" spans="1:14" x14ac:dyDescent="0.25">
      <c r="A3" s="21" t="s">
        <v>7136</v>
      </c>
      <c r="B3" s="34">
        <v>549</v>
      </c>
      <c r="C3" s="7">
        <v>2</v>
      </c>
      <c r="D3" s="7">
        <v>153</v>
      </c>
      <c r="E3" s="7">
        <v>2</v>
      </c>
      <c r="F3" s="7">
        <v>3</v>
      </c>
      <c r="G3" s="7">
        <v>31</v>
      </c>
      <c r="H3" s="7">
        <v>2</v>
      </c>
      <c r="I3" s="7">
        <v>96</v>
      </c>
      <c r="J3" s="22">
        <v>289</v>
      </c>
      <c r="K3" s="7">
        <v>0</v>
      </c>
      <c r="L3" s="7">
        <v>0</v>
      </c>
      <c r="M3" s="7">
        <v>0</v>
      </c>
      <c r="N3" s="37">
        <f t="shared" si="0"/>
        <v>0.5264116575591985</v>
      </c>
    </row>
    <row r="4" spans="1:14" x14ac:dyDescent="0.25">
      <c r="A4" s="21" t="s">
        <v>7137</v>
      </c>
      <c r="B4" s="34">
        <v>553</v>
      </c>
      <c r="C4" s="7">
        <v>1</v>
      </c>
      <c r="D4" s="7">
        <v>169</v>
      </c>
      <c r="E4" s="7">
        <v>2</v>
      </c>
      <c r="F4" s="7">
        <v>0</v>
      </c>
      <c r="G4" s="7">
        <v>34</v>
      </c>
      <c r="H4" s="7">
        <v>0</v>
      </c>
      <c r="I4" s="7">
        <v>76</v>
      </c>
      <c r="J4" s="22">
        <v>282</v>
      </c>
      <c r="K4" s="7">
        <v>0</v>
      </c>
      <c r="L4" s="7">
        <v>0</v>
      </c>
      <c r="M4" s="7">
        <v>2</v>
      </c>
      <c r="N4" s="37">
        <f t="shared" si="0"/>
        <v>0.51356238698010848</v>
      </c>
    </row>
    <row r="5" spans="1:14" x14ac:dyDescent="0.25">
      <c r="A5" s="21" t="s">
        <v>7138</v>
      </c>
      <c r="B5" s="34">
        <v>404</v>
      </c>
      <c r="C5" s="7">
        <v>0</v>
      </c>
      <c r="D5" s="7">
        <v>129</v>
      </c>
      <c r="E5" s="7">
        <v>1</v>
      </c>
      <c r="F5" s="7">
        <v>0</v>
      </c>
      <c r="G5" s="7">
        <v>31</v>
      </c>
      <c r="H5" s="7">
        <v>1</v>
      </c>
      <c r="I5" s="7">
        <v>80</v>
      </c>
      <c r="J5" s="22">
        <v>242</v>
      </c>
      <c r="K5" s="7">
        <v>0</v>
      </c>
      <c r="L5" s="7">
        <v>0</v>
      </c>
      <c r="M5" s="7">
        <v>0</v>
      </c>
      <c r="N5" s="37">
        <f t="shared" si="0"/>
        <v>0.59900990099009899</v>
      </c>
    </row>
    <row r="6" spans="1:14" x14ac:dyDescent="0.25">
      <c r="A6" s="21" t="s">
        <v>7139</v>
      </c>
      <c r="B6" s="34">
        <v>625</v>
      </c>
      <c r="C6" s="7">
        <v>3</v>
      </c>
      <c r="D6" s="7">
        <v>192</v>
      </c>
      <c r="E6" s="7">
        <v>0</v>
      </c>
      <c r="F6" s="7">
        <v>12</v>
      </c>
      <c r="G6" s="7">
        <v>47</v>
      </c>
      <c r="H6" s="7">
        <v>4</v>
      </c>
      <c r="I6" s="7">
        <v>115</v>
      </c>
      <c r="J6" s="22">
        <v>373</v>
      </c>
      <c r="K6" s="7">
        <v>3</v>
      </c>
      <c r="L6" s="7">
        <v>1</v>
      </c>
      <c r="M6" s="7">
        <v>0</v>
      </c>
      <c r="N6" s="37">
        <f t="shared" si="0"/>
        <v>0.59840000000000004</v>
      </c>
    </row>
    <row r="7" spans="1:14" x14ac:dyDescent="0.25">
      <c r="A7" s="21" t="s">
        <v>7140</v>
      </c>
      <c r="B7" s="34">
        <v>636</v>
      </c>
      <c r="C7" s="7">
        <v>3</v>
      </c>
      <c r="D7" s="7">
        <v>170</v>
      </c>
      <c r="E7" s="7">
        <v>2</v>
      </c>
      <c r="F7" s="7">
        <v>1</v>
      </c>
      <c r="G7" s="7">
        <v>55</v>
      </c>
      <c r="H7" s="7">
        <v>2</v>
      </c>
      <c r="I7" s="7">
        <v>107</v>
      </c>
      <c r="J7" s="22">
        <v>340</v>
      </c>
      <c r="K7" s="7">
        <v>0</v>
      </c>
      <c r="L7" s="7">
        <v>0</v>
      </c>
      <c r="M7" s="7">
        <v>2</v>
      </c>
      <c r="N7" s="37">
        <f t="shared" si="0"/>
        <v>0.53773584905660377</v>
      </c>
    </row>
    <row r="8" spans="1:14" x14ac:dyDescent="0.25">
      <c r="A8" s="21" t="s">
        <v>7141</v>
      </c>
      <c r="B8" s="34">
        <v>454</v>
      </c>
      <c r="C8" s="7">
        <v>1</v>
      </c>
      <c r="D8" s="7">
        <v>115</v>
      </c>
      <c r="E8" s="7">
        <v>1</v>
      </c>
      <c r="F8" s="7">
        <v>0</v>
      </c>
      <c r="G8" s="7">
        <v>22</v>
      </c>
      <c r="H8" s="7">
        <v>0</v>
      </c>
      <c r="I8" s="7">
        <v>86</v>
      </c>
      <c r="J8" s="22">
        <v>225</v>
      </c>
      <c r="K8" s="7">
        <v>1</v>
      </c>
      <c r="L8" s="7">
        <v>0</v>
      </c>
      <c r="M8" s="7">
        <v>0</v>
      </c>
      <c r="N8" s="37">
        <f t="shared" si="0"/>
        <v>0.49559471365638769</v>
      </c>
    </row>
    <row r="9" spans="1:14" x14ac:dyDescent="0.25">
      <c r="A9" s="21" t="s">
        <v>7142</v>
      </c>
      <c r="B9" s="34">
        <v>465</v>
      </c>
      <c r="C9" s="7">
        <v>1</v>
      </c>
      <c r="D9" s="7">
        <v>125</v>
      </c>
      <c r="E9" s="7">
        <v>1</v>
      </c>
      <c r="F9" s="7">
        <v>6</v>
      </c>
      <c r="G9" s="7">
        <v>42</v>
      </c>
      <c r="H9" s="7">
        <v>4</v>
      </c>
      <c r="I9" s="7">
        <v>56</v>
      </c>
      <c r="J9" s="22">
        <v>235</v>
      </c>
      <c r="K9" s="7">
        <v>1</v>
      </c>
      <c r="L9" s="7">
        <v>0</v>
      </c>
      <c r="M9" s="7">
        <v>0</v>
      </c>
      <c r="N9" s="37">
        <f t="shared" si="0"/>
        <v>0.5053763440860215</v>
      </c>
    </row>
    <row r="10" spans="1:14" x14ac:dyDescent="0.25">
      <c r="A10" s="21" t="s">
        <v>7143</v>
      </c>
      <c r="B10" s="34">
        <v>595</v>
      </c>
      <c r="C10" s="7">
        <v>1</v>
      </c>
      <c r="D10" s="7">
        <v>164</v>
      </c>
      <c r="E10" s="7">
        <v>0</v>
      </c>
      <c r="F10" s="7">
        <v>1</v>
      </c>
      <c r="G10" s="7">
        <v>54</v>
      </c>
      <c r="H10" s="7">
        <v>3</v>
      </c>
      <c r="I10" s="7">
        <v>71</v>
      </c>
      <c r="J10" s="22">
        <v>294</v>
      </c>
      <c r="K10" s="7">
        <v>1</v>
      </c>
      <c r="L10" s="7">
        <v>0</v>
      </c>
      <c r="M10" s="7">
        <v>0</v>
      </c>
      <c r="N10" s="37">
        <f t="shared" si="0"/>
        <v>0.49411764705882355</v>
      </c>
    </row>
    <row r="11" spans="1:14" x14ac:dyDescent="0.25">
      <c r="A11" s="21" t="s">
        <v>7144</v>
      </c>
      <c r="B11" s="34">
        <v>434</v>
      </c>
      <c r="C11" s="7">
        <v>3</v>
      </c>
      <c r="D11" s="7">
        <v>145</v>
      </c>
      <c r="E11" s="7">
        <v>0</v>
      </c>
      <c r="F11" s="7">
        <v>5</v>
      </c>
      <c r="G11" s="7">
        <v>33</v>
      </c>
      <c r="H11" s="7">
        <v>7</v>
      </c>
      <c r="I11" s="7">
        <v>80</v>
      </c>
      <c r="J11" s="22">
        <v>273</v>
      </c>
      <c r="K11" s="7">
        <v>0</v>
      </c>
      <c r="L11" s="7">
        <v>1</v>
      </c>
      <c r="M11" s="7">
        <v>0</v>
      </c>
      <c r="N11" s="37">
        <f t="shared" si="0"/>
        <v>0.63133640552995396</v>
      </c>
    </row>
    <row r="12" spans="1:14" x14ac:dyDescent="0.25">
      <c r="A12" s="21" t="s">
        <v>7145</v>
      </c>
      <c r="B12" s="34">
        <v>436</v>
      </c>
      <c r="C12" s="7">
        <v>4</v>
      </c>
      <c r="D12" s="7">
        <v>138</v>
      </c>
      <c r="E12" s="7">
        <v>0</v>
      </c>
      <c r="F12" s="7">
        <v>4</v>
      </c>
      <c r="G12" s="7">
        <v>27</v>
      </c>
      <c r="H12" s="7">
        <v>4</v>
      </c>
      <c r="I12" s="7">
        <v>49</v>
      </c>
      <c r="J12" s="22">
        <v>226</v>
      </c>
      <c r="K12" s="7">
        <v>0</v>
      </c>
      <c r="L12" s="7">
        <v>0</v>
      </c>
      <c r="M12" s="7">
        <v>0</v>
      </c>
      <c r="N12" s="37">
        <f t="shared" si="0"/>
        <v>0.51834862385321101</v>
      </c>
    </row>
    <row r="13" spans="1:14" x14ac:dyDescent="0.25">
      <c r="A13" s="21" t="s">
        <v>7146</v>
      </c>
      <c r="B13" s="34">
        <v>455</v>
      </c>
      <c r="C13" s="7">
        <v>3</v>
      </c>
      <c r="D13" s="7">
        <v>161</v>
      </c>
      <c r="E13" s="7">
        <v>1</v>
      </c>
      <c r="F13" s="7">
        <v>0</v>
      </c>
      <c r="G13" s="7">
        <v>38</v>
      </c>
      <c r="H13" s="7">
        <v>1</v>
      </c>
      <c r="I13" s="7">
        <v>68</v>
      </c>
      <c r="J13" s="22">
        <v>272</v>
      </c>
      <c r="K13" s="7">
        <v>1</v>
      </c>
      <c r="L13" s="7">
        <v>0</v>
      </c>
      <c r="M13" s="7">
        <v>0</v>
      </c>
      <c r="N13" s="37">
        <f t="shared" si="0"/>
        <v>0.59780219780219779</v>
      </c>
    </row>
    <row r="14" spans="1:14" x14ac:dyDescent="0.25">
      <c r="A14" s="21" t="s">
        <v>7147</v>
      </c>
      <c r="B14" s="34">
        <v>311</v>
      </c>
      <c r="C14" s="7">
        <v>0</v>
      </c>
      <c r="D14" s="7">
        <v>108</v>
      </c>
      <c r="E14" s="7">
        <v>2</v>
      </c>
      <c r="F14" s="7">
        <v>2</v>
      </c>
      <c r="G14" s="7">
        <v>22</v>
      </c>
      <c r="H14" s="7">
        <v>0</v>
      </c>
      <c r="I14" s="7">
        <v>32</v>
      </c>
      <c r="J14" s="22">
        <v>166</v>
      </c>
      <c r="K14" s="7">
        <v>0</v>
      </c>
      <c r="L14" s="7">
        <v>2</v>
      </c>
      <c r="M14" s="7">
        <v>0</v>
      </c>
      <c r="N14" s="37">
        <f t="shared" si="0"/>
        <v>0.54019292604501612</v>
      </c>
    </row>
    <row r="15" spans="1:14" x14ac:dyDescent="0.25">
      <c r="A15" s="21" t="s">
        <v>7148</v>
      </c>
      <c r="B15" s="34">
        <v>473</v>
      </c>
      <c r="C15" s="7">
        <v>1</v>
      </c>
      <c r="D15" s="7">
        <v>142</v>
      </c>
      <c r="E15" s="7">
        <v>0</v>
      </c>
      <c r="F15" s="7">
        <v>1</v>
      </c>
      <c r="G15" s="7">
        <v>34</v>
      </c>
      <c r="H15" s="7">
        <v>0</v>
      </c>
      <c r="I15" s="7">
        <v>65</v>
      </c>
      <c r="J15" s="22">
        <v>243</v>
      </c>
      <c r="K15" s="7">
        <v>0</v>
      </c>
      <c r="L15" s="7">
        <v>0</v>
      </c>
      <c r="M15" s="7">
        <v>0</v>
      </c>
      <c r="N15" s="37">
        <f t="shared" si="0"/>
        <v>0.51374207188160681</v>
      </c>
    </row>
    <row r="16" spans="1:14" x14ac:dyDescent="0.25">
      <c r="A16" s="21" t="s">
        <v>7149</v>
      </c>
      <c r="B16" s="34">
        <v>486</v>
      </c>
      <c r="C16" s="7">
        <v>0</v>
      </c>
      <c r="D16" s="7">
        <v>127</v>
      </c>
      <c r="E16" s="7">
        <v>0</v>
      </c>
      <c r="F16" s="7">
        <v>5</v>
      </c>
      <c r="G16" s="7">
        <v>42</v>
      </c>
      <c r="H16" s="7">
        <v>0</v>
      </c>
      <c r="I16" s="7">
        <v>53</v>
      </c>
      <c r="J16" s="22">
        <v>227</v>
      </c>
      <c r="K16" s="7">
        <v>0</v>
      </c>
      <c r="L16" s="7">
        <v>0</v>
      </c>
      <c r="M16" s="7">
        <v>0</v>
      </c>
      <c r="N16" s="37">
        <f t="shared" si="0"/>
        <v>0.46707818930041151</v>
      </c>
    </row>
    <row r="17" spans="1:14" x14ac:dyDescent="0.25">
      <c r="A17" s="21" t="s">
        <v>7150</v>
      </c>
      <c r="B17" s="34">
        <v>458</v>
      </c>
      <c r="C17" s="7">
        <v>3</v>
      </c>
      <c r="D17" s="7">
        <v>113</v>
      </c>
      <c r="E17" s="7">
        <v>0</v>
      </c>
      <c r="F17" s="7">
        <v>4</v>
      </c>
      <c r="G17" s="7">
        <v>34</v>
      </c>
      <c r="H17" s="7">
        <v>2</v>
      </c>
      <c r="I17" s="7">
        <v>70</v>
      </c>
      <c r="J17" s="22">
        <v>226</v>
      </c>
      <c r="K17" s="7">
        <v>2</v>
      </c>
      <c r="L17" s="7">
        <v>0</v>
      </c>
      <c r="M17" s="7">
        <v>0</v>
      </c>
      <c r="N17" s="37">
        <f t="shared" si="0"/>
        <v>0.49344978165938863</v>
      </c>
    </row>
    <row r="18" spans="1:14" x14ac:dyDescent="0.25">
      <c r="A18" s="21" t="s">
        <v>7151</v>
      </c>
      <c r="B18" s="34">
        <v>354</v>
      </c>
      <c r="C18" s="7">
        <v>1</v>
      </c>
      <c r="D18" s="7">
        <v>90</v>
      </c>
      <c r="E18" s="7">
        <v>0</v>
      </c>
      <c r="F18" s="7">
        <v>1</v>
      </c>
      <c r="G18" s="7">
        <v>35</v>
      </c>
      <c r="H18" s="7">
        <v>6</v>
      </c>
      <c r="I18" s="7">
        <v>67</v>
      </c>
      <c r="J18" s="22">
        <v>200</v>
      </c>
      <c r="K18" s="7">
        <v>1</v>
      </c>
      <c r="L18" s="7">
        <v>0</v>
      </c>
      <c r="M18" s="7">
        <v>1</v>
      </c>
      <c r="N18" s="37">
        <f t="shared" si="0"/>
        <v>0.56779661016949157</v>
      </c>
    </row>
    <row r="19" spans="1:14" x14ac:dyDescent="0.25">
      <c r="A19" s="21" t="s">
        <v>7152</v>
      </c>
      <c r="B19" s="34">
        <v>462</v>
      </c>
      <c r="C19" s="7">
        <v>1</v>
      </c>
      <c r="D19" s="7">
        <v>150</v>
      </c>
      <c r="E19" s="7">
        <v>2</v>
      </c>
      <c r="F19" s="7">
        <v>3</v>
      </c>
      <c r="G19" s="7">
        <v>29</v>
      </c>
      <c r="H19" s="7">
        <v>1</v>
      </c>
      <c r="I19" s="7">
        <v>41</v>
      </c>
      <c r="J19" s="22">
        <v>227</v>
      </c>
      <c r="K19" s="7">
        <v>0</v>
      </c>
      <c r="L19" s="7">
        <v>0</v>
      </c>
      <c r="M19" s="7">
        <v>2</v>
      </c>
      <c r="N19" s="37">
        <f t="shared" si="0"/>
        <v>0.49567099567099565</v>
      </c>
    </row>
    <row r="20" spans="1:14" x14ac:dyDescent="0.25">
      <c r="A20" s="21" t="s">
        <v>7153</v>
      </c>
      <c r="B20" s="34">
        <v>378</v>
      </c>
      <c r="C20" s="7">
        <v>0</v>
      </c>
      <c r="D20" s="7">
        <v>102</v>
      </c>
      <c r="E20" s="7">
        <v>0</v>
      </c>
      <c r="F20" s="7">
        <v>2</v>
      </c>
      <c r="G20" s="7">
        <v>47</v>
      </c>
      <c r="H20" s="7">
        <v>4</v>
      </c>
      <c r="I20" s="7">
        <v>73</v>
      </c>
      <c r="J20" s="22">
        <v>228</v>
      </c>
      <c r="K20" s="7">
        <v>0</v>
      </c>
      <c r="L20" s="7">
        <v>0</v>
      </c>
      <c r="M20" s="7">
        <v>0</v>
      </c>
      <c r="N20" s="37">
        <f t="shared" si="0"/>
        <v>0.60317460317460314</v>
      </c>
    </row>
    <row r="21" spans="1:14" x14ac:dyDescent="0.25">
      <c r="A21" s="21" t="s">
        <v>7154</v>
      </c>
      <c r="B21" s="34">
        <v>655</v>
      </c>
      <c r="C21" s="7">
        <v>1</v>
      </c>
      <c r="D21" s="7">
        <v>192</v>
      </c>
      <c r="E21" s="7">
        <v>0</v>
      </c>
      <c r="F21" s="7">
        <v>2</v>
      </c>
      <c r="G21" s="7">
        <v>47</v>
      </c>
      <c r="H21" s="7">
        <v>0</v>
      </c>
      <c r="I21" s="7">
        <v>83</v>
      </c>
      <c r="J21" s="22">
        <v>325</v>
      </c>
      <c r="K21" s="7">
        <v>1</v>
      </c>
      <c r="L21" s="7">
        <v>0</v>
      </c>
      <c r="M21" s="7">
        <v>0</v>
      </c>
      <c r="N21" s="37">
        <f t="shared" si="0"/>
        <v>0.49618320610687022</v>
      </c>
    </row>
    <row r="22" spans="1:14" x14ac:dyDescent="0.25">
      <c r="A22" s="21" t="s">
        <v>7155</v>
      </c>
      <c r="B22" s="7">
        <v>442</v>
      </c>
      <c r="C22" s="7">
        <v>2</v>
      </c>
      <c r="D22" s="7">
        <v>125</v>
      </c>
      <c r="E22" s="7">
        <v>1</v>
      </c>
      <c r="F22" s="7">
        <v>0</v>
      </c>
      <c r="G22" s="7">
        <v>32</v>
      </c>
      <c r="H22" s="7">
        <v>0</v>
      </c>
      <c r="I22" s="7">
        <v>67</v>
      </c>
      <c r="J22" s="22">
        <v>227</v>
      </c>
      <c r="K22" s="7">
        <v>1</v>
      </c>
      <c r="L22" s="7">
        <v>0</v>
      </c>
      <c r="M22" s="7">
        <v>0</v>
      </c>
      <c r="N22" s="37">
        <f t="shared" si="0"/>
        <v>0.51357466063348411</v>
      </c>
    </row>
    <row r="23" spans="1:14" x14ac:dyDescent="0.25">
      <c r="A23" s="21" t="s">
        <v>7156</v>
      </c>
      <c r="B23" s="34">
        <v>506</v>
      </c>
      <c r="C23" s="7">
        <v>1</v>
      </c>
      <c r="D23" s="7">
        <v>166</v>
      </c>
      <c r="E23" s="7">
        <v>0</v>
      </c>
      <c r="F23" s="7">
        <v>1</v>
      </c>
      <c r="G23" s="7">
        <v>22</v>
      </c>
      <c r="H23" s="7">
        <v>1</v>
      </c>
      <c r="I23" s="7">
        <v>87</v>
      </c>
      <c r="J23" s="22">
        <v>278</v>
      </c>
      <c r="K23" s="7">
        <v>0</v>
      </c>
      <c r="L23" s="7">
        <v>0</v>
      </c>
      <c r="M23" s="7">
        <v>0</v>
      </c>
      <c r="N23" s="37">
        <f t="shared" si="0"/>
        <v>0.54940711462450598</v>
      </c>
    </row>
    <row r="24" spans="1:14" x14ac:dyDescent="0.25">
      <c r="A24" s="21" t="s">
        <v>7157</v>
      </c>
      <c r="B24" s="34">
        <v>467</v>
      </c>
      <c r="C24" s="7">
        <v>3</v>
      </c>
      <c r="D24" s="7">
        <v>125</v>
      </c>
      <c r="E24" s="7">
        <v>0</v>
      </c>
      <c r="F24" s="7">
        <v>1</v>
      </c>
      <c r="G24" s="7">
        <v>32</v>
      </c>
      <c r="H24" s="7">
        <v>0</v>
      </c>
      <c r="I24" s="7">
        <v>92</v>
      </c>
      <c r="J24" s="22">
        <v>253</v>
      </c>
      <c r="K24" s="7">
        <v>0</v>
      </c>
      <c r="L24" s="7">
        <v>0</v>
      </c>
      <c r="M24" s="7">
        <v>0</v>
      </c>
      <c r="N24" s="37">
        <f t="shared" si="0"/>
        <v>0.54175588865096358</v>
      </c>
    </row>
    <row r="25" spans="1:14" x14ac:dyDescent="0.25">
      <c r="A25" s="21" t="s">
        <v>7158</v>
      </c>
      <c r="B25" s="34">
        <v>436</v>
      </c>
      <c r="C25" s="7">
        <v>2</v>
      </c>
      <c r="D25" s="7">
        <v>96</v>
      </c>
      <c r="E25" s="7">
        <v>0</v>
      </c>
      <c r="F25" s="7">
        <v>1</v>
      </c>
      <c r="G25" s="7">
        <v>33</v>
      </c>
      <c r="H25" s="7">
        <v>2</v>
      </c>
      <c r="I25" s="7">
        <v>38</v>
      </c>
      <c r="J25" s="22">
        <v>172</v>
      </c>
      <c r="K25" s="7">
        <v>0</v>
      </c>
      <c r="L25" s="7">
        <v>0</v>
      </c>
      <c r="M25" s="7">
        <v>1</v>
      </c>
      <c r="N25" s="37">
        <f t="shared" si="0"/>
        <v>0.39678899082568808</v>
      </c>
    </row>
    <row r="26" spans="1:14" x14ac:dyDescent="0.25">
      <c r="A26" s="21" t="s">
        <v>7159</v>
      </c>
      <c r="B26" s="34">
        <v>491</v>
      </c>
      <c r="C26" s="7">
        <v>3</v>
      </c>
      <c r="D26" s="7">
        <v>122</v>
      </c>
      <c r="E26" s="7">
        <v>0</v>
      </c>
      <c r="F26" s="7">
        <v>1</v>
      </c>
      <c r="G26" s="7">
        <v>26</v>
      </c>
      <c r="H26" s="7">
        <v>2</v>
      </c>
      <c r="I26" s="7">
        <v>77</v>
      </c>
      <c r="J26" s="22">
        <v>231</v>
      </c>
      <c r="K26" s="7">
        <v>1</v>
      </c>
      <c r="L26" s="7">
        <v>0</v>
      </c>
      <c r="M26" s="7">
        <v>1</v>
      </c>
      <c r="N26" s="37">
        <f t="shared" si="0"/>
        <v>0.47250509164969451</v>
      </c>
    </row>
    <row r="27" spans="1:14" x14ac:dyDescent="0.25">
      <c r="A27" s="21" t="s">
        <v>7160</v>
      </c>
      <c r="B27" s="34">
        <v>338</v>
      </c>
      <c r="C27" s="7">
        <v>0</v>
      </c>
      <c r="D27" s="7">
        <v>115</v>
      </c>
      <c r="E27" s="7">
        <v>0</v>
      </c>
      <c r="F27" s="7">
        <v>0</v>
      </c>
      <c r="G27" s="7">
        <v>25</v>
      </c>
      <c r="H27" s="7">
        <v>0</v>
      </c>
      <c r="I27" s="7">
        <v>37</v>
      </c>
      <c r="J27" s="22">
        <v>177</v>
      </c>
      <c r="K27" s="7">
        <v>0</v>
      </c>
      <c r="L27" s="7">
        <v>0</v>
      </c>
      <c r="M27" s="7">
        <v>0</v>
      </c>
      <c r="N27" s="37">
        <f t="shared" si="0"/>
        <v>0.52366863905325445</v>
      </c>
    </row>
    <row r="28" spans="1:14" x14ac:dyDescent="0.25">
      <c r="A28" s="21" t="s">
        <v>7161</v>
      </c>
      <c r="B28" s="34">
        <v>447</v>
      </c>
      <c r="C28" s="7">
        <v>1</v>
      </c>
      <c r="D28" s="7">
        <v>82</v>
      </c>
      <c r="E28" s="7">
        <v>0</v>
      </c>
      <c r="F28" s="7">
        <v>0</v>
      </c>
      <c r="G28" s="7">
        <v>31</v>
      </c>
      <c r="H28" s="7">
        <v>1</v>
      </c>
      <c r="I28" s="7">
        <v>61</v>
      </c>
      <c r="J28" s="22">
        <v>176</v>
      </c>
      <c r="K28" s="7">
        <v>0</v>
      </c>
      <c r="L28" s="7">
        <v>0</v>
      </c>
      <c r="M28" s="7">
        <v>0</v>
      </c>
      <c r="N28" s="37">
        <f t="shared" si="0"/>
        <v>0.39373601789709173</v>
      </c>
    </row>
    <row r="29" spans="1:14" x14ac:dyDescent="0.25">
      <c r="A29" s="21" t="s">
        <v>7162</v>
      </c>
      <c r="B29" s="34">
        <v>630</v>
      </c>
      <c r="C29" s="7">
        <v>1</v>
      </c>
      <c r="D29" s="7">
        <v>162</v>
      </c>
      <c r="E29" s="7">
        <v>1</v>
      </c>
      <c r="F29" s="7">
        <v>3</v>
      </c>
      <c r="G29" s="7">
        <v>28</v>
      </c>
      <c r="H29" s="7">
        <v>0</v>
      </c>
      <c r="I29" s="7">
        <v>67</v>
      </c>
      <c r="J29" s="22">
        <v>262</v>
      </c>
      <c r="K29" s="7">
        <v>1</v>
      </c>
      <c r="L29" s="7">
        <v>0</v>
      </c>
      <c r="M29" s="7">
        <v>0</v>
      </c>
      <c r="N29" s="37">
        <f t="shared" si="0"/>
        <v>0.41587301587301589</v>
      </c>
    </row>
    <row r="30" spans="1:14" x14ac:dyDescent="0.25">
      <c r="A30" s="21" t="s">
        <v>7163</v>
      </c>
      <c r="B30" s="7">
        <v>637</v>
      </c>
      <c r="C30" s="7">
        <v>0</v>
      </c>
      <c r="D30" s="7">
        <v>147</v>
      </c>
      <c r="E30" s="7">
        <v>0</v>
      </c>
      <c r="F30" s="7">
        <v>0</v>
      </c>
      <c r="G30" s="7">
        <v>29</v>
      </c>
      <c r="H30" s="7">
        <v>1</v>
      </c>
      <c r="I30" s="7">
        <v>85</v>
      </c>
      <c r="J30" s="22">
        <v>262</v>
      </c>
      <c r="K30" s="7">
        <v>0</v>
      </c>
      <c r="L30" s="7">
        <v>0</v>
      </c>
      <c r="M30" s="7">
        <v>0</v>
      </c>
      <c r="N30" s="37">
        <f t="shared" si="0"/>
        <v>0.41130298273155413</v>
      </c>
    </row>
    <row r="31" spans="1:14" x14ac:dyDescent="0.25">
      <c r="A31" s="21" t="s">
        <v>7164</v>
      </c>
      <c r="B31" s="34">
        <v>575</v>
      </c>
      <c r="C31" s="7">
        <v>1</v>
      </c>
      <c r="D31" s="7">
        <v>197</v>
      </c>
      <c r="E31" s="7">
        <v>0</v>
      </c>
      <c r="F31" s="7">
        <v>2</v>
      </c>
      <c r="G31" s="7">
        <v>44</v>
      </c>
      <c r="H31" s="7">
        <v>5</v>
      </c>
      <c r="I31" s="7">
        <v>90</v>
      </c>
      <c r="J31" s="22">
        <v>339</v>
      </c>
      <c r="K31" s="7">
        <v>0</v>
      </c>
      <c r="L31" s="7">
        <v>0</v>
      </c>
      <c r="M31" s="7">
        <v>0</v>
      </c>
      <c r="N31" s="37">
        <f t="shared" si="0"/>
        <v>0.5895652173913043</v>
      </c>
    </row>
    <row r="32" spans="1:14" x14ac:dyDescent="0.25">
      <c r="A32" s="21" t="s">
        <v>7165</v>
      </c>
      <c r="B32" s="34">
        <v>463</v>
      </c>
      <c r="C32" s="7">
        <v>0</v>
      </c>
      <c r="D32" s="7">
        <v>126</v>
      </c>
      <c r="E32" s="7">
        <v>1</v>
      </c>
      <c r="F32" s="7">
        <v>1</v>
      </c>
      <c r="G32" s="7">
        <v>30</v>
      </c>
      <c r="H32" s="7">
        <v>0</v>
      </c>
      <c r="I32" s="7">
        <v>65</v>
      </c>
      <c r="J32" s="22">
        <v>223</v>
      </c>
      <c r="K32" s="7">
        <v>1</v>
      </c>
      <c r="L32" s="7">
        <v>0</v>
      </c>
      <c r="M32" s="7">
        <v>2</v>
      </c>
      <c r="N32" s="37">
        <f t="shared" si="0"/>
        <v>0.48596112311015116</v>
      </c>
    </row>
    <row r="33" spans="1:14" x14ac:dyDescent="0.25">
      <c r="A33" s="21" t="s">
        <v>7166</v>
      </c>
      <c r="B33" s="34">
        <v>504</v>
      </c>
      <c r="C33" s="7">
        <v>3</v>
      </c>
      <c r="D33" s="7">
        <v>175</v>
      </c>
      <c r="E33" s="7">
        <v>1</v>
      </c>
      <c r="F33" s="7">
        <v>1</v>
      </c>
      <c r="G33" s="7">
        <v>51</v>
      </c>
      <c r="H33" s="7">
        <v>0</v>
      </c>
      <c r="I33" s="7">
        <v>78</v>
      </c>
      <c r="J33" s="22">
        <v>309</v>
      </c>
      <c r="K33" s="7">
        <v>0</v>
      </c>
      <c r="L33" s="7">
        <v>0</v>
      </c>
      <c r="M33" s="7">
        <v>1</v>
      </c>
      <c r="N33" s="37">
        <f t="shared" si="0"/>
        <v>0.61507936507936511</v>
      </c>
    </row>
    <row r="34" spans="1:14" x14ac:dyDescent="0.25">
      <c r="A34" s="21" t="s">
        <v>7167</v>
      </c>
      <c r="B34" s="34">
        <v>510</v>
      </c>
      <c r="C34" s="7">
        <v>1</v>
      </c>
      <c r="D34" s="7">
        <v>151</v>
      </c>
      <c r="E34" s="7">
        <v>2</v>
      </c>
      <c r="F34" s="7">
        <v>4</v>
      </c>
      <c r="G34" s="7">
        <v>35</v>
      </c>
      <c r="H34" s="7">
        <v>1</v>
      </c>
      <c r="I34" s="7">
        <v>83</v>
      </c>
      <c r="J34" s="22">
        <v>277</v>
      </c>
      <c r="K34" s="7">
        <v>0</v>
      </c>
      <c r="L34" s="7">
        <v>0</v>
      </c>
      <c r="M34" s="7">
        <v>1</v>
      </c>
      <c r="N34" s="37">
        <f t="shared" si="0"/>
        <v>0.54509803921568623</v>
      </c>
    </row>
    <row r="35" spans="1:14" x14ac:dyDescent="0.25">
      <c r="A35" s="21" t="s">
        <v>7168</v>
      </c>
      <c r="B35" s="34">
        <v>459</v>
      </c>
      <c r="C35" s="7">
        <v>0</v>
      </c>
      <c r="D35" s="7">
        <v>151</v>
      </c>
      <c r="E35" s="7">
        <v>4</v>
      </c>
      <c r="F35" s="7">
        <v>4</v>
      </c>
      <c r="G35" s="7">
        <v>40</v>
      </c>
      <c r="H35" s="7">
        <v>0</v>
      </c>
      <c r="I35" s="7">
        <v>61</v>
      </c>
      <c r="J35" s="22">
        <v>260</v>
      </c>
      <c r="K35" s="7">
        <v>0</v>
      </c>
      <c r="L35" s="7">
        <v>0</v>
      </c>
      <c r="M35" s="7">
        <v>3</v>
      </c>
      <c r="N35" s="37">
        <f t="shared" si="0"/>
        <v>0.57298474945533773</v>
      </c>
    </row>
    <row r="36" spans="1:14" x14ac:dyDescent="0.25">
      <c r="A36" s="21" t="s">
        <v>7169</v>
      </c>
      <c r="B36" s="34">
        <v>433</v>
      </c>
      <c r="C36" s="7">
        <v>1</v>
      </c>
      <c r="D36" s="7">
        <v>147</v>
      </c>
      <c r="E36" s="7">
        <v>0</v>
      </c>
      <c r="F36" s="7">
        <v>1</v>
      </c>
      <c r="G36" s="7">
        <v>43</v>
      </c>
      <c r="H36" s="7">
        <v>0</v>
      </c>
      <c r="I36" s="7">
        <v>65</v>
      </c>
      <c r="J36" s="22">
        <v>257</v>
      </c>
      <c r="K36" s="7">
        <v>0</v>
      </c>
      <c r="L36" s="7">
        <v>0</v>
      </c>
      <c r="M36" s="7">
        <v>0</v>
      </c>
      <c r="N36" s="37">
        <f t="shared" si="0"/>
        <v>0.59353348729792144</v>
      </c>
    </row>
    <row r="37" spans="1:14" x14ac:dyDescent="0.25">
      <c r="A37" s="21" t="s">
        <v>7170</v>
      </c>
      <c r="B37" s="34">
        <v>533</v>
      </c>
      <c r="C37" s="7">
        <v>2</v>
      </c>
      <c r="D37" s="7">
        <v>155</v>
      </c>
      <c r="E37" s="7">
        <v>2</v>
      </c>
      <c r="F37" s="7">
        <v>2</v>
      </c>
      <c r="G37" s="7">
        <v>54</v>
      </c>
      <c r="H37" s="7">
        <v>2</v>
      </c>
      <c r="I37" s="7">
        <v>88</v>
      </c>
      <c r="J37" s="22">
        <v>305</v>
      </c>
      <c r="K37" s="7">
        <v>2</v>
      </c>
      <c r="L37" s="7">
        <v>0</v>
      </c>
      <c r="M37" s="7">
        <v>0</v>
      </c>
      <c r="N37" s="37">
        <f t="shared" si="0"/>
        <v>0.57223264540337715</v>
      </c>
    </row>
    <row r="38" spans="1:14" x14ac:dyDescent="0.25">
      <c r="A38" s="21" t="s">
        <v>7171</v>
      </c>
      <c r="B38" s="34">
        <v>502</v>
      </c>
      <c r="C38" s="7">
        <v>5</v>
      </c>
      <c r="D38" s="7">
        <v>153</v>
      </c>
      <c r="E38" s="7">
        <v>3</v>
      </c>
      <c r="F38" s="7">
        <v>0</v>
      </c>
      <c r="G38" s="7">
        <v>44</v>
      </c>
      <c r="H38" s="7">
        <v>4</v>
      </c>
      <c r="I38" s="7">
        <v>73</v>
      </c>
      <c r="J38" s="22">
        <v>282</v>
      </c>
      <c r="K38" s="7">
        <v>0</v>
      </c>
      <c r="L38" s="7">
        <v>0</v>
      </c>
      <c r="M38" s="7">
        <v>0</v>
      </c>
      <c r="N38" s="37">
        <f t="shared" si="0"/>
        <v>0.56175298804780871</v>
      </c>
    </row>
    <row r="39" spans="1:14" x14ac:dyDescent="0.25">
      <c r="A39" s="21" t="s">
        <v>7172</v>
      </c>
      <c r="B39" s="34">
        <v>424</v>
      </c>
      <c r="C39" s="7">
        <v>2</v>
      </c>
      <c r="D39" s="7">
        <v>66</v>
      </c>
      <c r="E39" s="7">
        <v>1</v>
      </c>
      <c r="F39" s="7">
        <v>2</v>
      </c>
      <c r="G39" s="7">
        <v>26</v>
      </c>
      <c r="H39" s="7">
        <v>1</v>
      </c>
      <c r="I39" s="7">
        <v>89</v>
      </c>
      <c r="J39" s="22">
        <v>187</v>
      </c>
      <c r="K39" s="7">
        <v>0</v>
      </c>
      <c r="L39" s="7">
        <v>0</v>
      </c>
      <c r="M39" s="7">
        <v>0</v>
      </c>
      <c r="N39" s="37">
        <f t="shared" si="0"/>
        <v>0.44103773584905659</v>
      </c>
    </row>
    <row r="40" spans="1:14" x14ac:dyDescent="0.25">
      <c r="A40" s="21" t="s">
        <v>7173</v>
      </c>
      <c r="B40" s="34">
        <v>362</v>
      </c>
      <c r="C40" s="7">
        <v>0</v>
      </c>
      <c r="D40" s="7">
        <v>72</v>
      </c>
      <c r="E40" s="7">
        <v>1</v>
      </c>
      <c r="F40" s="7">
        <v>0</v>
      </c>
      <c r="G40" s="7">
        <v>19</v>
      </c>
      <c r="H40" s="7">
        <v>1</v>
      </c>
      <c r="I40" s="7">
        <v>59</v>
      </c>
      <c r="J40" s="22">
        <v>152</v>
      </c>
      <c r="K40" s="7">
        <v>0</v>
      </c>
      <c r="L40" s="7">
        <v>0</v>
      </c>
      <c r="M40" s="7">
        <v>0</v>
      </c>
      <c r="N40" s="37">
        <f t="shared" si="0"/>
        <v>0.41988950276243092</v>
      </c>
    </row>
    <row r="41" spans="1:14" x14ac:dyDescent="0.25">
      <c r="A41" s="21" t="s">
        <v>7174</v>
      </c>
      <c r="B41" s="34">
        <v>382</v>
      </c>
      <c r="C41" s="7">
        <v>0</v>
      </c>
      <c r="D41" s="7">
        <v>83</v>
      </c>
      <c r="E41" s="7">
        <v>0</v>
      </c>
      <c r="F41" s="7">
        <v>2</v>
      </c>
      <c r="G41" s="7">
        <v>12</v>
      </c>
      <c r="H41" s="7">
        <v>0</v>
      </c>
      <c r="I41" s="7">
        <v>60</v>
      </c>
      <c r="J41" s="22">
        <v>157</v>
      </c>
      <c r="K41" s="7">
        <v>0</v>
      </c>
      <c r="L41" s="7">
        <v>0</v>
      </c>
      <c r="M41" s="7">
        <v>1</v>
      </c>
      <c r="N41" s="37">
        <f t="shared" si="0"/>
        <v>0.41361256544502617</v>
      </c>
    </row>
    <row r="42" spans="1:14" x14ac:dyDescent="0.25">
      <c r="A42" s="21" t="s">
        <v>7175</v>
      </c>
      <c r="B42" s="34">
        <v>319</v>
      </c>
      <c r="C42" s="7">
        <v>0</v>
      </c>
      <c r="D42" s="7">
        <v>60</v>
      </c>
      <c r="E42" s="7">
        <v>1</v>
      </c>
      <c r="F42" s="7">
        <v>0</v>
      </c>
      <c r="G42" s="7">
        <v>27</v>
      </c>
      <c r="H42" s="7">
        <v>1</v>
      </c>
      <c r="I42" s="7">
        <v>44</v>
      </c>
      <c r="J42" s="22">
        <v>133</v>
      </c>
      <c r="K42" s="7">
        <v>1</v>
      </c>
      <c r="L42" s="7">
        <v>0</v>
      </c>
      <c r="M42" s="7">
        <v>0</v>
      </c>
      <c r="N42" s="37">
        <f t="shared" si="0"/>
        <v>0.41692789968652039</v>
      </c>
    </row>
    <row r="43" spans="1:14" x14ac:dyDescent="0.25">
      <c r="A43" s="21" t="s">
        <v>7176</v>
      </c>
      <c r="B43" s="34">
        <v>322</v>
      </c>
      <c r="C43" s="7">
        <v>0</v>
      </c>
      <c r="D43" s="7">
        <v>72</v>
      </c>
      <c r="E43" s="7">
        <v>0</v>
      </c>
      <c r="F43" s="7">
        <v>0</v>
      </c>
      <c r="G43" s="7">
        <v>20</v>
      </c>
      <c r="H43" s="7">
        <v>1</v>
      </c>
      <c r="I43" s="7">
        <v>49</v>
      </c>
      <c r="J43" s="22">
        <v>142</v>
      </c>
      <c r="K43" s="7">
        <v>0</v>
      </c>
      <c r="L43" s="7">
        <v>0</v>
      </c>
      <c r="M43" s="7">
        <v>0</v>
      </c>
      <c r="N43" s="37">
        <f t="shared" si="0"/>
        <v>0.44099378881987578</v>
      </c>
    </row>
    <row r="44" spans="1:14" x14ac:dyDescent="0.25">
      <c r="A44" s="21" t="s">
        <v>7177</v>
      </c>
      <c r="B44" s="34">
        <v>373</v>
      </c>
      <c r="C44" s="7">
        <v>3</v>
      </c>
      <c r="D44" s="7">
        <v>58</v>
      </c>
      <c r="E44" s="7">
        <v>0</v>
      </c>
      <c r="F44" s="7">
        <v>2</v>
      </c>
      <c r="G44" s="7">
        <v>28</v>
      </c>
      <c r="H44" s="7">
        <v>2</v>
      </c>
      <c r="I44" s="7">
        <v>57</v>
      </c>
      <c r="J44" s="22">
        <v>150</v>
      </c>
      <c r="K44" s="7">
        <v>0</v>
      </c>
      <c r="L44" s="7">
        <v>0</v>
      </c>
      <c r="M44" s="7">
        <v>0</v>
      </c>
      <c r="N44" s="37">
        <f t="shared" si="0"/>
        <v>0.40214477211796246</v>
      </c>
    </row>
    <row r="45" spans="1:14" x14ac:dyDescent="0.25">
      <c r="A45" s="21" t="s">
        <v>7178</v>
      </c>
      <c r="B45" s="34">
        <v>414</v>
      </c>
      <c r="C45" s="7">
        <v>0</v>
      </c>
      <c r="D45" s="7">
        <v>73</v>
      </c>
      <c r="E45" s="7">
        <v>0</v>
      </c>
      <c r="F45" s="7">
        <v>3</v>
      </c>
      <c r="G45" s="7">
        <v>25</v>
      </c>
      <c r="H45" s="7">
        <v>1</v>
      </c>
      <c r="I45" s="7">
        <v>61</v>
      </c>
      <c r="J45" s="22">
        <v>163</v>
      </c>
      <c r="K45" s="7">
        <v>0</v>
      </c>
      <c r="L45" s="7">
        <v>0</v>
      </c>
      <c r="M45" s="7">
        <v>0</v>
      </c>
      <c r="N45" s="37">
        <f t="shared" si="0"/>
        <v>0.39371980676328505</v>
      </c>
    </row>
    <row r="46" spans="1:14" x14ac:dyDescent="0.25">
      <c r="A46" s="21" t="s">
        <v>7179</v>
      </c>
      <c r="B46" s="34">
        <v>431</v>
      </c>
      <c r="C46" s="7">
        <v>0</v>
      </c>
      <c r="D46" s="7">
        <v>100</v>
      </c>
      <c r="E46" s="7">
        <v>1</v>
      </c>
      <c r="F46" s="7">
        <v>3</v>
      </c>
      <c r="G46" s="7">
        <v>22</v>
      </c>
      <c r="H46" s="7">
        <v>0</v>
      </c>
      <c r="I46" s="7">
        <v>59</v>
      </c>
      <c r="J46" s="22">
        <v>185</v>
      </c>
      <c r="K46" s="7">
        <v>0</v>
      </c>
      <c r="L46" s="7">
        <v>1</v>
      </c>
      <c r="M46" s="7">
        <v>0</v>
      </c>
      <c r="N46" s="37">
        <f t="shared" si="0"/>
        <v>0.43155452436194897</v>
      </c>
    </row>
    <row r="47" spans="1:14" x14ac:dyDescent="0.25">
      <c r="A47" s="21" t="s">
        <v>7180</v>
      </c>
      <c r="B47" s="34">
        <v>450</v>
      </c>
      <c r="C47" s="7">
        <v>0</v>
      </c>
      <c r="D47" s="7">
        <v>93</v>
      </c>
      <c r="E47" s="7">
        <v>0</v>
      </c>
      <c r="F47" s="7">
        <v>0</v>
      </c>
      <c r="G47" s="7">
        <v>40</v>
      </c>
      <c r="H47" s="7">
        <v>0</v>
      </c>
      <c r="I47" s="7">
        <v>64</v>
      </c>
      <c r="J47" s="22">
        <v>197</v>
      </c>
      <c r="K47" s="7">
        <v>0</v>
      </c>
      <c r="L47" s="7">
        <v>0</v>
      </c>
      <c r="M47" s="7">
        <v>0</v>
      </c>
      <c r="N47" s="37">
        <f t="shared" si="0"/>
        <v>0.43777777777777777</v>
      </c>
    </row>
    <row r="48" spans="1:14" x14ac:dyDescent="0.25">
      <c r="A48" s="21" t="s">
        <v>7181</v>
      </c>
      <c r="B48" s="34">
        <v>517</v>
      </c>
      <c r="C48" s="7">
        <v>0</v>
      </c>
      <c r="D48" s="7">
        <v>116</v>
      </c>
      <c r="E48" s="7">
        <v>0</v>
      </c>
      <c r="F48" s="7">
        <v>1</v>
      </c>
      <c r="G48" s="7">
        <v>37</v>
      </c>
      <c r="H48" s="7">
        <v>2</v>
      </c>
      <c r="I48" s="7">
        <v>101</v>
      </c>
      <c r="J48" s="22">
        <v>257</v>
      </c>
      <c r="K48" s="7">
        <v>1</v>
      </c>
      <c r="L48" s="7">
        <v>0</v>
      </c>
      <c r="M48" s="7">
        <v>1</v>
      </c>
      <c r="N48" s="37">
        <f t="shared" si="0"/>
        <v>0.49903288201160539</v>
      </c>
    </row>
    <row r="49" spans="1:14" x14ac:dyDescent="0.25">
      <c r="A49" s="21" t="s">
        <v>7182</v>
      </c>
      <c r="B49" s="34">
        <v>499</v>
      </c>
      <c r="C49" s="7">
        <v>1</v>
      </c>
      <c r="D49" s="7">
        <v>103</v>
      </c>
      <c r="E49" s="7">
        <v>0</v>
      </c>
      <c r="F49" s="7">
        <v>0</v>
      </c>
      <c r="G49" s="7">
        <v>31</v>
      </c>
      <c r="H49" s="7">
        <v>0</v>
      </c>
      <c r="I49" s="7">
        <v>63</v>
      </c>
      <c r="J49" s="22">
        <v>198</v>
      </c>
      <c r="K49" s="7">
        <v>1</v>
      </c>
      <c r="L49" s="7">
        <v>0</v>
      </c>
      <c r="M49" s="7">
        <v>0</v>
      </c>
      <c r="N49" s="37">
        <f t="shared" si="0"/>
        <v>0.39679358717434871</v>
      </c>
    </row>
    <row r="50" spans="1:14" x14ac:dyDescent="0.25">
      <c r="A50" s="21" t="s">
        <v>7183</v>
      </c>
      <c r="B50" s="34">
        <v>393</v>
      </c>
      <c r="C50" s="7">
        <v>2</v>
      </c>
      <c r="D50" s="7">
        <v>74</v>
      </c>
      <c r="E50" s="7">
        <v>0</v>
      </c>
      <c r="F50" s="7">
        <v>0</v>
      </c>
      <c r="G50" s="7">
        <v>27</v>
      </c>
      <c r="H50" s="7">
        <v>3</v>
      </c>
      <c r="I50" s="7">
        <v>56</v>
      </c>
      <c r="J50" s="22">
        <v>162</v>
      </c>
      <c r="K50" s="7">
        <v>0</v>
      </c>
      <c r="L50" s="7">
        <v>0</v>
      </c>
      <c r="M50" s="7">
        <v>0</v>
      </c>
      <c r="N50" s="37">
        <f t="shared" si="0"/>
        <v>0.41221374045801529</v>
      </c>
    </row>
    <row r="51" spans="1:14" x14ac:dyDescent="0.25">
      <c r="A51" s="21" t="s">
        <v>7184</v>
      </c>
      <c r="B51" s="34">
        <v>416</v>
      </c>
      <c r="C51" s="7">
        <v>2</v>
      </c>
      <c r="D51" s="7">
        <v>69</v>
      </c>
      <c r="E51" s="7">
        <v>1</v>
      </c>
      <c r="F51" s="7">
        <v>1</v>
      </c>
      <c r="G51" s="7">
        <v>25</v>
      </c>
      <c r="H51" s="7">
        <v>3</v>
      </c>
      <c r="I51" s="7">
        <v>89</v>
      </c>
      <c r="J51" s="22">
        <v>190</v>
      </c>
      <c r="K51" s="7">
        <v>1</v>
      </c>
      <c r="L51" s="7">
        <v>0</v>
      </c>
      <c r="M51" s="7">
        <v>0</v>
      </c>
      <c r="N51" s="37">
        <f t="shared" si="0"/>
        <v>0.45673076923076922</v>
      </c>
    </row>
    <row r="52" spans="1:14" x14ac:dyDescent="0.25">
      <c r="A52" s="21" t="s">
        <v>7185</v>
      </c>
      <c r="B52" s="34">
        <v>450</v>
      </c>
      <c r="C52" s="7">
        <v>2</v>
      </c>
      <c r="D52" s="7">
        <v>80</v>
      </c>
      <c r="E52" s="7">
        <v>0</v>
      </c>
      <c r="F52" s="7">
        <v>0</v>
      </c>
      <c r="G52" s="7">
        <v>44</v>
      </c>
      <c r="H52" s="7">
        <v>2</v>
      </c>
      <c r="I52" s="7">
        <v>63</v>
      </c>
      <c r="J52" s="22">
        <v>191</v>
      </c>
      <c r="K52" s="7">
        <v>3</v>
      </c>
      <c r="L52" s="7">
        <v>0</v>
      </c>
      <c r="M52" s="7">
        <v>0</v>
      </c>
      <c r="N52" s="37">
        <f t="shared" si="0"/>
        <v>0.42444444444444446</v>
      </c>
    </row>
    <row r="53" spans="1:14" x14ac:dyDescent="0.25">
      <c r="A53" s="21" t="s">
        <v>7186</v>
      </c>
      <c r="B53" s="34">
        <v>482</v>
      </c>
      <c r="C53" s="7">
        <v>1</v>
      </c>
      <c r="D53" s="7">
        <v>97</v>
      </c>
      <c r="E53" s="7">
        <v>1</v>
      </c>
      <c r="F53" s="7">
        <v>0</v>
      </c>
      <c r="G53" s="7">
        <v>19</v>
      </c>
      <c r="H53" s="7">
        <v>1</v>
      </c>
      <c r="I53" s="7">
        <v>87</v>
      </c>
      <c r="J53" s="22">
        <v>206</v>
      </c>
      <c r="K53" s="7">
        <v>0</v>
      </c>
      <c r="L53" s="7">
        <v>0</v>
      </c>
      <c r="M53" s="7">
        <v>0</v>
      </c>
      <c r="N53" s="37">
        <f t="shared" si="0"/>
        <v>0.42738589211618255</v>
      </c>
    </row>
    <row r="54" spans="1:14" x14ac:dyDescent="0.25">
      <c r="A54" s="21" t="s">
        <v>7187</v>
      </c>
      <c r="B54" s="34">
        <v>459</v>
      </c>
      <c r="C54" s="7">
        <v>1</v>
      </c>
      <c r="D54" s="7">
        <v>105</v>
      </c>
      <c r="E54" s="7">
        <v>1</v>
      </c>
      <c r="F54" s="7">
        <v>0</v>
      </c>
      <c r="G54" s="7">
        <v>40</v>
      </c>
      <c r="H54" s="7">
        <v>0</v>
      </c>
      <c r="I54" s="7">
        <v>59</v>
      </c>
      <c r="J54" s="22">
        <v>206</v>
      </c>
      <c r="K54" s="7">
        <v>0</v>
      </c>
      <c r="L54" s="7">
        <v>0</v>
      </c>
      <c r="M54" s="7">
        <v>0</v>
      </c>
      <c r="N54" s="37">
        <f t="shared" si="0"/>
        <v>0.44880174291938996</v>
      </c>
    </row>
    <row r="55" spans="1:14" x14ac:dyDescent="0.25">
      <c r="A55" s="21" t="s">
        <v>7188</v>
      </c>
      <c r="B55" s="34">
        <v>505</v>
      </c>
      <c r="C55" s="7">
        <v>0</v>
      </c>
      <c r="D55" s="7">
        <v>102</v>
      </c>
      <c r="E55" s="7">
        <v>0</v>
      </c>
      <c r="F55" s="7">
        <v>0</v>
      </c>
      <c r="G55" s="7">
        <v>64</v>
      </c>
      <c r="H55" s="7">
        <v>1</v>
      </c>
      <c r="I55" s="7">
        <v>72</v>
      </c>
      <c r="J55" s="22">
        <v>239</v>
      </c>
      <c r="K55" s="7">
        <v>0</v>
      </c>
      <c r="L55" s="7">
        <v>0</v>
      </c>
      <c r="M55" s="7">
        <v>1</v>
      </c>
      <c r="N55" s="37">
        <f t="shared" si="0"/>
        <v>0.47524752475247523</v>
      </c>
    </row>
    <row r="56" spans="1:14" x14ac:dyDescent="0.25">
      <c r="A56" s="21" t="s">
        <v>7189</v>
      </c>
      <c r="B56" s="34">
        <v>487</v>
      </c>
      <c r="C56" s="7">
        <v>2</v>
      </c>
      <c r="D56" s="7">
        <v>108</v>
      </c>
      <c r="E56" s="7">
        <v>0</v>
      </c>
      <c r="F56" s="7">
        <v>0</v>
      </c>
      <c r="G56" s="7">
        <v>30</v>
      </c>
      <c r="H56" s="7">
        <v>0</v>
      </c>
      <c r="I56" s="7">
        <v>76</v>
      </c>
      <c r="J56" s="22">
        <v>216</v>
      </c>
      <c r="K56" s="7">
        <v>0</v>
      </c>
      <c r="L56" s="7">
        <v>0</v>
      </c>
      <c r="M56" s="7">
        <v>1</v>
      </c>
      <c r="N56" s="37">
        <f t="shared" si="0"/>
        <v>0.44558521560574949</v>
      </c>
    </row>
    <row r="57" spans="1:14" x14ac:dyDescent="0.25">
      <c r="A57" s="21" t="s">
        <v>7190</v>
      </c>
      <c r="B57" s="34">
        <v>390</v>
      </c>
      <c r="C57" s="7">
        <v>1</v>
      </c>
      <c r="D57" s="7">
        <v>92</v>
      </c>
      <c r="E57" s="7">
        <v>0</v>
      </c>
      <c r="F57" s="7">
        <v>0</v>
      </c>
      <c r="G57" s="7">
        <v>32</v>
      </c>
      <c r="H57" s="7">
        <v>0</v>
      </c>
      <c r="I57" s="7">
        <v>61</v>
      </c>
      <c r="J57" s="22">
        <v>186</v>
      </c>
      <c r="K57" s="7">
        <v>0</v>
      </c>
      <c r="L57" s="7">
        <v>0</v>
      </c>
      <c r="M57" s="7">
        <v>0</v>
      </c>
      <c r="N57" s="37">
        <f t="shared" si="0"/>
        <v>0.47692307692307695</v>
      </c>
    </row>
    <row r="58" spans="1:14" x14ac:dyDescent="0.25">
      <c r="A58" s="21" t="s">
        <v>7191</v>
      </c>
      <c r="B58" s="34">
        <v>445</v>
      </c>
      <c r="C58" s="7">
        <v>0</v>
      </c>
      <c r="D58" s="7">
        <v>89</v>
      </c>
      <c r="E58" s="7">
        <v>0</v>
      </c>
      <c r="F58" s="7">
        <v>0</v>
      </c>
      <c r="G58" s="7">
        <v>39</v>
      </c>
      <c r="H58" s="7">
        <v>1</v>
      </c>
      <c r="I58" s="7">
        <v>111</v>
      </c>
      <c r="J58" s="22">
        <v>240</v>
      </c>
      <c r="K58" s="7">
        <v>0</v>
      </c>
      <c r="L58" s="7">
        <v>0</v>
      </c>
      <c r="M58" s="7">
        <v>0</v>
      </c>
      <c r="N58" s="37">
        <f t="shared" si="0"/>
        <v>0.5393258426966292</v>
      </c>
    </row>
    <row r="59" spans="1:14" x14ac:dyDescent="0.25">
      <c r="A59" s="21" t="s">
        <v>7192</v>
      </c>
      <c r="B59" s="34">
        <v>469</v>
      </c>
      <c r="C59" s="7">
        <v>2</v>
      </c>
      <c r="D59" s="7">
        <v>87</v>
      </c>
      <c r="E59" s="7">
        <v>0</v>
      </c>
      <c r="F59" s="7">
        <v>0</v>
      </c>
      <c r="G59" s="7">
        <v>46</v>
      </c>
      <c r="H59" s="7">
        <v>1</v>
      </c>
      <c r="I59" s="7">
        <v>103</v>
      </c>
      <c r="J59" s="22">
        <v>239</v>
      </c>
      <c r="K59" s="7">
        <v>0</v>
      </c>
      <c r="L59" s="7">
        <v>0</v>
      </c>
      <c r="M59" s="7">
        <v>0</v>
      </c>
      <c r="N59" s="37">
        <f t="shared" si="0"/>
        <v>0.50959488272921105</v>
      </c>
    </row>
    <row r="60" spans="1:14" x14ac:dyDescent="0.25">
      <c r="A60" s="21" t="s">
        <v>7193</v>
      </c>
      <c r="B60" s="34">
        <v>480</v>
      </c>
      <c r="C60" s="7">
        <v>2</v>
      </c>
      <c r="D60" s="7">
        <v>89</v>
      </c>
      <c r="E60" s="7">
        <v>0</v>
      </c>
      <c r="F60" s="7">
        <v>1</v>
      </c>
      <c r="G60" s="7">
        <v>30</v>
      </c>
      <c r="H60" s="7">
        <v>0</v>
      </c>
      <c r="I60" s="7">
        <v>107</v>
      </c>
      <c r="J60" s="22">
        <v>229</v>
      </c>
      <c r="K60" s="7">
        <v>0</v>
      </c>
      <c r="L60" s="7">
        <v>0</v>
      </c>
      <c r="M60" s="7">
        <v>1</v>
      </c>
      <c r="N60" s="37">
        <f t="shared" si="0"/>
        <v>0.47916666666666669</v>
      </c>
    </row>
    <row r="61" spans="1:14" x14ac:dyDescent="0.25">
      <c r="A61" s="21" t="s">
        <v>7194</v>
      </c>
      <c r="B61" s="34">
        <v>539</v>
      </c>
      <c r="C61" s="7">
        <v>1</v>
      </c>
      <c r="D61" s="7">
        <v>103</v>
      </c>
      <c r="E61" s="7">
        <v>0</v>
      </c>
      <c r="F61" s="7">
        <v>1</v>
      </c>
      <c r="G61" s="7">
        <v>34</v>
      </c>
      <c r="H61" s="7">
        <v>5</v>
      </c>
      <c r="I61" s="7">
        <v>116</v>
      </c>
      <c r="J61" s="22">
        <v>260</v>
      </c>
      <c r="K61" s="7">
        <v>1</v>
      </c>
      <c r="L61" s="7">
        <v>0</v>
      </c>
      <c r="M61" s="7">
        <v>0</v>
      </c>
      <c r="N61" s="37">
        <f t="shared" si="0"/>
        <v>0.48237476808905383</v>
      </c>
    </row>
    <row r="62" spans="1:14" x14ac:dyDescent="0.25">
      <c r="A62" s="21" t="s">
        <v>7195</v>
      </c>
      <c r="B62" s="34">
        <v>422</v>
      </c>
      <c r="C62" s="7">
        <v>0</v>
      </c>
      <c r="D62" s="7">
        <v>110</v>
      </c>
      <c r="E62" s="7">
        <v>0</v>
      </c>
      <c r="F62" s="7">
        <v>2</v>
      </c>
      <c r="G62" s="7">
        <v>34</v>
      </c>
      <c r="H62" s="7">
        <v>0</v>
      </c>
      <c r="I62" s="7">
        <v>69</v>
      </c>
      <c r="J62" s="22">
        <v>215</v>
      </c>
      <c r="K62" s="7">
        <v>0</v>
      </c>
      <c r="L62" s="7">
        <v>0</v>
      </c>
      <c r="M62" s="7">
        <v>0</v>
      </c>
      <c r="N62" s="37">
        <f t="shared" si="0"/>
        <v>0.50947867298578198</v>
      </c>
    </row>
    <row r="63" spans="1:14" x14ac:dyDescent="0.25">
      <c r="A63" s="21" t="s">
        <v>7196</v>
      </c>
      <c r="B63" s="34">
        <v>500</v>
      </c>
      <c r="C63" s="7">
        <v>1</v>
      </c>
      <c r="D63" s="7">
        <v>104</v>
      </c>
      <c r="E63" s="7">
        <v>0</v>
      </c>
      <c r="F63" s="7">
        <v>1</v>
      </c>
      <c r="G63" s="7">
        <v>28</v>
      </c>
      <c r="H63" s="7">
        <v>0</v>
      </c>
      <c r="I63" s="7">
        <v>106</v>
      </c>
      <c r="J63" s="22">
        <v>240</v>
      </c>
      <c r="K63" s="7">
        <v>1</v>
      </c>
      <c r="L63" s="7">
        <v>0</v>
      </c>
      <c r="M63" s="7">
        <v>0</v>
      </c>
      <c r="N63" s="37">
        <f t="shared" si="0"/>
        <v>0.48</v>
      </c>
    </row>
    <row r="64" spans="1:14" x14ac:dyDescent="0.25">
      <c r="A64" s="21" t="s">
        <v>7197</v>
      </c>
      <c r="B64" s="34">
        <v>430</v>
      </c>
      <c r="C64" s="7">
        <v>0</v>
      </c>
      <c r="D64" s="7">
        <v>104</v>
      </c>
      <c r="E64" s="7">
        <v>2</v>
      </c>
      <c r="F64" s="7">
        <v>4</v>
      </c>
      <c r="G64" s="7">
        <v>42</v>
      </c>
      <c r="H64" s="7">
        <v>2</v>
      </c>
      <c r="I64" s="7">
        <v>84</v>
      </c>
      <c r="J64" s="22">
        <v>238</v>
      </c>
      <c r="K64" s="7">
        <v>0</v>
      </c>
      <c r="L64" s="7">
        <v>1</v>
      </c>
      <c r="M64" s="7">
        <v>1</v>
      </c>
      <c r="N64" s="37">
        <f t="shared" si="0"/>
        <v>0.55813953488372092</v>
      </c>
    </row>
    <row r="65" spans="1:14" x14ac:dyDescent="0.25">
      <c r="A65" s="21" t="s">
        <v>7198</v>
      </c>
      <c r="B65" s="34">
        <v>387</v>
      </c>
      <c r="C65" s="7">
        <v>3</v>
      </c>
      <c r="D65" s="7">
        <v>70</v>
      </c>
      <c r="E65" s="7">
        <v>1</v>
      </c>
      <c r="F65" s="7">
        <v>1</v>
      </c>
      <c r="G65" s="7">
        <v>30</v>
      </c>
      <c r="H65" s="7">
        <v>2</v>
      </c>
      <c r="I65" s="7">
        <v>88</v>
      </c>
      <c r="J65" s="22">
        <v>195</v>
      </c>
      <c r="K65" s="7">
        <v>0</v>
      </c>
      <c r="L65" s="7">
        <v>0</v>
      </c>
      <c r="M65" s="7">
        <v>2</v>
      </c>
      <c r="N65" s="37">
        <f t="shared" si="0"/>
        <v>0.50904392764857886</v>
      </c>
    </row>
    <row r="66" spans="1:14" x14ac:dyDescent="0.25">
      <c r="A66" s="21" t="s">
        <v>7199</v>
      </c>
      <c r="B66" s="34">
        <v>335</v>
      </c>
      <c r="C66" s="7">
        <v>1</v>
      </c>
      <c r="D66" s="7">
        <v>80</v>
      </c>
      <c r="E66" s="7">
        <v>1</v>
      </c>
      <c r="F66" s="7">
        <v>2</v>
      </c>
      <c r="G66" s="7">
        <v>36</v>
      </c>
      <c r="H66" s="7">
        <v>3</v>
      </c>
      <c r="I66" s="7">
        <v>76</v>
      </c>
      <c r="J66" s="22">
        <v>199</v>
      </c>
      <c r="K66" s="7">
        <v>0</v>
      </c>
      <c r="L66" s="7">
        <v>0</v>
      </c>
      <c r="M66" s="7">
        <v>0</v>
      </c>
      <c r="N66" s="37">
        <f t="shared" ref="N66:N78" si="1">(M66+L66+J66)/B66</f>
        <v>0.59402985074626868</v>
      </c>
    </row>
    <row r="67" spans="1:14" x14ac:dyDescent="0.25">
      <c r="A67" s="21" t="s">
        <v>7200</v>
      </c>
      <c r="B67" s="34">
        <v>482</v>
      </c>
      <c r="C67" s="7">
        <v>0</v>
      </c>
      <c r="D67" s="7">
        <v>122</v>
      </c>
      <c r="E67" s="7">
        <v>1</v>
      </c>
      <c r="F67" s="7">
        <v>1</v>
      </c>
      <c r="G67" s="7">
        <v>38</v>
      </c>
      <c r="H67" s="7">
        <v>0</v>
      </c>
      <c r="I67" s="7">
        <v>100</v>
      </c>
      <c r="J67" s="22">
        <v>262</v>
      </c>
      <c r="K67" s="7">
        <v>0</v>
      </c>
      <c r="L67" s="7">
        <v>0</v>
      </c>
      <c r="M67" s="7">
        <v>0</v>
      </c>
      <c r="N67" s="37">
        <f t="shared" si="1"/>
        <v>0.54356846473029041</v>
      </c>
    </row>
    <row r="68" spans="1:14" x14ac:dyDescent="0.25">
      <c r="A68" s="21" t="s">
        <v>7201</v>
      </c>
      <c r="B68" s="34">
        <v>347</v>
      </c>
      <c r="C68" s="7">
        <v>5</v>
      </c>
      <c r="D68" s="7">
        <v>61</v>
      </c>
      <c r="E68" s="7">
        <v>1</v>
      </c>
      <c r="F68" s="7">
        <v>0</v>
      </c>
      <c r="G68" s="7">
        <v>41</v>
      </c>
      <c r="H68" s="7">
        <v>0</v>
      </c>
      <c r="I68" s="7">
        <v>63</v>
      </c>
      <c r="J68" s="22">
        <v>171</v>
      </c>
      <c r="K68" s="7">
        <v>0</v>
      </c>
      <c r="L68" s="7">
        <v>0</v>
      </c>
      <c r="M68" s="7">
        <v>1</v>
      </c>
      <c r="N68" s="37">
        <f t="shared" si="1"/>
        <v>0.49567723342939479</v>
      </c>
    </row>
    <row r="69" spans="1:14" x14ac:dyDescent="0.25">
      <c r="A69" s="21" t="s">
        <v>7202</v>
      </c>
      <c r="B69" s="34">
        <v>673</v>
      </c>
      <c r="C69" s="7">
        <v>1</v>
      </c>
      <c r="D69" s="7">
        <v>143</v>
      </c>
      <c r="E69" s="7">
        <v>2</v>
      </c>
      <c r="F69" s="7">
        <v>3</v>
      </c>
      <c r="G69" s="7">
        <v>51</v>
      </c>
      <c r="H69" s="7">
        <v>2</v>
      </c>
      <c r="I69" s="7">
        <v>117</v>
      </c>
      <c r="J69" s="22">
        <v>319</v>
      </c>
      <c r="K69" s="7">
        <v>0</v>
      </c>
      <c r="L69" s="7">
        <v>0</v>
      </c>
      <c r="M69" s="7">
        <v>1</v>
      </c>
      <c r="N69" s="37">
        <f t="shared" si="1"/>
        <v>0.47548291233283801</v>
      </c>
    </row>
    <row r="70" spans="1:14" x14ac:dyDescent="0.25">
      <c r="A70" s="21" t="s">
        <v>7203</v>
      </c>
      <c r="B70" s="34">
        <v>491</v>
      </c>
      <c r="C70" s="7">
        <v>1</v>
      </c>
      <c r="D70" s="7">
        <v>122</v>
      </c>
      <c r="E70" s="7">
        <v>0</v>
      </c>
      <c r="F70" s="7">
        <v>2</v>
      </c>
      <c r="G70" s="7">
        <v>37</v>
      </c>
      <c r="H70" s="7">
        <v>0</v>
      </c>
      <c r="I70" s="7">
        <v>73</v>
      </c>
      <c r="J70" s="22">
        <v>235</v>
      </c>
      <c r="K70" s="7">
        <v>0</v>
      </c>
      <c r="L70" s="7">
        <v>0</v>
      </c>
      <c r="M70" s="7">
        <v>0</v>
      </c>
      <c r="N70" s="37">
        <f t="shared" si="1"/>
        <v>0.47861507128309572</v>
      </c>
    </row>
    <row r="71" spans="1:14" x14ac:dyDescent="0.25">
      <c r="A71" s="21" t="s">
        <v>7204</v>
      </c>
      <c r="B71" s="34">
        <v>419</v>
      </c>
      <c r="C71" s="7">
        <v>0</v>
      </c>
      <c r="D71" s="7">
        <v>69</v>
      </c>
      <c r="E71" s="7">
        <v>0</v>
      </c>
      <c r="F71" s="7">
        <v>0</v>
      </c>
      <c r="G71" s="7">
        <v>36</v>
      </c>
      <c r="H71" s="7">
        <v>1</v>
      </c>
      <c r="I71" s="7">
        <v>74</v>
      </c>
      <c r="J71" s="22">
        <v>180</v>
      </c>
      <c r="K71" s="7">
        <v>0</v>
      </c>
      <c r="L71" s="7">
        <v>0</v>
      </c>
      <c r="M71" s="7">
        <v>0</v>
      </c>
      <c r="N71" s="37">
        <f t="shared" si="1"/>
        <v>0.4295942720763723</v>
      </c>
    </row>
    <row r="72" spans="1:14" x14ac:dyDescent="0.25">
      <c r="A72" s="21" t="s">
        <v>7205</v>
      </c>
      <c r="B72" s="34">
        <v>375</v>
      </c>
      <c r="C72" s="7">
        <v>3</v>
      </c>
      <c r="D72" s="7">
        <v>75</v>
      </c>
      <c r="E72" s="7">
        <v>1</v>
      </c>
      <c r="F72" s="7">
        <v>2</v>
      </c>
      <c r="G72" s="7">
        <v>27</v>
      </c>
      <c r="H72" s="7">
        <v>0</v>
      </c>
      <c r="I72" s="7">
        <v>75</v>
      </c>
      <c r="J72" s="22">
        <v>183</v>
      </c>
      <c r="K72" s="7">
        <v>0</v>
      </c>
      <c r="L72" s="7">
        <v>0</v>
      </c>
      <c r="M72" s="7">
        <v>0</v>
      </c>
      <c r="N72" s="37">
        <f t="shared" si="1"/>
        <v>0.48799999999999999</v>
      </c>
    </row>
    <row r="73" spans="1:14" x14ac:dyDescent="0.25">
      <c r="A73" s="21" t="s">
        <v>7206</v>
      </c>
      <c r="B73" s="34">
        <v>567</v>
      </c>
      <c r="C73" s="7">
        <v>1</v>
      </c>
      <c r="D73" s="7">
        <v>117</v>
      </c>
      <c r="E73" s="7">
        <v>2</v>
      </c>
      <c r="F73" s="7">
        <v>2</v>
      </c>
      <c r="G73" s="7">
        <v>38</v>
      </c>
      <c r="H73" s="7">
        <v>3</v>
      </c>
      <c r="I73" s="7">
        <v>129</v>
      </c>
      <c r="J73" s="22">
        <v>292</v>
      </c>
      <c r="K73" s="7">
        <v>0</v>
      </c>
      <c r="L73" s="7">
        <v>0</v>
      </c>
      <c r="M73" s="7">
        <v>0</v>
      </c>
      <c r="N73" s="37">
        <f t="shared" si="1"/>
        <v>0.5149911816578483</v>
      </c>
    </row>
    <row r="74" spans="1:14" x14ac:dyDescent="0.25">
      <c r="A74" s="21" t="s">
        <v>7207</v>
      </c>
      <c r="B74" s="34">
        <v>520</v>
      </c>
      <c r="C74" s="7">
        <v>1</v>
      </c>
      <c r="D74" s="7">
        <v>119</v>
      </c>
      <c r="E74" s="7">
        <v>0</v>
      </c>
      <c r="F74" s="7">
        <v>1</v>
      </c>
      <c r="G74" s="7">
        <v>36</v>
      </c>
      <c r="H74" s="7">
        <v>1</v>
      </c>
      <c r="I74" s="7">
        <v>90</v>
      </c>
      <c r="J74" s="22">
        <v>248</v>
      </c>
      <c r="K74" s="7">
        <v>1</v>
      </c>
      <c r="L74" s="7">
        <v>0</v>
      </c>
      <c r="M74" s="7">
        <v>0</v>
      </c>
      <c r="N74" s="37">
        <f t="shared" si="1"/>
        <v>0.47692307692307695</v>
      </c>
    </row>
    <row r="75" spans="1:14" x14ac:dyDescent="0.25">
      <c r="A75" s="21" t="s">
        <v>7208</v>
      </c>
      <c r="B75" s="34">
        <v>425</v>
      </c>
      <c r="C75" s="7">
        <v>0</v>
      </c>
      <c r="D75" s="7">
        <v>85</v>
      </c>
      <c r="E75" s="7">
        <v>0</v>
      </c>
      <c r="F75" s="7">
        <v>2</v>
      </c>
      <c r="G75" s="7">
        <v>34</v>
      </c>
      <c r="H75" s="7">
        <v>0</v>
      </c>
      <c r="I75" s="7">
        <v>74</v>
      </c>
      <c r="J75" s="22">
        <v>195</v>
      </c>
      <c r="K75" s="7">
        <v>1</v>
      </c>
      <c r="L75" s="7">
        <v>0</v>
      </c>
      <c r="M75" s="7">
        <v>0</v>
      </c>
      <c r="N75" s="37">
        <f t="shared" si="1"/>
        <v>0.45882352941176469</v>
      </c>
    </row>
    <row r="76" spans="1:14" x14ac:dyDescent="0.25">
      <c r="A76" s="21" t="s">
        <v>7209</v>
      </c>
      <c r="B76" s="34">
        <v>412</v>
      </c>
      <c r="C76" s="7">
        <v>4</v>
      </c>
      <c r="D76" s="7">
        <v>81</v>
      </c>
      <c r="E76" s="7">
        <v>2</v>
      </c>
      <c r="F76" s="7">
        <v>2</v>
      </c>
      <c r="G76" s="7">
        <v>31</v>
      </c>
      <c r="H76" s="7">
        <v>1</v>
      </c>
      <c r="I76" s="7">
        <v>68</v>
      </c>
      <c r="J76" s="22">
        <v>189</v>
      </c>
      <c r="K76" s="7">
        <v>1</v>
      </c>
      <c r="L76" s="7">
        <v>0</v>
      </c>
      <c r="M76" s="7">
        <v>0</v>
      </c>
      <c r="N76" s="37">
        <f t="shared" si="1"/>
        <v>0.45873786407766992</v>
      </c>
    </row>
    <row r="77" spans="1:14" x14ac:dyDescent="0.25">
      <c r="A77" s="21" t="s">
        <v>7210</v>
      </c>
      <c r="B77" s="34">
        <v>284</v>
      </c>
      <c r="C77" s="7">
        <v>2</v>
      </c>
      <c r="D77" s="7">
        <v>59</v>
      </c>
      <c r="E77" s="7">
        <v>0</v>
      </c>
      <c r="F77" s="7">
        <v>2</v>
      </c>
      <c r="G77" s="7">
        <v>16</v>
      </c>
      <c r="H77" s="7">
        <v>1</v>
      </c>
      <c r="I77" s="7">
        <v>43</v>
      </c>
      <c r="J77" s="22">
        <v>123</v>
      </c>
      <c r="K77" s="7">
        <v>0</v>
      </c>
      <c r="L77" s="7">
        <v>0</v>
      </c>
      <c r="M77" s="7">
        <v>0</v>
      </c>
      <c r="N77" s="37">
        <f t="shared" si="1"/>
        <v>0.43309859154929575</v>
      </c>
    </row>
    <row r="78" spans="1:14" x14ac:dyDescent="0.25">
      <c r="A78" s="21" t="s">
        <v>7211</v>
      </c>
      <c r="B78" s="34">
        <v>437</v>
      </c>
      <c r="C78" s="7">
        <v>5</v>
      </c>
      <c r="D78" s="7">
        <v>102</v>
      </c>
      <c r="E78" s="7">
        <v>2</v>
      </c>
      <c r="F78" s="7">
        <v>1</v>
      </c>
      <c r="G78" s="7">
        <v>44</v>
      </c>
      <c r="H78" s="7">
        <v>3</v>
      </c>
      <c r="I78" s="7">
        <v>61</v>
      </c>
      <c r="J78" s="22">
        <v>218</v>
      </c>
      <c r="K78" s="7">
        <v>0</v>
      </c>
      <c r="L78" s="7">
        <v>0</v>
      </c>
      <c r="M78" s="7">
        <v>2</v>
      </c>
      <c r="N78" s="37">
        <f t="shared" si="1"/>
        <v>0.50343249427917625</v>
      </c>
    </row>
    <row r="79" spans="1:14" x14ac:dyDescent="0.25">
      <c r="A79" s="21" t="s">
        <v>820</v>
      </c>
      <c r="B79" s="7">
        <v>0</v>
      </c>
      <c r="C79" s="7">
        <v>2</v>
      </c>
      <c r="D79" s="7">
        <v>175</v>
      </c>
      <c r="E79" s="7">
        <v>0</v>
      </c>
      <c r="F79" s="7">
        <v>1</v>
      </c>
      <c r="G79" s="7">
        <v>14</v>
      </c>
      <c r="H79" s="7">
        <v>1</v>
      </c>
      <c r="I79" s="7">
        <v>85</v>
      </c>
      <c r="J79" s="22">
        <v>278</v>
      </c>
      <c r="K79" s="7">
        <v>2</v>
      </c>
      <c r="L79" s="7">
        <v>0</v>
      </c>
      <c r="M79" s="7">
        <v>75</v>
      </c>
      <c r="N79" s="37" t="s">
        <v>99</v>
      </c>
    </row>
    <row r="80" spans="1:14" ht="30" x14ac:dyDescent="0.25">
      <c r="A80" s="6" t="s">
        <v>7212</v>
      </c>
      <c r="B80" s="7">
        <v>0</v>
      </c>
      <c r="C80" s="7">
        <v>13</v>
      </c>
      <c r="D80" s="7">
        <v>3241</v>
      </c>
      <c r="E80" s="7">
        <v>10</v>
      </c>
      <c r="F80" s="7">
        <v>13</v>
      </c>
      <c r="G80" s="7">
        <v>479</v>
      </c>
      <c r="H80" s="7">
        <v>13</v>
      </c>
      <c r="I80" s="7">
        <v>1503</v>
      </c>
      <c r="J80" s="22">
        <v>5272</v>
      </c>
      <c r="K80" s="7">
        <v>10</v>
      </c>
      <c r="L80" s="7">
        <v>0</v>
      </c>
      <c r="M80" s="7">
        <v>4</v>
      </c>
      <c r="N80" s="37" t="s">
        <v>99</v>
      </c>
    </row>
    <row r="81" spans="1:15" x14ac:dyDescent="0.25">
      <c r="A81" s="21" t="s">
        <v>102</v>
      </c>
      <c r="B81" s="7">
        <v>0</v>
      </c>
      <c r="C81" s="7">
        <v>18</v>
      </c>
      <c r="D81" s="7">
        <v>1762</v>
      </c>
      <c r="E81" s="7">
        <v>6</v>
      </c>
      <c r="F81" s="7">
        <v>13</v>
      </c>
      <c r="G81" s="7">
        <v>442</v>
      </c>
      <c r="H81" s="7">
        <v>21</v>
      </c>
      <c r="I81" s="7">
        <v>1291</v>
      </c>
      <c r="J81" s="22">
        <v>3553</v>
      </c>
      <c r="K81" s="7">
        <v>6</v>
      </c>
      <c r="L81" s="7">
        <v>2</v>
      </c>
      <c r="M81" s="7">
        <v>6</v>
      </c>
      <c r="N81" s="37" t="s">
        <v>99</v>
      </c>
    </row>
    <row r="82" spans="1:15" s="86" customFormat="1" ht="15.75" thickBot="1" x14ac:dyDescent="0.3">
      <c r="A82" s="21" t="s">
        <v>103</v>
      </c>
      <c r="B82" s="7">
        <v>0</v>
      </c>
      <c r="C82" s="7">
        <v>4</v>
      </c>
      <c r="D82" s="7">
        <v>148</v>
      </c>
      <c r="E82" s="7">
        <v>0</v>
      </c>
      <c r="F82" s="7">
        <v>1</v>
      </c>
      <c r="G82" s="7">
        <v>33</v>
      </c>
      <c r="H82" s="7">
        <v>1</v>
      </c>
      <c r="I82" s="7">
        <v>94</v>
      </c>
      <c r="J82" s="22">
        <v>281</v>
      </c>
      <c r="K82" s="7">
        <v>5</v>
      </c>
      <c r="L82" s="7">
        <v>0</v>
      </c>
      <c r="M82" s="7">
        <v>0</v>
      </c>
      <c r="N82" s="46" t="s">
        <v>99</v>
      </c>
      <c r="O82" s="33"/>
    </row>
    <row r="83" spans="1:15" x14ac:dyDescent="0.25">
      <c r="A83" s="16" t="s">
        <v>104</v>
      </c>
      <c r="B83" s="7"/>
      <c r="C83" s="7">
        <f>SUM(C2:C79)</f>
        <v>107</v>
      </c>
      <c r="D83" s="7">
        <f t="shared" ref="D83:M83" si="2">SUM(D2:D79)</f>
        <v>9000</v>
      </c>
      <c r="E83" s="7">
        <f t="shared" si="2"/>
        <v>51</v>
      </c>
      <c r="F83" s="7">
        <f t="shared" si="2"/>
        <v>120</v>
      </c>
      <c r="G83" s="7">
        <f t="shared" si="2"/>
        <v>2651</v>
      </c>
      <c r="H83" s="7">
        <f t="shared" si="2"/>
        <v>106</v>
      </c>
      <c r="I83" s="7">
        <f t="shared" si="2"/>
        <v>5807</v>
      </c>
      <c r="J83" s="7">
        <f t="shared" si="2"/>
        <v>17842</v>
      </c>
      <c r="K83" s="7">
        <f t="shared" si="2"/>
        <v>31</v>
      </c>
      <c r="L83" s="7">
        <f t="shared" si="2"/>
        <v>6</v>
      </c>
      <c r="M83" s="7">
        <f t="shared" si="2"/>
        <v>103</v>
      </c>
      <c r="N83" s="37"/>
    </row>
    <row r="84" spans="1:15" x14ac:dyDescent="0.25">
      <c r="A84" s="16" t="s">
        <v>105</v>
      </c>
      <c r="B84" s="7"/>
      <c r="C84" s="7">
        <f>SUM(C80:C82)</f>
        <v>35</v>
      </c>
      <c r="D84" s="7">
        <f t="shared" ref="D84:M84" si="3">SUM(D80:D82)</f>
        <v>5151</v>
      </c>
      <c r="E84" s="7">
        <f t="shared" si="3"/>
        <v>16</v>
      </c>
      <c r="F84" s="7">
        <f t="shared" si="3"/>
        <v>27</v>
      </c>
      <c r="G84" s="7">
        <f t="shared" si="3"/>
        <v>954</v>
      </c>
      <c r="H84" s="7">
        <f t="shared" si="3"/>
        <v>35</v>
      </c>
      <c r="I84" s="7">
        <f t="shared" si="3"/>
        <v>2888</v>
      </c>
      <c r="J84" s="7">
        <f t="shared" si="3"/>
        <v>9106</v>
      </c>
      <c r="K84" s="7">
        <f t="shared" si="3"/>
        <v>21</v>
      </c>
      <c r="L84" s="7">
        <f t="shared" si="3"/>
        <v>2</v>
      </c>
      <c r="M84" s="7">
        <f t="shared" si="3"/>
        <v>10</v>
      </c>
      <c r="N84" s="37"/>
    </row>
    <row r="85" spans="1:15" x14ac:dyDescent="0.25">
      <c r="A85" s="16" t="s">
        <v>106</v>
      </c>
      <c r="B85" s="7">
        <f>SUM(B2:B82)</f>
        <v>35411</v>
      </c>
      <c r="C85" s="7">
        <f>SUM(C83:C84)</f>
        <v>142</v>
      </c>
      <c r="D85" s="7">
        <f t="shared" ref="D85:M85" si="4">SUM(D83:D84)</f>
        <v>14151</v>
      </c>
      <c r="E85" s="7">
        <f t="shared" si="4"/>
        <v>67</v>
      </c>
      <c r="F85" s="7">
        <f t="shared" si="4"/>
        <v>147</v>
      </c>
      <c r="G85" s="7">
        <f t="shared" si="4"/>
        <v>3605</v>
      </c>
      <c r="H85" s="7">
        <f t="shared" si="4"/>
        <v>141</v>
      </c>
      <c r="I85" s="7">
        <f t="shared" si="4"/>
        <v>8695</v>
      </c>
      <c r="J85" s="7">
        <f t="shared" si="4"/>
        <v>26948</v>
      </c>
      <c r="K85" s="7">
        <f t="shared" si="4"/>
        <v>52</v>
      </c>
      <c r="L85" s="7">
        <f t="shared" si="4"/>
        <v>8</v>
      </c>
      <c r="M85" s="7">
        <f t="shared" si="4"/>
        <v>113</v>
      </c>
      <c r="N85" s="37">
        <f>(M85+L85+J85)/B85</f>
        <v>0.76442348422806472</v>
      </c>
    </row>
    <row r="86" spans="1:15" x14ac:dyDescent="0.25">
      <c r="A86" s="16" t="s">
        <v>107</v>
      </c>
      <c r="B86" s="87"/>
      <c r="C86" s="37">
        <f>C85/$J$85</f>
        <v>5.2694077482559002E-3</v>
      </c>
      <c r="D86" s="37">
        <f t="shared" ref="D86:I86" si="5">D85/$J$85</f>
        <v>0.525122458067389</v>
      </c>
      <c r="E86" s="37">
        <f t="shared" si="5"/>
        <v>2.4862698530503193E-3</v>
      </c>
      <c r="F86" s="37">
        <f t="shared" si="5"/>
        <v>5.4549502746029394E-3</v>
      </c>
      <c r="G86" s="37">
        <f t="shared" si="5"/>
        <v>0.13377616149621493</v>
      </c>
      <c r="H86" s="37">
        <f t="shared" si="5"/>
        <v>5.2322992429864922E-3</v>
      </c>
      <c r="I86" s="37">
        <f t="shared" si="5"/>
        <v>0.32265845331750037</v>
      </c>
      <c r="J86" s="87"/>
      <c r="K86" s="87"/>
      <c r="L86" s="87"/>
      <c r="M86" s="87"/>
      <c r="N86" s="37"/>
    </row>
    <row r="87" spans="1:15" x14ac:dyDescent="0.25"/>
    <row r="88" spans="1:15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82" fitToHeight="0" orientation="landscape" r:id="rId1"/>
  <tableParts count="1">
    <tablePart r:id="rId2"/>
  </tablePart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5C580-7DCB-4C4F-9A80-A468F1101A1A}">
  <sheetPr codeName="Sheet86">
    <pageSetUpPr fitToPage="1"/>
  </sheetPr>
  <dimension ref="A1:M103"/>
  <sheetViews>
    <sheetView workbookViewId="0">
      <pane xSplit="1" ySplit="1" topLeftCell="B62" activePane="bottomRight" state="frozen"/>
      <selection pane="topRight" activeCell="B1" sqref="B1"/>
      <selection pane="bottomLeft" activeCell="A2" sqref="A2"/>
      <selection pane="bottomRight" activeCell="A96" sqref="A96"/>
    </sheetView>
  </sheetViews>
  <sheetFormatPr defaultColWidth="0" defaultRowHeight="15" customHeight="1" zeroHeight="1" x14ac:dyDescent="0.25"/>
  <cols>
    <col min="1" max="1" width="42.7109375" style="33" customWidth="1"/>
    <col min="2" max="2" width="8.7109375" style="40" customWidth="1"/>
    <col min="3" max="6" width="11.7109375" style="40" customWidth="1"/>
    <col min="7" max="7" width="8.7109375" style="40" customWidth="1"/>
    <col min="8" max="10" width="3.7109375" style="40" customWidth="1"/>
    <col min="11" max="11" width="8.7109375" style="47" customWidth="1"/>
    <col min="12" max="12" width="1.7109375" style="33" customWidth="1"/>
    <col min="13" max="13" width="0" style="33" hidden="1" customWidth="1"/>
    <col min="14" max="16384" width="9.140625" style="33" hidden="1"/>
  </cols>
  <sheetData>
    <row r="1" spans="1:11" ht="50.1" customHeight="1" thickBot="1" x14ac:dyDescent="0.3">
      <c r="A1" s="1" t="s">
        <v>0</v>
      </c>
      <c r="B1" s="3" t="s">
        <v>1</v>
      </c>
      <c r="C1" s="3" t="s">
        <v>7213</v>
      </c>
      <c r="D1" s="3" t="s">
        <v>7214</v>
      </c>
      <c r="E1" s="3" t="s">
        <v>7215</v>
      </c>
      <c r="F1" s="3" t="s">
        <v>7216</v>
      </c>
      <c r="G1" s="3" t="s">
        <v>8</v>
      </c>
      <c r="H1" s="3" t="s">
        <v>9</v>
      </c>
      <c r="I1" s="3" t="s">
        <v>10</v>
      </c>
      <c r="J1" s="3" t="s">
        <v>11</v>
      </c>
      <c r="K1" s="3" t="s">
        <v>12</v>
      </c>
    </row>
    <row r="2" spans="1:11" ht="15.75" thickTop="1" x14ac:dyDescent="0.25">
      <c r="A2" s="21" t="s">
        <v>7217</v>
      </c>
      <c r="B2" s="7">
        <v>415</v>
      </c>
      <c r="C2" s="7">
        <v>12</v>
      </c>
      <c r="D2" s="7">
        <v>122</v>
      </c>
      <c r="E2" s="7">
        <v>23</v>
      </c>
      <c r="F2" s="7">
        <v>1</v>
      </c>
      <c r="G2" s="22">
        <v>158</v>
      </c>
      <c r="H2" s="7">
        <v>0</v>
      </c>
      <c r="I2" s="7">
        <v>0</v>
      </c>
      <c r="J2" s="7">
        <v>0</v>
      </c>
      <c r="K2" s="37">
        <f t="shared" ref="K2:K65" si="0">(J2+I2+G2)/B2</f>
        <v>0.38072289156626504</v>
      </c>
    </row>
    <row r="3" spans="1:11" x14ac:dyDescent="0.25">
      <c r="A3" s="21" t="s">
        <v>7218</v>
      </c>
      <c r="B3" s="7">
        <v>266</v>
      </c>
      <c r="C3" s="7">
        <v>11</v>
      </c>
      <c r="D3" s="7">
        <v>133</v>
      </c>
      <c r="E3" s="7">
        <v>18</v>
      </c>
      <c r="F3" s="7">
        <v>1</v>
      </c>
      <c r="G3" s="22">
        <v>163</v>
      </c>
      <c r="H3" s="7">
        <v>1</v>
      </c>
      <c r="I3" s="7">
        <v>0</v>
      </c>
      <c r="J3" s="7">
        <v>0</v>
      </c>
      <c r="K3" s="37">
        <f t="shared" si="0"/>
        <v>0.61278195488721809</v>
      </c>
    </row>
    <row r="4" spans="1:11" x14ac:dyDescent="0.25">
      <c r="A4" s="21" t="s">
        <v>7219</v>
      </c>
      <c r="B4" s="7">
        <v>329</v>
      </c>
      <c r="C4" s="7">
        <v>13</v>
      </c>
      <c r="D4" s="7">
        <v>120</v>
      </c>
      <c r="E4" s="7">
        <v>18</v>
      </c>
      <c r="F4" s="7">
        <v>3</v>
      </c>
      <c r="G4" s="22">
        <v>154</v>
      </c>
      <c r="H4" s="7">
        <v>0</v>
      </c>
      <c r="I4" s="7">
        <v>0</v>
      </c>
      <c r="J4" s="7">
        <v>0</v>
      </c>
      <c r="K4" s="37">
        <f t="shared" si="0"/>
        <v>0.46808510638297873</v>
      </c>
    </row>
    <row r="5" spans="1:11" x14ac:dyDescent="0.25">
      <c r="A5" s="21" t="s">
        <v>7220</v>
      </c>
      <c r="B5" s="34">
        <v>402</v>
      </c>
      <c r="C5" s="7">
        <v>25</v>
      </c>
      <c r="D5" s="7">
        <v>178</v>
      </c>
      <c r="E5" s="7">
        <v>29</v>
      </c>
      <c r="F5" s="7">
        <v>6</v>
      </c>
      <c r="G5" s="22">
        <v>238</v>
      </c>
      <c r="H5" s="7">
        <v>0</v>
      </c>
      <c r="I5" s="7">
        <v>0</v>
      </c>
      <c r="J5" s="7">
        <v>0</v>
      </c>
      <c r="K5" s="37">
        <f t="shared" si="0"/>
        <v>0.59203980099502485</v>
      </c>
    </row>
    <row r="6" spans="1:11" x14ac:dyDescent="0.25">
      <c r="A6" s="21" t="s">
        <v>7221</v>
      </c>
      <c r="B6" s="34">
        <v>736</v>
      </c>
      <c r="C6" s="7">
        <v>4</v>
      </c>
      <c r="D6" s="7">
        <v>163</v>
      </c>
      <c r="E6" s="7">
        <v>23</v>
      </c>
      <c r="F6" s="7">
        <v>3</v>
      </c>
      <c r="G6" s="7">
        <v>193</v>
      </c>
      <c r="H6" s="7">
        <v>4</v>
      </c>
      <c r="I6" s="7">
        <v>0</v>
      </c>
      <c r="J6" s="7">
        <v>1</v>
      </c>
      <c r="K6" s="37">
        <f t="shared" si="0"/>
        <v>0.26358695652173914</v>
      </c>
    </row>
    <row r="7" spans="1:11" x14ac:dyDescent="0.25">
      <c r="A7" s="21" t="s">
        <v>7222</v>
      </c>
      <c r="B7" s="34">
        <v>419</v>
      </c>
      <c r="C7" s="7">
        <v>16</v>
      </c>
      <c r="D7" s="7">
        <v>197</v>
      </c>
      <c r="E7" s="7">
        <v>29</v>
      </c>
      <c r="F7" s="7">
        <v>1</v>
      </c>
      <c r="G7" s="22">
        <v>243</v>
      </c>
      <c r="H7" s="7">
        <v>1</v>
      </c>
      <c r="I7" s="7">
        <v>0</v>
      </c>
      <c r="J7" s="7">
        <v>1</v>
      </c>
      <c r="K7" s="37">
        <f t="shared" si="0"/>
        <v>0.58233890214797135</v>
      </c>
    </row>
    <row r="8" spans="1:11" x14ac:dyDescent="0.25">
      <c r="A8" s="21" t="s">
        <v>7223</v>
      </c>
      <c r="B8" s="34">
        <v>476</v>
      </c>
      <c r="C8" s="7">
        <v>9</v>
      </c>
      <c r="D8" s="7">
        <v>201</v>
      </c>
      <c r="E8" s="7">
        <v>30</v>
      </c>
      <c r="F8" s="7">
        <v>1</v>
      </c>
      <c r="G8" s="22">
        <v>241</v>
      </c>
      <c r="H8" s="7">
        <v>1</v>
      </c>
      <c r="I8" s="7">
        <v>0</v>
      </c>
      <c r="J8" s="7">
        <v>1</v>
      </c>
      <c r="K8" s="37">
        <f t="shared" si="0"/>
        <v>0.50840336134453779</v>
      </c>
    </row>
    <row r="9" spans="1:11" x14ac:dyDescent="0.25">
      <c r="A9" s="21" t="s">
        <v>7224</v>
      </c>
      <c r="B9" s="7">
        <v>630</v>
      </c>
      <c r="C9" s="7">
        <v>12</v>
      </c>
      <c r="D9" s="7">
        <v>283</v>
      </c>
      <c r="E9" s="7">
        <v>43</v>
      </c>
      <c r="F9" s="7">
        <v>3</v>
      </c>
      <c r="G9" s="22">
        <v>341</v>
      </c>
      <c r="H9" s="7">
        <v>0</v>
      </c>
      <c r="I9" s="7">
        <v>0</v>
      </c>
      <c r="J9" s="7">
        <v>0</v>
      </c>
      <c r="K9" s="37">
        <f t="shared" si="0"/>
        <v>0.54126984126984123</v>
      </c>
    </row>
    <row r="10" spans="1:11" x14ac:dyDescent="0.25">
      <c r="A10" s="21" t="s">
        <v>7225</v>
      </c>
      <c r="B10" s="34">
        <v>456</v>
      </c>
      <c r="C10" s="7">
        <v>13</v>
      </c>
      <c r="D10" s="7">
        <v>247</v>
      </c>
      <c r="E10" s="7">
        <v>17</v>
      </c>
      <c r="F10" s="7">
        <v>1</v>
      </c>
      <c r="G10" s="22">
        <v>278</v>
      </c>
      <c r="H10" s="7">
        <v>0</v>
      </c>
      <c r="I10" s="7">
        <v>0</v>
      </c>
      <c r="J10" s="7">
        <v>1</v>
      </c>
      <c r="K10" s="37">
        <f t="shared" si="0"/>
        <v>0.61184210526315785</v>
      </c>
    </row>
    <row r="11" spans="1:11" x14ac:dyDescent="0.25">
      <c r="A11" s="21" t="s">
        <v>7226</v>
      </c>
      <c r="B11" s="34">
        <v>373</v>
      </c>
      <c r="C11" s="7">
        <v>17</v>
      </c>
      <c r="D11" s="7">
        <v>154</v>
      </c>
      <c r="E11" s="7">
        <v>28</v>
      </c>
      <c r="F11" s="7">
        <v>3</v>
      </c>
      <c r="G11" s="22">
        <v>202</v>
      </c>
      <c r="H11" s="7">
        <v>0</v>
      </c>
      <c r="I11" s="7">
        <v>0</v>
      </c>
      <c r="J11" s="7">
        <v>0</v>
      </c>
      <c r="K11" s="37">
        <f t="shared" si="0"/>
        <v>0.54155495978552282</v>
      </c>
    </row>
    <row r="12" spans="1:11" x14ac:dyDescent="0.25">
      <c r="A12" s="21" t="s">
        <v>7227</v>
      </c>
      <c r="B12" s="34">
        <v>652</v>
      </c>
      <c r="C12" s="7">
        <v>31</v>
      </c>
      <c r="D12" s="7">
        <v>273</v>
      </c>
      <c r="E12" s="7">
        <v>61</v>
      </c>
      <c r="F12" s="7">
        <v>9</v>
      </c>
      <c r="G12" s="7">
        <v>374</v>
      </c>
      <c r="H12" s="7">
        <v>1</v>
      </c>
      <c r="I12" s="7">
        <v>0</v>
      </c>
      <c r="J12" s="7">
        <v>0</v>
      </c>
      <c r="K12" s="37">
        <f t="shared" si="0"/>
        <v>0.57361963190184051</v>
      </c>
    </row>
    <row r="13" spans="1:11" x14ac:dyDescent="0.25">
      <c r="A13" s="21" t="s">
        <v>7228</v>
      </c>
      <c r="B13" s="34">
        <v>637</v>
      </c>
      <c r="C13" s="7">
        <v>9</v>
      </c>
      <c r="D13" s="7">
        <v>211</v>
      </c>
      <c r="E13" s="7">
        <v>30</v>
      </c>
      <c r="F13" s="7">
        <v>1</v>
      </c>
      <c r="G13" s="22">
        <v>251</v>
      </c>
      <c r="H13" s="7">
        <v>2</v>
      </c>
      <c r="I13" s="7">
        <v>0</v>
      </c>
      <c r="J13" s="7">
        <v>0</v>
      </c>
      <c r="K13" s="37">
        <f t="shared" si="0"/>
        <v>0.39403453689167978</v>
      </c>
    </row>
    <row r="14" spans="1:11" x14ac:dyDescent="0.25">
      <c r="A14" s="21" t="s">
        <v>7229</v>
      </c>
      <c r="B14" s="34">
        <v>577</v>
      </c>
      <c r="C14" s="7">
        <v>22</v>
      </c>
      <c r="D14" s="7">
        <v>294</v>
      </c>
      <c r="E14" s="7">
        <v>35</v>
      </c>
      <c r="F14" s="7">
        <v>3</v>
      </c>
      <c r="G14" s="22">
        <v>354</v>
      </c>
      <c r="H14" s="7">
        <v>0</v>
      </c>
      <c r="I14" s="7">
        <v>0</v>
      </c>
      <c r="J14" s="7">
        <v>0</v>
      </c>
      <c r="K14" s="37">
        <f t="shared" si="0"/>
        <v>0.61351819757365689</v>
      </c>
    </row>
    <row r="15" spans="1:11" x14ac:dyDescent="0.25">
      <c r="A15" s="21" t="s">
        <v>7230</v>
      </c>
      <c r="B15" s="34">
        <v>763</v>
      </c>
      <c r="C15" s="7">
        <v>9</v>
      </c>
      <c r="D15" s="7">
        <v>111</v>
      </c>
      <c r="E15" s="7">
        <v>12</v>
      </c>
      <c r="F15" s="7">
        <v>3</v>
      </c>
      <c r="G15" s="7">
        <v>135</v>
      </c>
      <c r="H15" s="7">
        <v>1</v>
      </c>
      <c r="I15" s="7">
        <v>2</v>
      </c>
      <c r="J15" s="7">
        <v>0</v>
      </c>
      <c r="K15" s="37">
        <f t="shared" si="0"/>
        <v>0.17955439056356487</v>
      </c>
    </row>
    <row r="16" spans="1:11" x14ac:dyDescent="0.25">
      <c r="A16" s="21" t="s">
        <v>7231</v>
      </c>
      <c r="B16" s="34">
        <v>505</v>
      </c>
      <c r="C16" s="7">
        <v>10</v>
      </c>
      <c r="D16" s="7">
        <v>106</v>
      </c>
      <c r="E16" s="7">
        <v>3</v>
      </c>
      <c r="F16" s="7">
        <v>0</v>
      </c>
      <c r="G16" s="22">
        <v>119</v>
      </c>
      <c r="H16" s="7">
        <v>1</v>
      </c>
      <c r="I16" s="7">
        <v>0</v>
      </c>
      <c r="J16" s="7">
        <v>1</v>
      </c>
      <c r="K16" s="37">
        <f t="shared" si="0"/>
        <v>0.23762376237623761</v>
      </c>
    </row>
    <row r="17" spans="1:11" x14ac:dyDescent="0.25">
      <c r="A17" s="21" t="s">
        <v>7232</v>
      </c>
      <c r="B17" s="34">
        <v>693</v>
      </c>
      <c r="C17" s="7">
        <v>16</v>
      </c>
      <c r="D17" s="7">
        <v>208</v>
      </c>
      <c r="E17" s="7">
        <v>39</v>
      </c>
      <c r="F17" s="7">
        <v>1</v>
      </c>
      <c r="G17" s="22">
        <v>264</v>
      </c>
      <c r="H17" s="7">
        <v>0</v>
      </c>
      <c r="I17" s="7">
        <v>0</v>
      </c>
      <c r="J17" s="7">
        <v>0</v>
      </c>
      <c r="K17" s="37">
        <f t="shared" si="0"/>
        <v>0.38095238095238093</v>
      </c>
    </row>
    <row r="18" spans="1:11" x14ac:dyDescent="0.25">
      <c r="A18" s="21" t="s">
        <v>7233</v>
      </c>
      <c r="B18" s="34">
        <v>392</v>
      </c>
      <c r="C18" s="7">
        <v>11</v>
      </c>
      <c r="D18" s="7">
        <v>50</v>
      </c>
      <c r="E18" s="7">
        <v>12</v>
      </c>
      <c r="F18" s="7">
        <v>1</v>
      </c>
      <c r="G18" s="22">
        <v>74</v>
      </c>
      <c r="H18" s="7">
        <v>0</v>
      </c>
      <c r="I18" s="7">
        <v>0</v>
      </c>
      <c r="J18" s="7">
        <v>0</v>
      </c>
      <c r="K18" s="37">
        <f t="shared" si="0"/>
        <v>0.18877551020408162</v>
      </c>
    </row>
    <row r="19" spans="1:11" x14ac:dyDescent="0.25">
      <c r="A19" s="21" t="s">
        <v>7234</v>
      </c>
      <c r="B19" s="34">
        <v>369</v>
      </c>
      <c r="C19" s="7">
        <v>10</v>
      </c>
      <c r="D19" s="7">
        <v>75</v>
      </c>
      <c r="E19" s="7">
        <v>32</v>
      </c>
      <c r="F19" s="7">
        <v>1</v>
      </c>
      <c r="G19" s="22">
        <v>118</v>
      </c>
      <c r="H19" s="7">
        <v>0</v>
      </c>
      <c r="I19" s="7">
        <v>1</v>
      </c>
      <c r="J19" s="7">
        <v>0</v>
      </c>
      <c r="K19" s="37">
        <f t="shared" si="0"/>
        <v>0.3224932249322493</v>
      </c>
    </row>
    <row r="20" spans="1:11" x14ac:dyDescent="0.25">
      <c r="A20" s="21" t="s">
        <v>7235</v>
      </c>
      <c r="B20" s="34">
        <v>565</v>
      </c>
      <c r="C20" s="7">
        <v>19</v>
      </c>
      <c r="D20" s="7">
        <v>136</v>
      </c>
      <c r="E20" s="7">
        <v>39</v>
      </c>
      <c r="F20" s="7">
        <v>2</v>
      </c>
      <c r="G20" s="22">
        <v>196</v>
      </c>
      <c r="H20" s="7">
        <v>3</v>
      </c>
      <c r="I20" s="7">
        <v>0</v>
      </c>
      <c r="J20" s="7">
        <v>1</v>
      </c>
      <c r="K20" s="37">
        <f t="shared" si="0"/>
        <v>0.34867256637168142</v>
      </c>
    </row>
    <row r="21" spans="1:11" x14ac:dyDescent="0.25">
      <c r="A21" s="21" t="s">
        <v>7236</v>
      </c>
      <c r="B21" s="34">
        <v>465</v>
      </c>
      <c r="C21" s="7">
        <v>16</v>
      </c>
      <c r="D21" s="7">
        <v>114</v>
      </c>
      <c r="E21" s="7">
        <v>33</v>
      </c>
      <c r="F21" s="7">
        <v>1</v>
      </c>
      <c r="G21" s="22">
        <v>164</v>
      </c>
      <c r="H21" s="7">
        <v>0</v>
      </c>
      <c r="I21" s="7">
        <v>0</v>
      </c>
      <c r="J21" s="7">
        <v>1</v>
      </c>
      <c r="K21" s="37">
        <f t="shared" si="0"/>
        <v>0.35483870967741937</v>
      </c>
    </row>
    <row r="22" spans="1:11" x14ac:dyDescent="0.25">
      <c r="A22" s="21" t="s">
        <v>7237</v>
      </c>
      <c r="B22" s="34">
        <v>385</v>
      </c>
      <c r="C22" s="7">
        <v>12</v>
      </c>
      <c r="D22" s="7">
        <v>111</v>
      </c>
      <c r="E22" s="7">
        <v>24</v>
      </c>
      <c r="F22" s="7">
        <v>6</v>
      </c>
      <c r="G22" s="22">
        <v>153</v>
      </c>
      <c r="H22" s="7">
        <v>0</v>
      </c>
      <c r="I22" s="7">
        <v>0</v>
      </c>
      <c r="J22" s="7">
        <v>0</v>
      </c>
      <c r="K22" s="37">
        <f t="shared" si="0"/>
        <v>0.39740259740259742</v>
      </c>
    </row>
    <row r="23" spans="1:11" x14ac:dyDescent="0.25">
      <c r="A23" s="21" t="s">
        <v>7238</v>
      </c>
      <c r="B23" s="34">
        <v>433</v>
      </c>
      <c r="C23" s="7">
        <v>19</v>
      </c>
      <c r="D23" s="7">
        <v>100</v>
      </c>
      <c r="E23" s="7">
        <v>23</v>
      </c>
      <c r="F23" s="7">
        <v>1</v>
      </c>
      <c r="G23" s="22">
        <v>143</v>
      </c>
      <c r="H23" s="7">
        <v>0</v>
      </c>
      <c r="I23" s="7">
        <v>0</v>
      </c>
      <c r="J23" s="7">
        <v>0</v>
      </c>
      <c r="K23" s="37">
        <f t="shared" si="0"/>
        <v>0.33025404157043881</v>
      </c>
    </row>
    <row r="24" spans="1:11" x14ac:dyDescent="0.25">
      <c r="A24" s="21" t="s">
        <v>7239</v>
      </c>
      <c r="B24" s="34">
        <v>428</v>
      </c>
      <c r="C24" s="7">
        <v>9</v>
      </c>
      <c r="D24" s="7">
        <v>90</v>
      </c>
      <c r="E24" s="7">
        <v>34</v>
      </c>
      <c r="F24" s="7">
        <v>4</v>
      </c>
      <c r="G24" s="22">
        <v>137</v>
      </c>
      <c r="H24" s="7">
        <v>0</v>
      </c>
      <c r="I24" s="7">
        <v>0</v>
      </c>
      <c r="J24" s="7">
        <v>0</v>
      </c>
      <c r="K24" s="37">
        <f t="shared" si="0"/>
        <v>0.32009345794392524</v>
      </c>
    </row>
    <row r="25" spans="1:11" x14ac:dyDescent="0.25">
      <c r="A25" s="21" t="s">
        <v>7240</v>
      </c>
      <c r="B25" s="34">
        <v>323</v>
      </c>
      <c r="C25" s="7">
        <v>12</v>
      </c>
      <c r="D25" s="7">
        <v>85</v>
      </c>
      <c r="E25" s="7">
        <v>24</v>
      </c>
      <c r="F25" s="7">
        <v>2</v>
      </c>
      <c r="G25" s="22">
        <v>123</v>
      </c>
      <c r="H25" s="7">
        <v>1</v>
      </c>
      <c r="I25" s="7">
        <v>0</v>
      </c>
      <c r="J25" s="7">
        <v>0</v>
      </c>
      <c r="K25" s="37">
        <f t="shared" si="0"/>
        <v>0.38080495356037153</v>
      </c>
    </row>
    <row r="26" spans="1:11" x14ac:dyDescent="0.25">
      <c r="A26" s="21" t="s">
        <v>7241</v>
      </c>
      <c r="B26" s="34">
        <v>362</v>
      </c>
      <c r="C26" s="7">
        <v>13</v>
      </c>
      <c r="D26" s="7">
        <v>80</v>
      </c>
      <c r="E26" s="7">
        <v>27</v>
      </c>
      <c r="F26" s="7">
        <v>6</v>
      </c>
      <c r="G26" s="22">
        <v>126</v>
      </c>
      <c r="H26" s="7">
        <v>0</v>
      </c>
      <c r="I26" s="7">
        <v>0</v>
      </c>
      <c r="J26" s="7">
        <v>0</v>
      </c>
      <c r="K26" s="37">
        <f t="shared" si="0"/>
        <v>0.34806629834254144</v>
      </c>
    </row>
    <row r="27" spans="1:11" x14ac:dyDescent="0.25">
      <c r="A27" s="21" t="s">
        <v>7242</v>
      </c>
      <c r="B27" s="34">
        <v>490</v>
      </c>
      <c r="C27" s="7">
        <v>10</v>
      </c>
      <c r="D27" s="7">
        <v>80</v>
      </c>
      <c r="E27" s="7">
        <v>35</v>
      </c>
      <c r="F27" s="7">
        <v>4</v>
      </c>
      <c r="G27" s="22">
        <v>129</v>
      </c>
      <c r="H27" s="7">
        <v>0</v>
      </c>
      <c r="I27" s="7">
        <v>0</v>
      </c>
      <c r="J27" s="7">
        <v>2</v>
      </c>
      <c r="K27" s="37">
        <f t="shared" si="0"/>
        <v>0.26734693877551019</v>
      </c>
    </row>
    <row r="28" spans="1:11" x14ac:dyDescent="0.25">
      <c r="A28" s="21" t="s">
        <v>7243</v>
      </c>
      <c r="B28" s="34">
        <v>370</v>
      </c>
      <c r="C28" s="7">
        <v>14</v>
      </c>
      <c r="D28" s="7">
        <v>80</v>
      </c>
      <c r="E28" s="7">
        <v>24</v>
      </c>
      <c r="F28" s="7">
        <v>3</v>
      </c>
      <c r="G28" s="22">
        <v>121</v>
      </c>
      <c r="H28" s="7">
        <v>0</v>
      </c>
      <c r="I28" s="7">
        <v>0</v>
      </c>
      <c r="J28" s="7">
        <v>0</v>
      </c>
      <c r="K28" s="37">
        <f t="shared" si="0"/>
        <v>0.32702702702702702</v>
      </c>
    </row>
    <row r="29" spans="1:11" x14ac:dyDescent="0.25">
      <c r="A29" s="21" t="s">
        <v>7244</v>
      </c>
      <c r="B29" s="34">
        <v>394</v>
      </c>
      <c r="C29" s="7">
        <v>21</v>
      </c>
      <c r="D29" s="7">
        <v>72</v>
      </c>
      <c r="E29" s="7">
        <v>41</v>
      </c>
      <c r="F29" s="7">
        <v>1</v>
      </c>
      <c r="G29" s="22">
        <v>135</v>
      </c>
      <c r="H29" s="7">
        <v>0</v>
      </c>
      <c r="I29" s="7">
        <v>0</v>
      </c>
      <c r="J29" s="7">
        <v>0</v>
      </c>
      <c r="K29" s="37">
        <f t="shared" si="0"/>
        <v>0.34263959390862941</v>
      </c>
    </row>
    <row r="30" spans="1:11" x14ac:dyDescent="0.25">
      <c r="A30" s="21" t="s">
        <v>7245</v>
      </c>
      <c r="B30" s="34">
        <v>230</v>
      </c>
      <c r="C30" s="7">
        <v>14</v>
      </c>
      <c r="D30" s="7">
        <v>63</v>
      </c>
      <c r="E30" s="7">
        <v>3</v>
      </c>
      <c r="F30" s="7">
        <v>1</v>
      </c>
      <c r="G30" s="22">
        <v>81</v>
      </c>
      <c r="H30" s="7">
        <v>0</v>
      </c>
      <c r="I30" s="7">
        <v>0</v>
      </c>
      <c r="J30" s="7">
        <v>0</v>
      </c>
      <c r="K30" s="37">
        <f t="shared" si="0"/>
        <v>0.35217391304347828</v>
      </c>
    </row>
    <row r="31" spans="1:11" x14ac:dyDescent="0.25">
      <c r="A31" s="21" t="s">
        <v>7246</v>
      </c>
      <c r="B31" s="34">
        <v>345</v>
      </c>
      <c r="C31" s="7">
        <v>21</v>
      </c>
      <c r="D31" s="7">
        <v>85</v>
      </c>
      <c r="E31" s="7">
        <v>26</v>
      </c>
      <c r="F31" s="7">
        <v>3</v>
      </c>
      <c r="G31" s="22">
        <v>135</v>
      </c>
      <c r="H31" s="7">
        <v>1</v>
      </c>
      <c r="I31" s="7">
        <v>0</v>
      </c>
      <c r="J31" s="7">
        <v>0</v>
      </c>
      <c r="K31" s="37">
        <f t="shared" si="0"/>
        <v>0.39130434782608697</v>
      </c>
    </row>
    <row r="32" spans="1:11" x14ac:dyDescent="0.25">
      <c r="A32" s="21" t="s">
        <v>7247</v>
      </c>
      <c r="B32" s="34">
        <v>424</v>
      </c>
      <c r="C32" s="7">
        <v>20</v>
      </c>
      <c r="D32" s="7">
        <v>73</v>
      </c>
      <c r="E32" s="7">
        <v>27</v>
      </c>
      <c r="F32" s="7">
        <v>2</v>
      </c>
      <c r="G32" s="22">
        <v>122</v>
      </c>
      <c r="H32" s="7">
        <v>0</v>
      </c>
      <c r="I32" s="7">
        <v>1</v>
      </c>
      <c r="J32" s="7">
        <v>0</v>
      </c>
      <c r="K32" s="37">
        <f t="shared" si="0"/>
        <v>0.29009433962264153</v>
      </c>
    </row>
    <row r="33" spans="1:11" x14ac:dyDescent="0.25">
      <c r="A33" s="21" t="s">
        <v>7248</v>
      </c>
      <c r="B33" s="34">
        <v>420</v>
      </c>
      <c r="C33" s="7">
        <v>19</v>
      </c>
      <c r="D33" s="7">
        <v>105</v>
      </c>
      <c r="E33" s="7">
        <v>36</v>
      </c>
      <c r="F33" s="7">
        <v>2</v>
      </c>
      <c r="G33" s="22">
        <v>162</v>
      </c>
      <c r="H33" s="7">
        <v>0</v>
      </c>
      <c r="I33" s="7">
        <v>0</v>
      </c>
      <c r="J33" s="7">
        <v>0</v>
      </c>
      <c r="K33" s="37">
        <f t="shared" si="0"/>
        <v>0.38571428571428573</v>
      </c>
    </row>
    <row r="34" spans="1:11" x14ac:dyDescent="0.25">
      <c r="A34" s="21" t="s">
        <v>7249</v>
      </c>
      <c r="B34" s="34">
        <v>399</v>
      </c>
      <c r="C34" s="7">
        <v>16</v>
      </c>
      <c r="D34" s="7">
        <v>119</v>
      </c>
      <c r="E34" s="7">
        <v>36</v>
      </c>
      <c r="F34" s="7">
        <v>4</v>
      </c>
      <c r="G34" s="22">
        <v>175</v>
      </c>
      <c r="H34" s="7">
        <v>0</v>
      </c>
      <c r="I34" s="7">
        <v>0</v>
      </c>
      <c r="J34" s="7">
        <v>0</v>
      </c>
      <c r="K34" s="37">
        <f t="shared" si="0"/>
        <v>0.43859649122807015</v>
      </c>
    </row>
    <row r="35" spans="1:11" x14ac:dyDescent="0.25">
      <c r="A35" s="21" t="s">
        <v>7250</v>
      </c>
      <c r="B35" s="34">
        <v>505</v>
      </c>
      <c r="C35" s="7">
        <v>25</v>
      </c>
      <c r="D35" s="7">
        <v>115</v>
      </c>
      <c r="E35" s="7">
        <v>26</v>
      </c>
      <c r="F35" s="7">
        <v>6</v>
      </c>
      <c r="G35" s="22">
        <v>172</v>
      </c>
      <c r="H35" s="7">
        <v>0</v>
      </c>
      <c r="I35" s="7">
        <v>0</v>
      </c>
      <c r="J35" s="7">
        <v>0</v>
      </c>
      <c r="K35" s="37">
        <f t="shared" si="0"/>
        <v>0.34059405940594062</v>
      </c>
    </row>
    <row r="36" spans="1:11" x14ac:dyDescent="0.25">
      <c r="A36" s="21" t="s">
        <v>7251</v>
      </c>
      <c r="B36" s="34">
        <v>329</v>
      </c>
      <c r="C36" s="7">
        <v>18</v>
      </c>
      <c r="D36" s="7">
        <v>56</v>
      </c>
      <c r="E36" s="7">
        <v>25</v>
      </c>
      <c r="F36" s="7">
        <v>3</v>
      </c>
      <c r="G36" s="22">
        <v>102</v>
      </c>
      <c r="H36" s="7">
        <v>1</v>
      </c>
      <c r="I36" s="7">
        <v>0</v>
      </c>
      <c r="J36" s="7">
        <v>0</v>
      </c>
      <c r="K36" s="37">
        <f t="shared" si="0"/>
        <v>0.3100303951367781</v>
      </c>
    </row>
    <row r="37" spans="1:11" x14ac:dyDescent="0.25">
      <c r="A37" s="21" t="s">
        <v>7252</v>
      </c>
      <c r="B37" s="34">
        <v>366</v>
      </c>
      <c r="C37" s="7">
        <v>16</v>
      </c>
      <c r="D37" s="7">
        <v>155</v>
      </c>
      <c r="E37" s="7">
        <v>16</v>
      </c>
      <c r="F37" s="7">
        <v>0</v>
      </c>
      <c r="G37" s="22">
        <v>187</v>
      </c>
      <c r="H37" s="7">
        <v>0</v>
      </c>
      <c r="I37" s="7">
        <v>0</v>
      </c>
      <c r="J37" s="7">
        <v>0</v>
      </c>
      <c r="K37" s="37">
        <f t="shared" si="0"/>
        <v>0.51092896174863389</v>
      </c>
    </row>
    <row r="38" spans="1:11" x14ac:dyDescent="0.25">
      <c r="A38" s="21" t="s">
        <v>7253</v>
      </c>
      <c r="B38" s="34">
        <v>468</v>
      </c>
      <c r="C38" s="7">
        <v>31</v>
      </c>
      <c r="D38" s="7">
        <v>151</v>
      </c>
      <c r="E38" s="7">
        <v>45</v>
      </c>
      <c r="F38" s="7">
        <v>6</v>
      </c>
      <c r="G38" s="22">
        <v>233</v>
      </c>
      <c r="H38" s="7">
        <v>1</v>
      </c>
      <c r="I38" s="7">
        <v>0</v>
      </c>
      <c r="J38" s="7">
        <v>1</v>
      </c>
      <c r="K38" s="37">
        <f t="shared" si="0"/>
        <v>0.5</v>
      </c>
    </row>
    <row r="39" spans="1:11" x14ac:dyDescent="0.25">
      <c r="A39" s="21" t="s">
        <v>7254</v>
      </c>
      <c r="B39" s="34">
        <v>560</v>
      </c>
      <c r="C39" s="7">
        <v>9</v>
      </c>
      <c r="D39" s="7">
        <v>244</v>
      </c>
      <c r="E39" s="7">
        <v>21</v>
      </c>
      <c r="F39" s="7">
        <v>1</v>
      </c>
      <c r="G39" s="22">
        <v>275</v>
      </c>
      <c r="H39" s="7">
        <v>0</v>
      </c>
      <c r="I39" s="7">
        <v>0</v>
      </c>
      <c r="J39" s="7">
        <v>1</v>
      </c>
      <c r="K39" s="37">
        <f t="shared" si="0"/>
        <v>0.49285714285714288</v>
      </c>
    </row>
    <row r="40" spans="1:11" x14ac:dyDescent="0.25">
      <c r="A40" s="21" t="s">
        <v>7255</v>
      </c>
      <c r="B40" s="34">
        <v>368</v>
      </c>
      <c r="C40" s="7">
        <v>15</v>
      </c>
      <c r="D40" s="7">
        <v>137</v>
      </c>
      <c r="E40" s="7">
        <v>11</v>
      </c>
      <c r="F40" s="7">
        <v>1</v>
      </c>
      <c r="G40" s="22">
        <v>164</v>
      </c>
      <c r="H40" s="7">
        <v>0</v>
      </c>
      <c r="I40" s="7">
        <v>0</v>
      </c>
      <c r="J40" s="7">
        <v>0</v>
      </c>
      <c r="K40" s="37">
        <f t="shared" si="0"/>
        <v>0.44565217391304346</v>
      </c>
    </row>
    <row r="41" spans="1:11" x14ac:dyDescent="0.25">
      <c r="A41" s="21" t="s">
        <v>7256</v>
      </c>
      <c r="B41" s="34">
        <v>545</v>
      </c>
      <c r="C41" s="7">
        <v>9</v>
      </c>
      <c r="D41" s="7">
        <v>165</v>
      </c>
      <c r="E41" s="7">
        <v>21</v>
      </c>
      <c r="F41" s="7">
        <v>2</v>
      </c>
      <c r="G41" s="22">
        <v>197</v>
      </c>
      <c r="H41" s="7">
        <v>0</v>
      </c>
      <c r="I41" s="7">
        <v>0</v>
      </c>
      <c r="J41" s="7">
        <v>0</v>
      </c>
      <c r="K41" s="37">
        <f t="shared" si="0"/>
        <v>0.3614678899082569</v>
      </c>
    </row>
    <row r="42" spans="1:11" x14ac:dyDescent="0.25">
      <c r="A42" s="21" t="s">
        <v>7257</v>
      </c>
      <c r="B42" s="34">
        <v>418</v>
      </c>
      <c r="C42" s="7">
        <v>6</v>
      </c>
      <c r="D42" s="7">
        <v>118</v>
      </c>
      <c r="E42" s="7">
        <v>18</v>
      </c>
      <c r="F42" s="7">
        <v>3</v>
      </c>
      <c r="G42" s="22">
        <v>145</v>
      </c>
      <c r="H42" s="7">
        <v>1</v>
      </c>
      <c r="I42" s="7">
        <v>2</v>
      </c>
      <c r="J42" s="7">
        <v>0</v>
      </c>
      <c r="K42" s="37">
        <f t="shared" si="0"/>
        <v>0.35167464114832536</v>
      </c>
    </row>
    <row r="43" spans="1:11" x14ac:dyDescent="0.25">
      <c r="A43" s="21" t="s">
        <v>7258</v>
      </c>
      <c r="B43" s="34">
        <v>336</v>
      </c>
      <c r="C43" s="7">
        <v>12</v>
      </c>
      <c r="D43" s="7">
        <v>113</v>
      </c>
      <c r="E43" s="7">
        <v>16</v>
      </c>
      <c r="F43" s="7">
        <v>0</v>
      </c>
      <c r="G43" s="22">
        <v>141</v>
      </c>
      <c r="H43" s="7">
        <v>0</v>
      </c>
      <c r="I43" s="7">
        <v>1</v>
      </c>
      <c r="J43" s="7">
        <v>0</v>
      </c>
      <c r="K43" s="37">
        <f t="shared" si="0"/>
        <v>0.42261904761904762</v>
      </c>
    </row>
    <row r="44" spans="1:11" x14ac:dyDescent="0.25">
      <c r="A44" s="21" t="s">
        <v>7259</v>
      </c>
      <c r="B44" s="34">
        <v>343</v>
      </c>
      <c r="C44" s="7">
        <v>17</v>
      </c>
      <c r="D44" s="7">
        <v>91</v>
      </c>
      <c r="E44" s="7">
        <v>9</v>
      </c>
      <c r="F44" s="7">
        <v>1</v>
      </c>
      <c r="G44" s="22">
        <v>118</v>
      </c>
      <c r="H44" s="7">
        <v>0</v>
      </c>
      <c r="I44" s="7">
        <v>0</v>
      </c>
      <c r="J44" s="7">
        <v>0</v>
      </c>
      <c r="K44" s="37">
        <f t="shared" si="0"/>
        <v>0.34402332361516036</v>
      </c>
    </row>
    <row r="45" spans="1:11" x14ac:dyDescent="0.25">
      <c r="A45" s="21" t="s">
        <v>7260</v>
      </c>
      <c r="B45" s="34">
        <v>605</v>
      </c>
      <c r="C45" s="7">
        <v>16</v>
      </c>
      <c r="D45" s="7">
        <v>114</v>
      </c>
      <c r="E45" s="7">
        <v>19</v>
      </c>
      <c r="F45" s="7">
        <v>2</v>
      </c>
      <c r="G45" s="22">
        <v>151</v>
      </c>
      <c r="H45" s="7">
        <v>0</v>
      </c>
      <c r="I45" s="7">
        <v>0</v>
      </c>
      <c r="J45" s="7">
        <v>3</v>
      </c>
      <c r="K45" s="37">
        <f t="shared" si="0"/>
        <v>0.25454545454545452</v>
      </c>
    </row>
    <row r="46" spans="1:11" x14ac:dyDescent="0.25">
      <c r="A46" s="21" t="s">
        <v>7261</v>
      </c>
      <c r="B46" s="34">
        <v>633</v>
      </c>
      <c r="C46" s="7">
        <v>28</v>
      </c>
      <c r="D46" s="7">
        <v>178</v>
      </c>
      <c r="E46" s="7">
        <v>26</v>
      </c>
      <c r="F46" s="7">
        <v>4</v>
      </c>
      <c r="G46" s="22">
        <v>236</v>
      </c>
      <c r="H46" s="7">
        <v>1</v>
      </c>
      <c r="I46" s="7">
        <v>0</v>
      </c>
      <c r="J46" s="7">
        <v>3</v>
      </c>
      <c r="K46" s="37">
        <f t="shared" si="0"/>
        <v>0.37756714060031593</v>
      </c>
    </row>
    <row r="47" spans="1:11" x14ac:dyDescent="0.25">
      <c r="A47" s="21" t="s">
        <v>7262</v>
      </c>
      <c r="B47" s="34">
        <v>383</v>
      </c>
      <c r="C47" s="7">
        <v>9</v>
      </c>
      <c r="D47" s="7">
        <v>92</v>
      </c>
      <c r="E47" s="7">
        <v>15</v>
      </c>
      <c r="F47" s="7">
        <v>0</v>
      </c>
      <c r="G47" s="22">
        <v>116</v>
      </c>
      <c r="H47" s="7">
        <v>0</v>
      </c>
      <c r="I47" s="7">
        <v>0</v>
      </c>
      <c r="J47" s="7">
        <v>0</v>
      </c>
      <c r="K47" s="37">
        <f t="shared" si="0"/>
        <v>0.30287206266318539</v>
      </c>
    </row>
    <row r="48" spans="1:11" x14ac:dyDescent="0.25">
      <c r="A48" s="21" t="s">
        <v>7263</v>
      </c>
      <c r="B48" s="34">
        <v>339</v>
      </c>
      <c r="C48" s="7">
        <v>7</v>
      </c>
      <c r="D48" s="7">
        <v>96</v>
      </c>
      <c r="E48" s="7">
        <v>15</v>
      </c>
      <c r="F48" s="7">
        <v>3</v>
      </c>
      <c r="G48" s="22">
        <v>121</v>
      </c>
      <c r="H48" s="7">
        <v>2</v>
      </c>
      <c r="I48" s="7">
        <v>0</v>
      </c>
      <c r="J48" s="7">
        <v>0</v>
      </c>
      <c r="K48" s="37">
        <f t="shared" si="0"/>
        <v>0.35693215339233036</v>
      </c>
    </row>
    <row r="49" spans="1:11" x14ac:dyDescent="0.25">
      <c r="A49" s="21" t="s">
        <v>7264</v>
      </c>
      <c r="B49" s="34">
        <v>498</v>
      </c>
      <c r="C49" s="7">
        <v>18</v>
      </c>
      <c r="D49" s="7">
        <v>121</v>
      </c>
      <c r="E49" s="7">
        <v>15</v>
      </c>
      <c r="F49" s="7">
        <v>0</v>
      </c>
      <c r="G49" s="22">
        <v>154</v>
      </c>
      <c r="H49" s="7">
        <v>0</v>
      </c>
      <c r="I49" s="7">
        <v>0</v>
      </c>
      <c r="J49" s="7">
        <v>0</v>
      </c>
      <c r="K49" s="37">
        <f t="shared" si="0"/>
        <v>0.30923694779116467</v>
      </c>
    </row>
    <row r="50" spans="1:11" x14ac:dyDescent="0.25">
      <c r="A50" s="21" t="s">
        <v>7265</v>
      </c>
      <c r="B50" s="34">
        <v>644</v>
      </c>
      <c r="C50" s="7">
        <v>13</v>
      </c>
      <c r="D50" s="7">
        <v>127</v>
      </c>
      <c r="E50" s="7">
        <v>41</v>
      </c>
      <c r="F50" s="7">
        <v>3</v>
      </c>
      <c r="G50" s="7">
        <v>184</v>
      </c>
      <c r="H50" s="7">
        <v>0</v>
      </c>
      <c r="I50" s="7">
        <v>0</v>
      </c>
      <c r="J50" s="7">
        <v>0</v>
      </c>
      <c r="K50" s="37">
        <f t="shared" si="0"/>
        <v>0.2857142857142857</v>
      </c>
    </row>
    <row r="51" spans="1:11" x14ac:dyDescent="0.25">
      <c r="A51" s="21" t="s">
        <v>7266</v>
      </c>
      <c r="B51" s="34">
        <v>439</v>
      </c>
      <c r="C51" s="7">
        <v>18</v>
      </c>
      <c r="D51" s="7">
        <v>103</v>
      </c>
      <c r="E51" s="7">
        <v>17</v>
      </c>
      <c r="F51" s="7">
        <v>0</v>
      </c>
      <c r="G51" s="22">
        <v>138</v>
      </c>
      <c r="H51" s="7">
        <v>0</v>
      </c>
      <c r="I51" s="7">
        <v>0</v>
      </c>
      <c r="J51" s="7">
        <v>0</v>
      </c>
      <c r="K51" s="37">
        <f t="shared" si="0"/>
        <v>0.31435079726651483</v>
      </c>
    </row>
    <row r="52" spans="1:11" x14ac:dyDescent="0.25">
      <c r="A52" s="21" t="s">
        <v>7267</v>
      </c>
      <c r="B52" s="34">
        <v>394</v>
      </c>
      <c r="C52" s="7">
        <v>11</v>
      </c>
      <c r="D52" s="7">
        <v>122</v>
      </c>
      <c r="E52" s="7">
        <v>18</v>
      </c>
      <c r="F52" s="7">
        <v>5</v>
      </c>
      <c r="G52" s="22">
        <v>156</v>
      </c>
      <c r="H52" s="7">
        <v>0</v>
      </c>
      <c r="I52" s="7">
        <v>1</v>
      </c>
      <c r="J52" s="7">
        <v>0</v>
      </c>
      <c r="K52" s="37">
        <f t="shared" si="0"/>
        <v>0.39847715736040606</v>
      </c>
    </row>
    <row r="53" spans="1:11" x14ac:dyDescent="0.25">
      <c r="A53" s="21" t="s">
        <v>7268</v>
      </c>
      <c r="B53" s="34">
        <v>538</v>
      </c>
      <c r="C53" s="7">
        <v>20</v>
      </c>
      <c r="D53" s="7">
        <v>193</v>
      </c>
      <c r="E53" s="7">
        <v>15</v>
      </c>
      <c r="F53" s="7">
        <v>1</v>
      </c>
      <c r="G53" s="22">
        <v>229</v>
      </c>
      <c r="H53" s="7">
        <v>0</v>
      </c>
      <c r="I53" s="7">
        <v>0</v>
      </c>
      <c r="J53" s="7">
        <v>0</v>
      </c>
      <c r="K53" s="37">
        <f t="shared" si="0"/>
        <v>0.42565055762081783</v>
      </c>
    </row>
    <row r="54" spans="1:11" x14ac:dyDescent="0.25">
      <c r="A54" s="21" t="s">
        <v>7269</v>
      </c>
      <c r="B54" s="34">
        <v>370</v>
      </c>
      <c r="C54" s="7">
        <v>7</v>
      </c>
      <c r="D54" s="7">
        <v>94</v>
      </c>
      <c r="E54" s="7">
        <v>17</v>
      </c>
      <c r="F54" s="7">
        <v>2</v>
      </c>
      <c r="G54" s="22">
        <v>120</v>
      </c>
      <c r="H54" s="7">
        <v>0</v>
      </c>
      <c r="I54" s="7">
        <v>0</v>
      </c>
      <c r="J54" s="7">
        <v>0</v>
      </c>
      <c r="K54" s="37">
        <f t="shared" si="0"/>
        <v>0.32432432432432434</v>
      </c>
    </row>
    <row r="55" spans="1:11" x14ac:dyDescent="0.25">
      <c r="A55" s="21" t="s">
        <v>7270</v>
      </c>
      <c r="B55" s="34">
        <v>180</v>
      </c>
      <c r="C55" s="7">
        <v>7</v>
      </c>
      <c r="D55" s="7">
        <v>53</v>
      </c>
      <c r="E55" s="7">
        <v>12</v>
      </c>
      <c r="F55" s="7">
        <v>1</v>
      </c>
      <c r="G55" s="22">
        <v>73</v>
      </c>
      <c r="H55" s="7">
        <v>0</v>
      </c>
      <c r="I55" s="7">
        <v>0</v>
      </c>
      <c r="J55" s="7">
        <v>0</v>
      </c>
      <c r="K55" s="37">
        <f t="shared" si="0"/>
        <v>0.40555555555555556</v>
      </c>
    </row>
    <row r="56" spans="1:11" x14ac:dyDescent="0.25">
      <c r="A56" s="21" t="s">
        <v>7271</v>
      </c>
      <c r="B56" s="34">
        <v>353</v>
      </c>
      <c r="C56" s="7">
        <v>14</v>
      </c>
      <c r="D56" s="7">
        <v>108</v>
      </c>
      <c r="E56" s="7">
        <v>5</v>
      </c>
      <c r="F56" s="7">
        <v>2</v>
      </c>
      <c r="G56" s="22">
        <v>129</v>
      </c>
      <c r="H56" s="7">
        <v>1</v>
      </c>
      <c r="I56" s="7">
        <v>0</v>
      </c>
      <c r="J56" s="7">
        <v>0</v>
      </c>
      <c r="K56" s="37">
        <f t="shared" si="0"/>
        <v>0.36543909348441928</v>
      </c>
    </row>
    <row r="57" spans="1:11" x14ac:dyDescent="0.25">
      <c r="A57" s="21" t="s">
        <v>7272</v>
      </c>
      <c r="B57" s="34">
        <v>236</v>
      </c>
      <c r="C57" s="7">
        <v>3</v>
      </c>
      <c r="D57" s="7">
        <v>62</v>
      </c>
      <c r="E57" s="7">
        <v>6</v>
      </c>
      <c r="F57" s="7">
        <v>1</v>
      </c>
      <c r="G57" s="22">
        <v>72</v>
      </c>
      <c r="H57" s="7">
        <v>1</v>
      </c>
      <c r="I57" s="7">
        <v>0</v>
      </c>
      <c r="J57" s="7">
        <v>0</v>
      </c>
      <c r="K57" s="37">
        <f t="shared" si="0"/>
        <v>0.30508474576271188</v>
      </c>
    </row>
    <row r="58" spans="1:11" x14ac:dyDescent="0.25">
      <c r="A58" s="21" t="s">
        <v>7273</v>
      </c>
      <c r="B58" s="34">
        <v>636</v>
      </c>
      <c r="C58" s="7">
        <v>8</v>
      </c>
      <c r="D58" s="7">
        <v>153</v>
      </c>
      <c r="E58" s="7">
        <v>9</v>
      </c>
      <c r="F58" s="7">
        <v>1</v>
      </c>
      <c r="G58" s="22">
        <v>171</v>
      </c>
      <c r="H58" s="7">
        <v>1</v>
      </c>
      <c r="I58" s="7">
        <v>0</v>
      </c>
      <c r="J58" s="7">
        <v>0</v>
      </c>
      <c r="K58" s="37">
        <f t="shared" si="0"/>
        <v>0.26886792452830188</v>
      </c>
    </row>
    <row r="59" spans="1:11" x14ac:dyDescent="0.25">
      <c r="A59" s="21" t="s">
        <v>7274</v>
      </c>
      <c r="B59" s="34">
        <v>537</v>
      </c>
      <c r="C59" s="7">
        <v>19</v>
      </c>
      <c r="D59" s="7">
        <v>246</v>
      </c>
      <c r="E59" s="7">
        <v>13</v>
      </c>
      <c r="F59" s="7">
        <v>4</v>
      </c>
      <c r="G59" s="22">
        <v>282</v>
      </c>
      <c r="H59" s="7">
        <v>0</v>
      </c>
      <c r="I59" s="7">
        <v>1</v>
      </c>
      <c r="J59" s="7">
        <v>0</v>
      </c>
      <c r="K59" s="37">
        <f t="shared" si="0"/>
        <v>0.52700186219739298</v>
      </c>
    </row>
    <row r="60" spans="1:11" x14ac:dyDescent="0.25">
      <c r="A60" s="21" t="s">
        <v>7275</v>
      </c>
      <c r="B60" s="34">
        <v>279</v>
      </c>
      <c r="C60" s="7">
        <v>20</v>
      </c>
      <c r="D60" s="7">
        <v>126</v>
      </c>
      <c r="E60" s="7">
        <v>16</v>
      </c>
      <c r="F60" s="7">
        <v>3</v>
      </c>
      <c r="G60" s="22">
        <v>165</v>
      </c>
      <c r="H60" s="7">
        <v>0</v>
      </c>
      <c r="I60" s="7">
        <v>0</v>
      </c>
      <c r="J60" s="7">
        <v>0</v>
      </c>
      <c r="K60" s="37">
        <f t="shared" si="0"/>
        <v>0.59139784946236562</v>
      </c>
    </row>
    <row r="61" spans="1:11" x14ac:dyDescent="0.25">
      <c r="A61" s="21" t="s">
        <v>7276</v>
      </c>
      <c r="B61" s="34">
        <v>270</v>
      </c>
      <c r="C61" s="7">
        <v>6</v>
      </c>
      <c r="D61" s="7">
        <v>81</v>
      </c>
      <c r="E61" s="7">
        <v>13</v>
      </c>
      <c r="F61" s="7">
        <v>0</v>
      </c>
      <c r="G61" s="22">
        <v>100</v>
      </c>
      <c r="H61" s="7">
        <v>0</v>
      </c>
      <c r="I61" s="7">
        <v>0</v>
      </c>
      <c r="J61" s="7">
        <v>0</v>
      </c>
      <c r="K61" s="37">
        <f t="shared" si="0"/>
        <v>0.37037037037037035</v>
      </c>
    </row>
    <row r="62" spans="1:11" x14ac:dyDescent="0.25">
      <c r="A62" s="21" t="s">
        <v>7277</v>
      </c>
      <c r="B62" s="34">
        <v>262</v>
      </c>
      <c r="C62" s="7">
        <v>13</v>
      </c>
      <c r="D62" s="7">
        <v>82</v>
      </c>
      <c r="E62" s="7">
        <v>17</v>
      </c>
      <c r="F62" s="7">
        <v>0</v>
      </c>
      <c r="G62" s="22">
        <v>112</v>
      </c>
      <c r="H62" s="7">
        <v>0</v>
      </c>
      <c r="I62" s="7">
        <v>0</v>
      </c>
      <c r="J62" s="7">
        <v>0</v>
      </c>
      <c r="K62" s="37">
        <f t="shared" si="0"/>
        <v>0.42748091603053434</v>
      </c>
    </row>
    <row r="63" spans="1:11" x14ac:dyDescent="0.25">
      <c r="A63" s="21" t="s">
        <v>7278</v>
      </c>
      <c r="B63" s="34">
        <v>329</v>
      </c>
      <c r="C63" s="7">
        <v>11</v>
      </c>
      <c r="D63" s="7">
        <v>106</v>
      </c>
      <c r="E63" s="7">
        <v>12</v>
      </c>
      <c r="F63" s="7">
        <v>2</v>
      </c>
      <c r="G63" s="22">
        <v>131</v>
      </c>
      <c r="H63" s="7">
        <v>0</v>
      </c>
      <c r="I63" s="7">
        <v>0</v>
      </c>
      <c r="J63" s="7">
        <v>0</v>
      </c>
      <c r="K63" s="37">
        <f t="shared" si="0"/>
        <v>0.3981762917933131</v>
      </c>
    </row>
    <row r="64" spans="1:11" x14ac:dyDescent="0.25">
      <c r="A64" s="21" t="s">
        <v>7279</v>
      </c>
      <c r="B64" s="34">
        <v>377</v>
      </c>
      <c r="C64" s="7">
        <v>11</v>
      </c>
      <c r="D64" s="7">
        <v>127</v>
      </c>
      <c r="E64" s="7">
        <v>22</v>
      </c>
      <c r="F64" s="7">
        <v>0</v>
      </c>
      <c r="G64" s="22">
        <v>160</v>
      </c>
      <c r="H64" s="7">
        <v>3</v>
      </c>
      <c r="I64" s="7">
        <v>0</v>
      </c>
      <c r="J64" s="7">
        <v>1</v>
      </c>
      <c r="K64" s="37">
        <f t="shared" si="0"/>
        <v>0.4270557029177719</v>
      </c>
    </row>
    <row r="65" spans="1:11" x14ac:dyDescent="0.25">
      <c r="A65" s="21" t="s">
        <v>7280</v>
      </c>
      <c r="B65" s="34">
        <v>242</v>
      </c>
      <c r="C65" s="7">
        <v>3</v>
      </c>
      <c r="D65" s="7">
        <v>97</v>
      </c>
      <c r="E65" s="7">
        <v>5</v>
      </c>
      <c r="F65" s="7">
        <v>0</v>
      </c>
      <c r="G65" s="22">
        <v>105</v>
      </c>
      <c r="H65" s="7">
        <v>1</v>
      </c>
      <c r="I65" s="7">
        <v>0</v>
      </c>
      <c r="J65" s="7">
        <v>0</v>
      </c>
      <c r="K65" s="37">
        <f t="shared" si="0"/>
        <v>0.43388429752066116</v>
      </c>
    </row>
    <row r="66" spans="1:11" x14ac:dyDescent="0.25">
      <c r="A66" s="21" t="s">
        <v>7281</v>
      </c>
      <c r="B66" s="34">
        <v>364</v>
      </c>
      <c r="C66" s="7">
        <v>5</v>
      </c>
      <c r="D66" s="7">
        <v>91</v>
      </c>
      <c r="E66" s="7">
        <v>11</v>
      </c>
      <c r="F66" s="7">
        <v>1</v>
      </c>
      <c r="G66" s="22">
        <v>108</v>
      </c>
      <c r="H66" s="7">
        <v>0</v>
      </c>
      <c r="I66" s="7">
        <v>0</v>
      </c>
      <c r="J66" s="7">
        <v>0</v>
      </c>
      <c r="K66" s="37">
        <f t="shared" ref="K66" si="1">(J66+I66+G66)/B66</f>
        <v>0.2967032967032967</v>
      </c>
    </row>
    <row r="67" spans="1:11" x14ac:dyDescent="0.25">
      <c r="A67" s="21" t="s">
        <v>5890</v>
      </c>
      <c r="B67" s="7">
        <v>0</v>
      </c>
      <c r="C67" s="7">
        <v>9</v>
      </c>
      <c r="D67" s="7">
        <v>74</v>
      </c>
      <c r="E67" s="7">
        <v>12</v>
      </c>
      <c r="F67" s="7">
        <v>1</v>
      </c>
      <c r="G67" s="22">
        <v>96</v>
      </c>
      <c r="H67" s="7">
        <v>0</v>
      </c>
      <c r="I67" s="7">
        <v>0</v>
      </c>
      <c r="J67" s="7">
        <v>36</v>
      </c>
      <c r="K67" s="37" t="s">
        <v>99</v>
      </c>
    </row>
    <row r="68" spans="1:11" x14ac:dyDescent="0.25">
      <c r="A68" s="21" t="s">
        <v>7282</v>
      </c>
      <c r="B68" s="7">
        <v>0</v>
      </c>
      <c r="C68" s="7">
        <v>7</v>
      </c>
      <c r="D68" s="7">
        <v>98</v>
      </c>
      <c r="E68" s="7">
        <v>7</v>
      </c>
      <c r="F68" s="7">
        <v>2</v>
      </c>
      <c r="G68" s="22">
        <v>114</v>
      </c>
      <c r="H68" s="7">
        <v>0</v>
      </c>
      <c r="I68" s="7">
        <v>1</v>
      </c>
      <c r="J68" s="7">
        <v>6</v>
      </c>
      <c r="K68" s="37" t="s">
        <v>99</v>
      </c>
    </row>
    <row r="69" spans="1:11" x14ac:dyDescent="0.25">
      <c r="A69" s="21" t="s">
        <v>7283</v>
      </c>
      <c r="B69" s="7">
        <v>0</v>
      </c>
      <c r="C69" s="7">
        <v>6</v>
      </c>
      <c r="D69" s="7">
        <v>15</v>
      </c>
      <c r="E69" s="7">
        <v>2</v>
      </c>
      <c r="F69" s="7">
        <v>1</v>
      </c>
      <c r="G69" s="22">
        <v>24</v>
      </c>
      <c r="H69" s="7">
        <v>1</v>
      </c>
      <c r="I69" s="7">
        <v>0</v>
      </c>
      <c r="J69" s="7">
        <v>0</v>
      </c>
      <c r="K69" s="37" t="s">
        <v>99</v>
      </c>
    </row>
    <row r="70" spans="1:11" x14ac:dyDescent="0.25">
      <c r="A70" s="21" t="s">
        <v>7284</v>
      </c>
      <c r="B70" s="7">
        <v>0</v>
      </c>
      <c r="C70" s="7">
        <v>11</v>
      </c>
      <c r="D70" s="7">
        <v>60</v>
      </c>
      <c r="E70" s="7">
        <v>15</v>
      </c>
      <c r="F70" s="7">
        <v>6</v>
      </c>
      <c r="G70" s="22">
        <v>92</v>
      </c>
      <c r="H70" s="7">
        <v>1</v>
      </c>
      <c r="I70" s="7">
        <v>0</v>
      </c>
      <c r="J70" s="7">
        <v>0</v>
      </c>
      <c r="K70" s="37" t="s">
        <v>99</v>
      </c>
    </row>
    <row r="71" spans="1:11" x14ac:dyDescent="0.25">
      <c r="A71" s="21" t="s">
        <v>7285</v>
      </c>
      <c r="B71" s="7">
        <v>0</v>
      </c>
      <c r="C71" s="7">
        <v>24</v>
      </c>
      <c r="D71" s="7">
        <v>326</v>
      </c>
      <c r="E71" s="7">
        <v>40</v>
      </c>
      <c r="F71" s="7">
        <v>1</v>
      </c>
      <c r="G71" s="22">
        <v>391</v>
      </c>
      <c r="H71" s="7">
        <v>0</v>
      </c>
      <c r="I71" s="7">
        <v>0</v>
      </c>
      <c r="J71" s="7">
        <v>0</v>
      </c>
      <c r="K71" s="37" t="s">
        <v>99</v>
      </c>
    </row>
    <row r="72" spans="1:11" x14ac:dyDescent="0.25">
      <c r="A72" s="21" t="s">
        <v>7286</v>
      </c>
      <c r="B72" s="7">
        <v>0</v>
      </c>
      <c r="C72" s="7">
        <v>26</v>
      </c>
      <c r="D72" s="7">
        <v>287</v>
      </c>
      <c r="E72" s="7">
        <v>54</v>
      </c>
      <c r="F72" s="7">
        <v>3</v>
      </c>
      <c r="G72" s="22">
        <v>370</v>
      </c>
      <c r="H72" s="7">
        <v>1</v>
      </c>
      <c r="I72" s="7">
        <v>3</v>
      </c>
      <c r="J72" s="7">
        <v>1</v>
      </c>
      <c r="K72" s="37" t="s">
        <v>99</v>
      </c>
    </row>
    <row r="73" spans="1:11" x14ac:dyDescent="0.25">
      <c r="A73" s="21" t="s">
        <v>7287</v>
      </c>
      <c r="B73" s="7">
        <v>0</v>
      </c>
      <c r="C73" s="7">
        <v>20</v>
      </c>
      <c r="D73" s="7">
        <v>352</v>
      </c>
      <c r="E73" s="7">
        <v>15</v>
      </c>
      <c r="F73" s="7">
        <v>2</v>
      </c>
      <c r="G73" s="22">
        <v>389</v>
      </c>
      <c r="H73" s="7">
        <v>2</v>
      </c>
      <c r="I73" s="7">
        <v>0</v>
      </c>
      <c r="J73" s="7">
        <v>0</v>
      </c>
      <c r="K73" s="37" t="s">
        <v>99</v>
      </c>
    </row>
    <row r="74" spans="1:11" x14ac:dyDescent="0.25">
      <c r="A74" s="21" t="s">
        <v>7288</v>
      </c>
      <c r="B74" s="7">
        <v>0</v>
      </c>
      <c r="C74" s="7">
        <v>152</v>
      </c>
      <c r="D74" s="7">
        <v>2193</v>
      </c>
      <c r="E74" s="7">
        <v>142</v>
      </c>
      <c r="F74" s="7">
        <v>12</v>
      </c>
      <c r="G74" s="22">
        <v>2499</v>
      </c>
      <c r="H74" s="7">
        <v>6</v>
      </c>
      <c r="I74" s="7">
        <v>0</v>
      </c>
      <c r="J74" s="7">
        <v>0</v>
      </c>
      <c r="K74" s="37" t="s">
        <v>99</v>
      </c>
    </row>
    <row r="75" spans="1:11" x14ac:dyDescent="0.25">
      <c r="A75" s="21" t="s">
        <v>7289</v>
      </c>
      <c r="B75" s="7">
        <v>0</v>
      </c>
      <c r="C75" s="7">
        <v>191</v>
      </c>
      <c r="D75" s="7">
        <v>1666</v>
      </c>
      <c r="E75" s="7">
        <v>424</v>
      </c>
      <c r="F75" s="7">
        <v>26</v>
      </c>
      <c r="G75" s="22">
        <v>2307</v>
      </c>
      <c r="H75" s="7">
        <v>4</v>
      </c>
      <c r="I75" s="7">
        <v>0</v>
      </c>
      <c r="J75" s="7">
        <v>0</v>
      </c>
      <c r="K75" s="37" t="s">
        <v>99</v>
      </c>
    </row>
    <row r="76" spans="1:11" x14ac:dyDescent="0.25">
      <c r="A76" s="21" t="s">
        <v>102</v>
      </c>
      <c r="B76" s="7">
        <v>0</v>
      </c>
      <c r="C76" s="7">
        <v>52</v>
      </c>
      <c r="D76" s="7">
        <v>620</v>
      </c>
      <c r="E76" s="7">
        <v>123</v>
      </c>
      <c r="F76" s="7">
        <v>6</v>
      </c>
      <c r="G76" s="22">
        <v>801</v>
      </c>
      <c r="H76" s="7">
        <v>3</v>
      </c>
      <c r="I76" s="7">
        <v>0</v>
      </c>
      <c r="J76" s="7">
        <v>1</v>
      </c>
      <c r="K76" s="37" t="s">
        <v>99</v>
      </c>
    </row>
    <row r="77" spans="1:11" x14ac:dyDescent="0.25">
      <c r="A77" s="21" t="s">
        <v>103</v>
      </c>
      <c r="B77" s="7">
        <v>0</v>
      </c>
      <c r="C77" s="7">
        <v>35</v>
      </c>
      <c r="D77" s="7">
        <v>194</v>
      </c>
      <c r="E77" s="7">
        <v>68</v>
      </c>
      <c r="F77" s="7">
        <v>3</v>
      </c>
      <c r="G77" s="22">
        <v>300</v>
      </c>
      <c r="H77" s="7">
        <v>0</v>
      </c>
      <c r="I77" s="7">
        <v>0</v>
      </c>
      <c r="J77" s="7">
        <v>0</v>
      </c>
      <c r="K77" s="46" t="s">
        <v>99</v>
      </c>
    </row>
    <row r="78" spans="1:11" x14ac:dyDescent="0.25">
      <c r="A78" s="81" t="s">
        <v>104</v>
      </c>
      <c r="B78" s="7"/>
      <c r="C78" s="7">
        <f t="shared" ref="C78:J78" si="2">SUM(C2:C70)</f>
        <v>943</v>
      </c>
      <c r="D78" s="7">
        <f t="shared" si="2"/>
        <v>8683</v>
      </c>
      <c r="E78" s="7">
        <f t="shared" si="2"/>
        <v>1497</v>
      </c>
      <c r="F78" s="7">
        <f t="shared" si="2"/>
        <v>152</v>
      </c>
      <c r="G78" s="7">
        <f t="shared" si="2"/>
        <v>11275</v>
      </c>
      <c r="H78" s="7">
        <f t="shared" si="2"/>
        <v>32</v>
      </c>
      <c r="I78" s="7">
        <f t="shared" si="2"/>
        <v>10</v>
      </c>
      <c r="J78" s="7">
        <f t="shared" si="2"/>
        <v>60</v>
      </c>
      <c r="K78" s="37"/>
    </row>
    <row r="79" spans="1:11" x14ac:dyDescent="0.25">
      <c r="A79" s="81" t="s">
        <v>105</v>
      </c>
      <c r="B79" s="7"/>
      <c r="C79" s="7">
        <f>SUM(C71:C77)</f>
        <v>500</v>
      </c>
      <c r="D79" s="7">
        <f t="shared" ref="D79:J79" si="3">SUM(D71:D77)</f>
        <v>5638</v>
      </c>
      <c r="E79" s="7">
        <f t="shared" si="3"/>
        <v>866</v>
      </c>
      <c r="F79" s="7">
        <f t="shared" si="3"/>
        <v>53</v>
      </c>
      <c r="G79" s="7">
        <f t="shared" si="3"/>
        <v>7057</v>
      </c>
      <c r="H79" s="7">
        <f t="shared" si="3"/>
        <v>16</v>
      </c>
      <c r="I79" s="7">
        <f t="shared" si="3"/>
        <v>3</v>
      </c>
      <c r="J79" s="7">
        <f t="shared" si="3"/>
        <v>2</v>
      </c>
      <c r="K79" s="37"/>
    </row>
    <row r="80" spans="1:11" x14ac:dyDescent="0.25">
      <c r="A80" s="81" t="s">
        <v>106</v>
      </c>
      <c r="B80" s="7">
        <f>SUM(B2:B77)</f>
        <v>28269</v>
      </c>
      <c r="C80" s="7">
        <f>SUM(C78:C79)</f>
        <v>1443</v>
      </c>
      <c r="D80" s="7">
        <f t="shared" ref="D80:J80" si="4">SUM(D78:D79)</f>
        <v>14321</v>
      </c>
      <c r="E80" s="7">
        <f t="shared" si="4"/>
        <v>2363</v>
      </c>
      <c r="F80" s="7">
        <f t="shared" si="4"/>
        <v>205</v>
      </c>
      <c r="G80" s="7">
        <f t="shared" si="4"/>
        <v>18332</v>
      </c>
      <c r="H80" s="7">
        <f t="shared" si="4"/>
        <v>48</v>
      </c>
      <c r="I80" s="7">
        <f t="shared" si="4"/>
        <v>13</v>
      </c>
      <c r="J80" s="7">
        <f t="shared" si="4"/>
        <v>62</v>
      </c>
      <c r="K80" s="37">
        <f>(J80+I80+G80)/B80</f>
        <v>0.65113728819554995</v>
      </c>
    </row>
    <row r="81" spans="1:11" x14ac:dyDescent="0.25">
      <c r="A81" s="81" t="s">
        <v>107</v>
      </c>
      <c r="B81" s="7"/>
      <c r="C81" s="37">
        <f>C80/$G$80</f>
        <v>7.871481562295439E-2</v>
      </c>
      <c r="D81" s="37">
        <f t="shared" ref="D81:F81" si="5">D80/$G$80</f>
        <v>0.78120226925594594</v>
      </c>
      <c r="E81" s="37">
        <f t="shared" si="5"/>
        <v>0.12890028365699324</v>
      </c>
      <c r="F81" s="37">
        <f t="shared" si="5"/>
        <v>1.1182631464106481E-2</v>
      </c>
      <c r="G81" s="37"/>
      <c r="H81" s="37"/>
      <c r="I81" s="37"/>
      <c r="J81" s="37"/>
      <c r="K81" s="37"/>
    </row>
    <row r="82" spans="1:11" x14ac:dyDescent="0.25"/>
    <row r="83" spans="1:11" x14ac:dyDescent="0.25">
      <c r="A83" s="82" t="s">
        <v>3612</v>
      </c>
      <c r="B83" s="82"/>
      <c r="C83" s="82"/>
      <c r="D83" s="82"/>
      <c r="E83" s="82"/>
      <c r="F83" s="82"/>
      <c r="G83" s="82"/>
      <c r="H83" s="82"/>
      <c r="I83" s="82"/>
      <c r="J83" s="82"/>
      <c r="K83" s="82"/>
    </row>
    <row r="84" spans="1:11" hidden="1" x14ac:dyDescent="0.25"/>
    <row r="85" spans="1:11" hidden="1" x14ac:dyDescent="0.25"/>
    <row r="86" spans="1:11" hidden="1" x14ac:dyDescent="0.25"/>
    <row r="87" spans="1:11" hidden="1" x14ac:dyDescent="0.25"/>
    <row r="88" spans="1:11" hidden="1" x14ac:dyDescent="0.25"/>
    <row r="89" spans="1:11" hidden="1" x14ac:dyDescent="0.25"/>
    <row r="90" spans="1:11" hidden="1" x14ac:dyDescent="0.25"/>
    <row r="91" spans="1:11" hidden="1" x14ac:dyDescent="0.25"/>
    <row r="92" spans="1:11" hidden="1" x14ac:dyDescent="0.25"/>
    <row r="93" spans="1:11" hidden="1" x14ac:dyDescent="0.25"/>
    <row r="94" spans="1:11" hidden="1" x14ac:dyDescent="0.25"/>
    <row r="95" spans="1:11" hidden="1" x14ac:dyDescent="0.25"/>
    <row r="96" spans="1:11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</sheetData>
  <mergeCells count="1">
    <mergeCell ref="A83:K83"/>
  </mergeCells>
  <printOptions horizontalCentered="1"/>
  <pageMargins left="0.59055118110236227" right="0.23622047244094491" top="0.74803149606299213" bottom="0.74803149606299213" header="0.31496062992125984" footer="0.31496062992125984"/>
  <pageSetup fitToHeight="0" orientation="landscape" r:id="rId1"/>
  <tableParts count="1">
    <tablePart r:id="rId2"/>
  </tablePart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395AF-96D8-4862-9BB5-AB28D17A0A9F}">
  <sheetPr codeName="Sheet87">
    <pageSetUpPr fitToPage="1"/>
  </sheetPr>
  <dimension ref="A1:O104"/>
  <sheetViews>
    <sheetView workbookViewId="0">
      <pane xSplit="1" ySplit="1" topLeftCell="B64" activePane="bottomRight" state="frozen"/>
      <selection pane="topRight" activeCell="B1" sqref="B1"/>
      <selection pane="bottomLeft" activeCell="A2" sqref="A2"/>
      <selection pane="bottomRight" activeCell="B97" sqref="B97"/>
    </sheetView>
  </sheetViews>
  <sheetFormatPr defaultColWidth="0" defaultRowHeight="15" zeroHeight="1" x14ac:dyDescent="0.25"/>
  <cols>
    <col min="1" max="1" width="35.7109375" style="33" customWidth="1"/>
    <col min="2" max="2" width="8.7109375" style="40" customWidth="1"/>
    <col min="3" max="8" width="11.7109375" style="40" customWidth="1"/>
    <col min="9" max="9" width="8.7109375" style="40" customWidth="1"/>
    <col min="10" max="12" width="3.7109375" style="40" customWidth="1"/>
    <col min="13" max="13" width="8.7109375" style="47" customWidth="1"/>
    <col min="14" max="14" width="1.7109375" style="33" customWidth="1"/>
    <col min="15" max="15" width="0" style="33" hidden="1" customWidth="1"/>
    <col min="16" max="16384" width="9.140625" style="33" hidden="1"/>
  </cols>
  <sheetData>
    <row r="1" spans="1:13" ht="50.1" customHeight="1" thickBot="1" x14ac:dyDescent="0.3">
      <c r="A1" s="1" t="s">
        <v>0</v>
      </c>
      <c r="B1" s="2" t="s">
        <v>1</v>
      </c>
      <c r="C1" s="2" t="s">
        <v>7290</v>
      </c>
      <c r="D1" s="2" t="s">
        <v>7291</v>
      </c>
      <c r="E1" s="2" t="s">
        <v>7292</v>
      </c>
      <c r="F1" s="2" t="s">
        <v>7293</v>
      </c>
      <c r="G1" s="2" t="s">
        <v>7294</v>
      </c>
      <c r="H1" s="2" t="s">
        <v>7295</v>
      </c>
      <c r="I1" s="2" t="s">
        <v>8</v>
      </c>
      <c r="J1" s="2" t="s">
        <v>9</v>
      </c>
      <c r="K1" s="2" t="s">
        <v>10</v>
      </c>
      <c r="L1" s="2" t="s">
        <v>11</v>
      </c>
      <c r="M1" s="32" t="s">
        <v>12</v>
      </c>
    </row>
    <row r="2" spans="1:13" ht="15.75" thickTop="1" x14ac:dyDescent="0.25">
      <c r="A2" s="21" t="s">
        <v>7296</v>
      </c>
      <c r="B2" s="34">
        <v>346</v>
      </c>
      <c r="C2" s="7">
        <v>26</v>
      </c>
      <c r="D2" s="7">
        <v>2</v>
      </c>
      <c r="E2" s="7">
        <v>9</v>
      </c>
      <c r="F2" s="7">
        <v>11</v>
      </c>
      <c r="G2" s="7">
        <v>184</v>
      </c>
      <c r="H2" s="7">
        <v>2</v>
      </c>
      <c r="I2" s="22">
        <v>234</v>
      </c>
      <c r="J2" s="7">
        <v>0</v>
      </c>
      <c r="K2" s="7">
        <v>0</v>
      </c>
      <c r="L2" s="7">
        <v>0</v>
      </c>
      <c r="M2" s="37">
        <f t="shared" ref="M2:M65" si="0">(L2+K2+I2)/B2</f>
        <v>0.67630057803468213</v>
      </c>
    </row>
    <row r="3" spans="1:13" x14ac:dyDescent="0.25">
      <c r="A3" s="21" t="s">
        <v>7297</v>
      </c>
      <c r="B3" s="34">
        <v>414</v>
      </c>
      <c r="C3" s="7">
        <v>25</v>
      </c>
      <c r="D3" s="7">
        <v>3</v>
      </c>
      <c r="E3" s="7">
        <v>2</v>
      </c>
      <c r="F3" s="7">
        <v>20</v>
      </c>
      <c r="G3" s="7">
        <v>174</v>
      </c>
      <c r="H3" s="7">
        <v>0</v>
      </c>
      <c r="I3" s="22">
        <v>224</v>
      </c>
      <c r="J3" s="7">
        <v>0</v>
      </c>
      <c r="K3" s="7">
        <v>0</v>
      </c>
      <c r="L3" s="7">
        <v>0</v>
      </c>
      <c r="M3" s="37">
        <f t="shared" si="0"/>
        <v>0.54106280193236711</v>
      </c>
    </row>
    <row r="4" spans="1:13" x14ac:dyDescent="0.25">
      <c r="A4" s="21" t="s">
        <v>7298</v>
      </c>
      <c r="B4" s="34">
        <v>228</v>
      </c>
      <c r="C4" s="7">
        <v>6</v>
      </c>
      <c r="D4" s="7">
        <v>1</v>
      </c>
      <c r="E4" s="7">
        <v>2</v>
      </c>
      <c r="F4" s="7">
        <v>11</v>
      </c>
      <c r="G4" s="7">
        <v>130</v>
      </c>
      <c r="H4" s="7">
        <v>1</v>
      </c>
      <c r="I4" s="22">
        <v>151</v>
      </c>
      <c r="J4" s="7">
        <v>0</v>
      </c>
      <c r="K4" s="7">
        <v>0</v>
      </c>
      <c r="L4" s="7">
        <v>1</v>
      </c>
      <c r="M4" s="37">
        <f t="shared" si="0"/>
        <v>0.66666666666666663</v>
      </c>
    </row>
    <row r="5" spans="1:13" x14ac:dyDescent="0.25">
      <c r="A5" s="21" t="s">
        <v>7299</v>
      </c>
      <c r="B5" s="34">
        <v>200</v>
      </c>
      <c r="C5" s="7">
        <v>4</v>
      </c>
      <c r="D5" s="7">
        <v>0</v>
      </c>
      <c r="E5" s="7">
        <v>4</v>
      </c>
      <c r="F5" s="7">
        <v>1</v>
      </c>
      <c r="G5" s="7">
        <v>105</v>
      </c>
      <c r="H5" s="7">
        <v>2</v>
      </c>
      <c r="I5" s="22">
        <v>116</v>
      </c>
      <c r="J5" s="7">
        <v>1</v>
      </c>
      <c r="K5" s="7">
        <v>0</v>
      </c>
      <c r="L5" s="7">
        <v>0</v>
      </c>
      <c r="M5" s="37">
        <f t="shared" si="0"/>
        <v>0.57999999999999996</v>
      </c>
    </row>
    <row r="6" spans="1:13" x14ac:dyDescent="0.25">
      <c r="A6" s="21" t="s">
        <v>7300</v>
      </c>
      <c r="B6" s="34">
        <v>442</v>
      </c>
      <c r="C6" s="7">
        <v>15</v>
      </c>
      <c r="D6" s="7">
        <v>2</v>
      </c>
      <c r="E6" s="7">
        <v>10</v>
      </c>
      <c r="F6" s="7">
        <v>11</v>
      </c>
      <c r="G6" s="7">
        <v>222</v>
      </c>
      <c r="H6" s="7">
        <v>6</v>
      </c>
      <c r="I6" s="22">
        <v>266</v>
      </c>
      <c r="J6" s="7">
        <v>1</v>
      </c>
      <c r="K6" s="7">
        <v>0</v>
      </c>
      <c r="L6" s="7">
        <v>0</v>
      </c>
      <c r="M6" s="37">
        <f t="shared" si="0"/>
        <v>0.60180995475113119</v>
      </c>
    </row>
    <row r="7" spans="1:13" x14ac:dyDescent="0.25">
      <c r="A7" s="21" t="s">
        <v>7301</v>
      </c>
      <c r="B7" s="7">
        <v>681</v>
      </c>
      <c r="C7" s="7">
        <v>32</v>
      </c>
      <c r="D7" s="7">
        <v>4</v>
      </c>
      <c r="E7" s="7">
        <v>11</v>
      </c>
      <c r="F7" s="7">
        <v>32</v>
      </c>
      <c r="G7" s="7">
        <v>326</v>
      </c>
      <c r="H7" s="7">
        <v>3</v>
      </c>
      <c r="I7" s="22">
        <v>408</v>
      </c>
      <c r="J7" s="7">
        <v>1</v>
      </c>
      <c r="K7" s="7">
        <v>0</v>
      </c>
      <c r="L7" s="7">
        <v>0</v>
      </c>
      <c r="M7" s="37">
        <f t="shared" si="0"/>
        <v>0.59911894273127753</v>
      </c>
    </row>
    <row r="8" spans="1:13" x14ac:dyDescent="0.25">
      <c r="A8" s="21" t="s">
        <v>7302</v>
      </c>
      <c r="B8" s="34">
        <v>351</v>
      </c>
      <c r="C8" s="7">
        <v>22</v>
      </c>
      <c r="D8" s="7">
        <v>3</v>
      </c>
      <c r="E8" s="7">
        <v>10</v>
      </c>
      <c r="F8" s="7">
        <v>15</v>
      </c>
      <c r="G8" s="7">
        <v>168</v>
      </c>
      <c r="H8" s="7">
        <v>1</v>
      </c>
      <c r="I8" s="22">
        <v>219</v>
      </c>
      <c r="J8" s="7">
        <v>1</v>
      </c>
      <c r="K8" s="7">
        <v>0</v>
      </c>
      <c r="L8" s="7">
        <v>0</v>
      </c>
      <c r="M8" s="37">
        <f t="shared" si="0"/>
        <v>0.62393162393162394</v>
      </c>
    </row>
    <row r="9" spans="1:13" x14ac:dyDescent="0.25">
      <c r="A9" s="21" t="s">
        <v>7303</v>
      </c>
      <c r="B9" s="34">
        <v>386</v>
      </c>
      <c r="C9" s="7">
        <v>10</v>
      </c>
      <c r="D9" s="7">
        <v>0</v>
      </c>
      <c r="E9" s="7">
        <v>0</v>
      </c>
      <c r="F9" s="7">
        <v>12</v>
      </c>
      <c r="G9" s="7">
        <v>128</v>
      </c>
      <c r="H9" s="7">
        <v>1</v>
      </c>
      <c r="I9" s="22">
        <v>151</v>
      </c>
      <c r="J9" s="7">
        <v>0</v>
      </c>
      <c r="K9" s="7">
        <v>0</v>
      </c>
      <c r="L9" s="7">
        <v>0</v>
      </c>
      <c r="M9" s="37">
        <f t="shared" si="0"/>
        <v>0.39119170984455959</v>
      </c>
    </row>
    <row r="10" spans="1:13" x14ac:dyDescent="0.25">
      <c r="A10" s="21" t="s">
        <v>7304</v>
      </c>
      <c r="B10" s="34">
        <v>283</v>
      </c>
      <c r="C10" s="7">
        <v>22</v>
      </c>
      <c r="D10" s="7">
        <v>1</v>
      </c>
      <c r="E10" s="7">
        <v>8</v>
      </c>
      <c r="F10" s="7">
        <v>13</v>
      </c>
      <c r="G10" s="7">
        <v>92</v>
      </c>
      <c r="H10" s="7">
        <v>0</v>
      </c>
      <c r="I10" s="22">
        <v>136</v>
      </c>
      <c r="J10" s="7">
        <v>0</v>
      </c>
      <c r="K10" s="7">
        <v>0</v>
      </c>
      <c r="L10" s="7">
        <v>0</v>
      </c>
      <c r="M10" s="37">
        <f t="shared" si="0"/>
        <v>0.48056537102473496</v>
      </c>
    </row>
    <row r="11" spans="1:13" x14ac:dyDescent="0.25">
      <c r="A11" s="21" t="s">
        <v>7305</v>
      </c>
      <c r="B11" s="34">
        <v>380</v>
      </c>
      <c r="C11" s="7">
        <v>27</v>
      </c>
      <c r="D11" s="7">
        <v>0</v>
      </c>
      <c r="E11" s="7">
        <v>7</v>
      </c>
      <c r="F11" s="7">
        <v>14</v>
      </c>
      <c r="G11" s="7">
        <v>143</v>
      </c>
      <c r="H11" s="7">
        <v>2</v>
      </c>
      <c r="I11" s="22">
        <v>193</v>
      </c>
      <c r="J11" s="7">
        <v>0</v>
      </c>
      <c r="K11" s="7">
        <v>0</v>
      </c>
      <c r="L11" s="7">
        <v>0</v>
      </c>
      <c r="M11" s="37">
        <f t="shared" si="0"/>
        <v>0.50789473684210529</v>
      </c>
    </row>
    <row r="12" spans="1:13" x14ac:dyDescent="0.25">
      <c r="A12" s="21" t="s">
        <v>7306</v>
      </c>
      <c r="B12" s="34">
        <v>435</v>
      </c>
      <c r="C12" s="7">
        <v>19</v>
      </c>
      <c r="D12" s="7">
        <v>1</v>
      </c>
      <c r="E12" s="7">
        <v>8</v>
      </c>
      <c r="F12" s="7">
        <v>15</v>
      </c>
      <c r="G12" s="7">
        <v>98</v>
      </c>
      <c r="H12" s="7">
        <v>5</v>
      </c>
      <c r="I12" s="22">
        <v>146</v>
      </c>
      <c r="J12" s="7">
        <v>0</v>
      </c>
      <c r="K12" s="7">
        <v>0</v>
      </c>
      <c r="L12" s="7">
        <v>0</v>
      </c>
      <c r="M12" s="37">
        <f t="shared" si="0"/>
        <v>0.335632183908046</v>
      </c>
    </row>
    <row r="13" spans="1:13" x14ac:dyDescent="0.25">
      <c r="A13" s="21" t="s">
        <v>7307</v>
      </c>
      <c r="B13" s="34">
        <v>506</v>
      </c>
      <c r="C13" s="7">
        <v>25</v>
      </c>
      <c r="D13" s="7">
        <v>1</v>
      </c>
      <c r="E13" s="7">
        <v>6</v>
      </c>
      <c r="F13" s="7">
        <v>15</v>
      </c>
      <c r="G13" s="7">
        <v>135</v>
      </c>
      <c r="H13" s="7">
        <v>3</v>
      </c>
      <c r="I13" s="22">
        <v>185</v>
      </c>
      <c r="J13" s="7">
        <v>1</v>
      </c>
      <c r="K13" s="7">
        <v>0</v>
      </c>
      <c r="L13" s="7">
        <v>0</v>
      </c>
      <c r="M13" s="37">
        <f t="shared" si="0"/>
        <v>0.36561264822134387</v>
      </c>
    </row>
    <row r="14" spans="1:13" x14ac:dyDescent="0.25">
      <c r="A14" s="21" t="s">
        <v>7308</v>
      </c>
      <c r="B14" s="34">
        <v>519</v>
      </c>
      <c r="C14" s="7">
        <v>31</v>
      </c>
      <c r="D14" s="7">
        <v>1</v>
      </c>
      <c r="E14" s="7">
        <v>6</v>
      </c>
      <c r="F14" s="7">
        <v>23</v>
      </c>
      <c r="G14" s="7">
        <v>128</v>
      </c>
      <c r="H14" s="7">
        <v>2</v>
      </c>
      <c r="I14" s="22">
        <v>191</v>
      </c>
      <c r="J14" s="7">
        <v>1</v>
      </c>
      <c r="K14" s="7">
        <v>0</v>
      </c>
      <c r="L14" s="7">
        <v>0</v>
      </c>
      <c r="M14" s="37">
        <f t="shared" si="0"/>
        <v>0.36801541425818884</v>
      </c>
    </row>
    <row r="15" spans="1:13" x14ac:dyDescent="0.25">
      <c r="A15" s="21" t="s">
        <v>7309</v>
      </c>
      <c r="B15" s="34">
        <v>447</v>
      </c>
      <c r="C15" s="7">
        <v>19</v>
      </c>
      <c r="D15" s="7">
        <v>3</v>
      </c>
      <c r="E15" s="7">
        <v>7</v>
      </c>
      <c r="F15" s="7">
        <v>24</v>
      </c>
      <c r="G15" s="7">
        <v>159</v>
      </c>
      <c r="H15" s="7">
        <v>0</v>
      </c>
      <c r="I15" s="22">
        <v>212</v>
      </c>
      <c r="J15" s="7">
        <v>1</v>
      </c>
      <c r="K15" s="7">
        <v>0</v>
      </c>
      <c r="L15" s="7">
        <v>0</v>
      </c>
      <c r="M15" s="37">
        <f t="shared" si="0"/>
        <v>0.47427293064876958</v>
      </c>
    </row>
    <row r="16" spans="1:13" x14ac:dyDescent="0.25">
      <c r="A16" s="21" t="s">
        <v>7310</v>
      </c>
      <c r="B16" s="34">
        <v>241</v>
      </c>
      <c r="C16" s="7">
        <v>17</v>
      </c>
      <c r="D16" s="7">
        <v>1</v>
      </c>
      <c r="E16" s="7">
        <v>5</v>
      </c>
      <c r="F16" s="7">
        <v>6</v>
      </c>
      <c r="G16" s="7">
        <v>80</v>
      </c>
      <c r="H16" s="7">
        <v>0</v>
      </c>
      <c r="I16" s="22">
        <v>109</v>
      </c>
      <c r="J16" s="7">
        <v>1</v>
      </c>
      <c r="K16" s="7">
        <v>0</v>
      </c>
      <c r="L16" s="7">
        <v>0</v>
      </c>
      <c r="M16" s="37">
        <f t="shared" si="0"/>
        <v>0.45228215767634855</v>
      </c>
    </row>
    <row r="17" spans="1:13" x14ac:dyDescent="0.25">
      <c r="A17" s="21" t="s">
        <v>7311</v>
      </c>
      <c r="B17" s="34">
        <v>413</v>
      </c>
      <c r="C17" s="7">
        <v>25</v>
      </c>
      <c r="D17" s="7">
        <v>1</v>
      </c>
      <c r="E17" s="7">
        <v>3</v>
      </c>
      <c r="F17" s="7">
        <v>24</v>
      </c>
      <c r="G17" s="7">
        <v>134</v>
      </c>
      <c r="H17" s="7">
        <v>2</v>
      </c>
      <c r="I17" s="22">
        <v>189</v>
      </c>
      <c r="J17" s="7">
        <v>0</v>
      </c>
      <c r="K17" s="7">
        <v>0</v>
      </c>
      <c r="L17" s="7">
        <v>1</v>
      </c>
      <c r="M17" s="37">
        <f t="shared" si="0"/>
        <v>0.46004842615012109</v>
      </c>
    </row>
    <row r="18" spans="1:13" x14ac:dyDescent="0.25">
      <c r="A18" s="21" t="s">
        <v>7312</v>
      </c>
      <c r="B18" s="34">
        <v>279</v>
      </c>
      <c r="C18" s="7">
        <v>7</v>
      </c>
      <c r="D18" s="7">
        <v>1</v>
      </c>
      <c r="E18" s="7">
        <v>5</v>
      </c>
      <c r="F18" s="7">
        <v>8</v>
      </c>
      <c r="G18" s="7">
        <v>96</v>
      </c>
      <c r="H18" s="7">
        <v>1</v>
      </c>
      <c r="I18" s="22">
        <v>118</v>
      </c>
      <c r="J18" s="7">
        <v>1</v>
      </c>
      <c r="K18" s="7">
        <v>0</v>
      </c>
      <c r="L18" s="7">
        <v>1</v>
      </c>
      <c r="M18" s="37">
        <f t="shared" si="0"/>
        <v>0.4265232974910394</v>
      </c>
    </row>
    <row r="19" spans="1:13" x14ac:dyDescent="0.25">
      <c r="A19" s="21" t="s">
        <v>7313</v>
      </c>
      <c r="B19" s="34">
        <v>415</v>
      </c>
      <c r="C19" s="7">
        <v>19</v>
      </c>
      <c r="D19" s="7">
        <v>0</v>
      </c>
      <c r="E19" s="7">
        <v>4</v>
      </c>
      <c r="F19" s="7">
        <v>14</v>
      </c>
      <c r="G19" s="7">
        <v>136</v>
      </c>
      <c r="H19" s="7">
        <v>3</v>
      </c>
      <c r="I19" s="22">
        <v>176</v>
      </c>
      <c r="J19" s="7">
        <v>0</v>
      </c>
      <c r="K19" s="7">
        <v>0</v>
      </c>
      <c r="L19" s="7">
        <v>1</v>
      </c>
      <c r="M19" s="37">
        <f t="shared" si="0"/>
        <v>0.42650602409638555</v>
      </c>
    </row>
    <row r="20" spans="1:13" x14ac:dyDescent="0.25">
      <c r="A20" s="21" t="s">
        <v>7314</v>
      </c>
      <c r="B20" s="34">
        <v>336</v>
      </c>
      <c r="C20" s="7">
        <v>15</v>
      </c>
      <c r="D20" s="7">
        <v>1</v>
      </c>
      <c r="E20" s="7">
        <v>1</v>
      </c>
      <c r="F20" s="7">
        <v>9</v>
      </c>
      <c r="G20" s="7">
        <v>195</v>
      </c>
      <c r="H20" s="7">
        <v>1</v>
      </c>
      <c r="I20" s="22">
        <v>222</v>
      </c>
      <c r="J20" s="7">
        <v>2</v>
      </c>
      <c r="K20" s="7">
        <v>0</v>
      </c>
      <c r="L20" s="7">
        <v>0</v>
      </c>
      <c r="M20" s="37">
        <f t="shared" si="0"/>
        <v>0.6607142857142857</v>
      </c>
    </row>
    <row r="21" spans="1:13" x14ac:dyDescent="0.25">
      <c r="A21" s="21" t="s">
        <v>7315</v>
      </c>
      <c r="B21" s="34">
        <v>296</v>
      </c>
      <c r="C21" s="7">
        <v>20</v>
      </c>
      <c r="D21" s="7">
        <v>2</v>
      </c>
      <c r="E21" s="7">
        <v>2</v>
      </c>
      <c r="F21" s="7">
        <v>12</v>
      </c>
      <c r="G21" s="7">
        <v>147</v>
      </c>
      <c r="H21" s="7">
        <v>2</v>
      </c>
      <c r="I21" s="22">
        <v>185</v>
      </c>
      <c r="J21" s="7">
        <v>0</v>
      </c>
      <c r="K21" s="7">
        <v>0</v>
      </c>
      <c r="L21" s="7">
        <v>0</v>
      </c>
      <c r="M21" s="37">
        <f t="shared" si="0"/>
        <v>0.625</v>
      </c>
    </row>
    <row r="22" spans="1:13" x14ac:dyDescent="0.25">
      <c r="A22" s="21" t="s">
        <v>7316</v>
      </c>
      <c r="B22" s="34">
        <v>341</v>
      </c>
      <c r="C22" s="7">
        <v>11</v>
      </c>
      <c r="D22" s="7">
        <v>0</v>
      </c>
      <c r="E22" s="7">
        <v>9</v>
      </c>
      <c r="F22" s="7">
        <v>14</v>
      </c>
      <c r="G22" s="7">
        <v>148</v>
      </c>
      <c r="H22" s="7">
        <v>5</v>
      </c>
      <c r="I22" s="22">
        <v>187</v>
      </c>
      <c r="J22" s="7">
        <v>0</v>
      </c>
      <c r="K22" s="7">
        <v>0</v>
      </c>
      <c r="L22" s="7">
        <v>0</v>
      </c>
      <c r="M22" s="37">
        <f t="shared" si="0"/>
        <v>0.54838709677419351</v>
      </c>
    </row>
    <row r="23" spans="1:13" x14ac:dyDescent="0.25">
      <c r="A23" s="21" t="s">
        <v>7317</v>
      </c>
      <c r="B23" s="34">
        <v>452</v>
      </c>
      <c r="C23" s="7">
        <v>13</v>
      </c>
      <c r="D23" s="7">
        <v>1</v>
      </c>
      <c r="E23" s="7">
        <v>4</v>
      </c>
      <c r="F23" s="7">
        <v>5</v>
      </c>
      <c r="G23" s="7">
        <v>213</v>
      </c>
      <c r="H23" s="7">
        <v>0</v>
      </c>
      <c r="I23" s="22">
        <v>236</v>
      </c>
      <c r="J23" s="7">
        <v>1</v>
      </c>
      <c r="K23" s="7">
        <v>0</v>
      </c>
      <c r="L23" s="7">
        <v>0</v>
      </c>
      <c r="M23" s="37">
        <f t="shared" si="0"/>
        <v>0.52212389380530977</v>
      </c>
    </row>
    <row r="24" spans="1:13" x14ac:dyDescent="0.25">
      <c r="A24" s="21" t="s">
        <v>6081</v>
      </c>
      <c r="B24" s="34">
        <v>269</v>
      </c>
      <c r="C24" s="7">
        <v>12</v>
      </c>
      <c r="D24" s="7">
        <v>0</v>
      </c>
      <c r="E24" s="7">
        <v>9</v>
      </c>
      <c r="F24" s="7">
        <v>20</v>
      </c>
      <c r="G24" s="7">
        <v>178</v>
      </c>
      <c r="H24" s="7">
        <v>1</v>
      </c>
      <c r="I24" s="22">
        <v>220</v>
      </c>
      <c r="J24" s="7">
        <v>0</v>
      </c>
      <c r="K24" s="7">
        <v>0</v>
      </c>
      <c r="L24" s="7">
        <v>1</v>
      </c>
      <c r="M24" s="37">
        <f t="shared" si="0"/>
        <v>0.82156133828996281</v>
      </c>
    </row>
    <row r="25" spans="1:13" x14ac:dyDescent="0.25">
      <c r="A25" s="21" t="s">
        <v>7318</v>
      </c>
      <c r="B25" s="7">
        <v>708</v>
      </c>
      <c r="C25" s="7">
        <v>30</v>
      </c>
      <c r="D25" s="7">
        <v>1</v>
      </c>
      <c r="E25" s="7">
        <v>17</v>
      </c>
      <c r="F25" s="7">
        <v>12</v>
      </c>
      <c r="G25" s="7">
        <v>214</v>
      </c>
      <c r="H25" s="7">
        <v>1</v>
      </c>
      <c r="I25" s="22">
        <v>275</v>
      </c>
      <c r="J25" s="7">
        <v>1</v>
      </c>
      <c r="K25" s="7">
        <v>0</v>
      </c>
      <c r="L25" s="7">
        <v>0</v>
      </c>
      <c r="M25" s="37">
        <f t="shared" si="0"/>
        <v>0.3884180790960452</v>
      </c>
    </row>
    <row r="26" spans="1:13" x14ac:dyDescent="0.25">
      <c r="A26" s="21" t="s">
        <v>7319</v>
      </c>
      <c r="B26" s="7">
        <v>469</v>
      </c>
      <c r="C26" s="7">
        <v>13</v>
      </c>
      <c r="D26" s="7">
        <v>2</v>
      </c>
      <c r="E26" s="7">
        <v>10</v>
      </c>
      <c r="F26" s="7">
        <v>8</v>
      </c>
      <c r="G26" s="7">
        <v>108</v>
      </c>
      <c r="H26" s="7">
        <v>0</v>
      </c>
      <c r="I26" s="22">
        <v>141</v>
      </c>
      <c r="J26" s="7">
        <v>0</v>
      </c>
      <c r="K26" s="7">
        <v>1</v>
      </c>
      <c r="L26" s="7">
        <v>0</v>
      </c>
      <c r="M26" s="37">
        <f t="shared" si="0"/>
        <v>0.30277185501066101</v>
      </c>
    </row>
    <row r="27" spans="1:13" x14ac:dyDescent="0.25">
      <c r="A27" s="21" t="s">
        <v>7320</v>
      </c>
      <c r="B27" s="7">
        <v>467</v>
      </c>
      <c r="C27" s="7">
        <v>23</v>
      </c>
      <c r="D27" s="7">
        <v>1</v>
      </c>
      <c r="E27" s="7">
        <v>5</v>
      </c>
      <c r="F27" s="7">
        <v>13</v>
      </c>
      <c r="G27" s="7">
        <v>133</v>
      </c>
      <c r="H27" s="7">
        <v>2</v>
      </c>
      <c r="I27" s="22">
        <v>177</v>
      </c>
      <c r="J27" s="7">
        <v>0</v>
      </c>
      <c r="K27" s="7">
        <v>0</v>
      </c>
      <c r="L27" s="7">
        <v>0</v>
      </c>
      <c r="M27" s="37">
        <f t="shared" si="0"/>
        <v>0.37901498929336186</v>
      </c>
    </row>
    <row r="28" spans="1:13" x14ac:dyDescent="0.25">
      <c r="A28" s="21" t="s">
        <v>7321</v>
      </c>
      <c r="B28" s="34">
        <v>358</v>
      </c>
      <c r="C28" s="7">
        <v>24</v>
      </c>
      <c r="D28" s="7">
        <v>0</v>
      </c>
      <c r="E28" s="7">
        <v>12</v>
      </c>
      <c r="F28" s="7">
        <v>13</v>
      </c>
      <c r="G28" s="7">
        <v>108</v>
      </c>
      <c r="H28" s="7">
        <v>0</v>
      </c>
      <c r="I28" s="22">
        <v>157</v>
      </c>
      <c r="J28" s="7">
        <v>3</v>
      </c>
      <c r="K28" s="7">
        <v>0</v>
      </c>
      <c r="L28" s="7">
        <v>1</v>
      </c>
      <c r="M28" s="37">
        <f t="shared" si="0"/>
        <v>0.44134078212290501</v>
      </c>
    </row>
    <row r="29" spans="1:13" x14ac:dyDescent="0.25">
      <c r="A29" s="21" t="s">
        <v>7322</v>
      </c>
      <c r="B29" s="34">
        <v>340</v>
      </c>
      <c r="C29" s="7">
        <v>14</v>
      </c>
      <c r="D29" s="7">
        <v>0</v>
      </c>
      <c r="E29" s="7">
        <v>10</v>
      </c>
      <c r="F29" s="7">
        <v>4</v>
      </c>
      <c r="G29" s="7">
        <v>64</v>
      </c>
      <c r="H29" s="7">
        <v>2</v>
      </c>
      <c r="I29" s="22">
        <v>94</v>
      </c>
      <c r="J29" s="7">
        <v>0</v>
      </c>
      <c r="K29" s="7">
        <v>0</v>
      </c>
      <c r="L29" s="7">
        <v>0</v>
      </c>
      <c r="M29" s="37">
        <f t="shared" si="0"/>
        <v>0.27647058823529413</v>
      </c>
    </row>
    <row r="30" spans="1:13" x14ac:dyDescent="0.25">
      <c r="A30" s="21" t="s">
        <v>7323</v>
      </c>
      <c r="B30" s="34">
        <v>496</v>
      </c>
      <c r="C30" s="7">
        <v>31</v>
      </c>
      <c r="D30" s="7">
        <v>1</v>
      </c>
      <c r="E30" s="7">
        <v>11</v>
      </c>
      <c r="F30" s="7">
        <v>12</v>
      </c>
      <c r="G30" s="7">
        <v>133</v>
      </c>
      <c r="H30" s="7">
        <v>0</v>
      </c>
      <c r="I30" s="22">
        <v>188</v>
      </c>
      <c r="J30" s="7">
        <v>0</v>
      </c>
      <c r="K30" s="7">
        <v>0</v>
      </c>
      <c r="L30" s="7">
        <v>0</v>
      </c>
      <c r="M30" s="37">
        <f t="shared" si="0"/>
        <v>0.37903225806451613</v>
      </c>
    </row>
    <row r="31" spans="1:13" x14ac:dyDescent="0.25">
      <c r="A31" s="21" t="s">
        <v>7324</v>
      </c>
      <c r="B31" s="34">
        <v>561</v>
      </c>
      <c r="C31" s="7">
        <v>22</v>
      </c>
      <c r="D31" s="7">
        <v>0</v>
      </c>
      <c r="E31" s="7">
        <v>6</v>
      </c>
      <c r="F31" s="7">
        <v>4</v>
      </c>
      <c r="G31" s="7">
        <v>84</v>
      </c>
      <c r="H31" s="7">
        <v>3</v>
      </c>
      <c r="I31" s="22">
        <v>119</v>
      </c>
      <c r="J31" s="7">
        <v>0</v>
      </c>
      <c r="K31" s="7">
        <v>0</v>
      </c>
      <c r="L31" s="7">
        <v>0</v>
      </c>
      <c r="M31" s="37">
        <f t="shared" si="0"/>
        <v>0.21212121212121213</v>
      </c>
    </row>
    <row r="32" spans="1:13" x14ac:dyDescent="0.25">
      <c r="A32" s="21" t="s">
        <v>7325</v>
      </c>
      <c r="B32" s="34">
        <v>369</v>
      </c>
      <c r="C32" s="7">
        <v>21</v>
      </c>
      <c r="D32" s="7">
        <v>1</v>
      </c>
      <c r="E32" s="7">
        <v>1</v>
      </c>
      <c r="F32" s="7">
        <v>12</v>
      </c>
      <c r="G32" s="7">
        <v>99</v>
      </c>
      <c r="H32" s="7">
        <v>4</v>
      </c>
      <c r="I32" s="22">
        <v>138</v>
      </c>
      <c r="J32" s="7">
        <v>1</v>
      </c>
      <c r="K32" s="7">
        <v>0</v>
      </c>
      <c r="L32" s="7">
        <v>0</v>
      </c>
      <c r="M32" s="37">
        <f t="shared" si="0"/>
        <v>0.37398373983739835</v>
      </c>
    </row>
    <row r="33" spans="1:13" x14ac:dyDescent="0.25">
      <c r="A33" s="21" t="s">
        <v>7326</v>
      </c>
      <c r="B33" s="34">
        <v>347</v>
      </c>
      <c r="C33" s="7">
        <v>11</v>
      </c>
      <c r="D33" s="7">
        <v>0</v>
      </c>
      <c r="E33" s="7">
        <v>4</v>
      </c>
      <c r="F33" s="7">
        <v>6</v>
      </c>
      <c r="G33" s="7">
        <v>58</v>
      </c>
      <c r="H33" s="7">
        <v>1</v>
      </c>
      <c r="I33" s="22">
        <v>80</v>
      </c>
      <c r="J33" s="7">
        <v>0</v>
      </c>
      <c r="K33" s="7">
        <v>0</v>
      </c>
      <c r="L33" s="7">
        <v>0</v>
      </c>
      <c r="M33" s="37">
        <f t="shared" si="0"/>
        <v>0.23054755043227665</v>
      </c>
    </row>
    <row r="34" spans="1:13" x14ac:dyDescent="0.25">
      <c r="A34" s="21" t="s">
        <v>7327</v>
      </c>
      <c r="B34" s="34">
        <v>282</v>
      </c>
      <c r="C34" s="7">
        <v>6</v>
      </c>
      <c r="D34" s="7">
        <v>1</v>
      </c>
      <c r="E34" s="7">
        <v>3</v>
      </c>
      <c r="F34" s="7">
        <v>6</v>
      </c>
      <c r="G34" s="7">
        <v>83</v>
      </c>
      <c r="H34" s="7">
        <v>2</v>
      </c>
      <c r="I34" s="22">
        <v>101</v>
      </c>
      <c r="J34" s="7">
        <v>0</v>
      </c>
      <c r="K34" s="7">
        <v>0</v>
      </c>
      <c r="L34" s="7">
        <v>0</v>
      </c>
      <c r="M34" s="37">
        <f t="shared" si="0"/>
        <v>0.35815602836879434</v>
      </c>
    </row>
    <row r="35" spans="1:13" x14ac:dyDescent="0.25">
      <c r="A35" s="21" t="s">
        <v>7328</v>
      </c>
      <c r="B35" s="34">
        <v>236</v>
      </c>
      <c r="C35" s="7">
        <v>11</v>
      </c>
      <c r="D35" s="7">
        <v>1</v>
      </c>
      <c r="E35" s="7">
        <v>3</v>
      </c>
      <c r="F35" s="7">
        <v>8</v>
      </c>
      <c r="G35" s="7">
        <v>57</v>
      </c>
      <c r="H35" s="7">
        <v>1</v>
      </c>
      <c r="I35" s="22">
        <v>81</v>
      </c>
      <c r="J35" s="7">
        <v>0</v>
      </c>
      <c r="K35" s="7">
        <v>0</v>
      </c>
      <c r="L35" s="7">
        <v>0</v>
      </c>
      <c r="M35" s="37">
        <f t="shared" si="0"/>
        <v>0.34322033898305082</v>
      </c>
    </row>
    <row r="36" spans="1:13" x14ac:dyDescent="0.25">
      <c r="A36" s="21" t="s">
        <v>7329</v>
      </c>
      <c r="B36" s="34">
        <v>363</v>
      </c>
      <c r="C36" s="7">
        <v>10</v>
      </c>
      <c r="D36" s="7">
        <v>1</v>
      </c>
      <c r="E36" s="7">
        <v>7</v>
      </c>
      <c r="F36" s="7">
        <v>7</v>
      </c>
      <c r="G36" s="7">
        <v>113</v>
      </c>
      <c r="H36" s="7">
        <v>1</v>
      </c>
      <c r="I36" s="22">
        <v>139</v>
      </c>
      <c r="J36" s="7">
        <v>1</v>
      </c>
      <c r="K36" s="7">
        <v>0</v>
      </c>
      <c r="L36" s="7">
        <v>0</v>
      </c>
      <c r="M36" s="37">
        <f t="shared" si="0"/>
        <v>0.38292011019283745</v>
      </c>
    </row>
    <row r="37" spans="1:13" x14ac:dyDescent="0.25">
      <c r="A37" s="21" t="s">
        <v>7330</v>
      </c>
      <c r="B37" s="34">
        <v>215</v>
      </c>
      <c r="C37" s="7">
        <v>7</v>
      </c>
      <c r="D37" s="7">
        <v>0</v>
      </c>
      <c r="E37" s="7">
        <v>0</v>
      </c>
      <c r="F37" s="7">
        <v>2</v>
      </c>
      <c r="G37" s="7">
        <v>71</v>
      </c>
      <c r="H37" s="7">
        <v>0</v>
      </c>
      <c r="I37" s="22">
        <v>80</v>
      </c>
      <c r="J37" s="7">
        <v>0</v>
      </c>
      <c r="K37" s="7">
        <v>0</v>
      </c>
      <c r="L37" s="7">
        <v>0</v>
      </c>
      <c r="M37" s="37">
        <f t="shared" si="0"/>
        <v>0.37209302325581395</v>
      </c>
    </row>
    <row r="38" spans="1:13" x14ac:dyDescent="0.25">
      <c r="A38" s="21" t="s">
        <v>7331</v>
      </c>
      <c r="B38" s="34">
        <v>580</v>
      </c>
      <c r="C38" s="7">
        <v>17</v>
      </c>
      <c r="D38" s="7">
        <v>0</v>
      </c>
      <c r="E38" s="7">
        <v>7</v>
      </c>
      <c r="F38" s="7">
        <v>7</v>
      </c>
      <c r="G38" s="7">
        <v>210</v>
      </c>
      <c r="H38" s="7">
        <v>1</v>
      </c>
      <c r="I38" s="22">
        <v>242</v>
      </c>
      <c r="J38" s="7">
        <v>1</v>
      </c>
      <c r="K38" s="7">
        <v>0</v>
      </c>
      <c r="L38" s="7">
        <v>1</v>
      </c>
      <c r="M38" s="37">
        <f t="shared" si="0"/>
        <v>0.41896551724137931</v>
      </c>
    </row>
    <row r="39" spans="1:13" x14ac:dyDescent="0.25">
      <c r="A39" s="21" t="s">
        <v>7332</v>
      </c>
      <c r="B39" s="34">
        <v>393</v>
      </c>
      <c r="C39" s="7">
        <v>11</v>
      </c>
      <c r="D39" s="7">
        <v>0</v>
      </c>
      <c r="E39" s="7">
        <v>8</v>
      </c>
      <c r="F39" s="7">
        <v>7</v>
      </c>
      <c r="G39" s="7">
        <v>103</v>
      </c>
      <c r="H39" s="7">
        <v>2</v>
      </c>
      <c r="I39" s="22">
        <v>131</v>
      </c>
      <c r="J39" s="7">
        <v>0</v>
      </c>
      <c r="K39" s="7">
        <v>0</v>
      </c>
      <c r="L39" s="7">
        <v>0</v>
      </c>
      <c r="M39" s="37">
        <f t="shared" si="0"/>
        <v>0.33333333333333331</v>
      </c>
    </row>
    <row r="40" spans="1:13" x14ac:dyDescent="0.25">
      <c r="A40" s="21" t="s">
        <v>7333</v>
      </c>
      <c r="B40" s="34">
        <v>255</v>
      </c>
      <c r="C40" s="7">
        <v>5</v>
      </c>
      <c r="D40" s="7">
        <v>0</v>
      </c>
      <c r="E40" s="7">
        <v>1</v>
      </c>
      <c r="F40" s="7">
        <v>4</v>
      </c>
      <c r="G40" s="7">
        <v>80</v>
      </c>
      <c r="H40" s="7">
        <v>0</v>
      </c>
      <c r="I40" s="22">
        <v>90</v>
      </c>
      <c r="J40" s="7">
        <v>0</v>
      </c>
      <c r="K40" s="7">
        <v>0</v>
      </c>
      <c r="L40" s="7">
        <v>0</v>
      </c>
      <c r="M40" s="37">
        <f t="shared" si="0"/>
        <v>0.35294117647058826</v>
      </c>
    </row>
    <row r="41" spans="1:13" x14ac:dyDescent="0.25">
      <c r="A41" s="21" t="s">
        <v>7334</v>
      </c>
      <c r="B41" s="34">
        <v>366</v>
      </c>
      <c r="C41" s="7">
        <v>10</v>
      </c>
      <c r="D41" s="7">
        <v>0</v>
      </c>
      <c r="E41" s="7">
        <v>7</v>
      </c>
      <c r="F41" s="7">
        <v>9</v>
      </c>
      <c r="G41" s="7">
        <v>111</v>
      </c>
      <c r="H41" s="7">
        <v>0</v>
      </c>
      <c r="I41" s="22">
        <v>137</v>
      </c>
      <c r="J41" s="7">
        <v>1</v>
      </c>
      <c r="K41" s="7">
        <v>0</v>
      </c>
      <c r="L41" s="7">
        <v>0</v>
      </c>
      <c r="M41" s="37">
        <f t="shared" si="0"/>
        <v>0.37431693989071041</v>
      </c>
    </row>
    <row r="42" spans="1:13" x14ac:dyDescent="0.25">
      <c r="A42" s="21" t="s">
        <v>7335</v>
      </c>
      <c r="B42" s="34">
        <v>325</v>
      </c>
      <c r="C42" s="7">
        <v>11</v>
      </c>
      <c r="D42" s="7">
        <v>0</v>
      </c>
      <c r="E42" s="7">
        <v>3</v>
      </c>
      <c r="F42" s="7">
        <v>5</v>
      </c>
      <c r="G42" s="7">
        <v>88</v>
      </c>
      <c r="H42" s="7">
        <v>2</v>
      </c>
      <c r="I42" s="22">
        <v>109</v>
      </c>
      <c r="J42" s="7">
        <v>1</v>
      </c>
      <c r="K42" s="7">
        <v>0</v>
      </c>
      <c r="L42" s="7">
        <v>0</v>
      </c>
      <c r="M42" s="37">
        <f t="shared" si="0"/>
        <v>0.33538461538461539</v>
      </c>
    </row>
    <row r="43" spans="1:13" x14ac:dyDescent="0.25">
      <c r="A43" s="21" t="s">
        <v>7336</v>
      </c>
      <c r="B43" s="34">
        <v>388</v>
      </c>
      <c r="C43" s="7">
        <v>24</v>
      </c>
      <c r="D43" s="7">
        <v>1</v>
      </c>
      <c r="E43" s="7">
        <v>10</v>
      </c>
      <c r="F43" s="7">
        <v>5</v>
      </c>
      <c r="G43" s="7">
        <v>114</v>
      </c>
      <c r="H43" s="7">
        <v>1</v>
      </c>
      <c r="I43" s="22">
        <v>155</v>
      </c>
      <c r="J43" s="7">
        <v>0</v>
      </c>
      <c r="K43" s="7">
        <v>0</v>
      </c>
      <c r="L43" s="7">
        <v>0</v>
      </c>
      <c r="M43" s="37">
        <f t="shared" si="0"/>
        <v>0.39948453608247425</v>
      </c>
    </row>
    <row r="44" spans="1:13" x14ac:dyDescent="0.25">
      <c r="A44" s="21" t="s">
        <v>7337</v>
      </c>
      <c r="B44" s="34">
        <v>414</v>
      </c>
      <c r="C44" s="7">
        <v>20</v>
      </c>
      <c r="D44" s="7">
        <v>2</v>
      </c>
      <c r="E44" s="7">
        <v>5</v>
      </c>
      <c r="F44" s="7">
        <v>13</v>
      </c>
      <c r="G44" s="7">
        <v>118</v>
      </c>
      <c r="H44" s="7">
        <v>0</v>
      </c>
      <c r="I44" s="22">
        <v>158</v>
      </c>
      <c r="J44" s="7">
        <v>0</v>
      </c>
      <c r="K44" s="7">
        <v>0</v>
      </c>
      <c r="L44" s="7">
        <v>0</v>
      </c>
      <c r="M44" s="37">
        <f t="shared" si="0"/>
        <v>0.38164251207729466</v>
      </c>
    </row>
    <row r="45" spans="1:13" x14ac:dyDescent="0.25">
      <c r="A45" s="21" t="s">
        <v>7338</v>
      </c>
      <c r="B45" s="34">
        <v>232</v>
      </c>
      <c r="C45" s="7">
        <v>7</v>
      </c>
      <c r="D45" s="7">
        <v>2</v>
      </c>
      <c r="E45" s="7">
        <v>2</v>
      </c>
      <c r="F45" s="7">
        <v>2</v>
      </c>
      <c r="G45" s="7">
        <v>28</v>
      </c>
      <c r="H45" s="7">
        <v>0</v>
      </c>
      <c r="I45" s="22">
        <v>41</v>
      </c>
      <c r="J45" s="7">
        <v>0</v>
      </c>
      <c r="K45" s="7">
        <v>0</v>
      </c>
      <c r="L45" s="7">
        <v>0</v>
      </c>
      <c r="M45" s="37">
        <f t="shared" si="0"/>
        <v>0.17672413793103448</v>
      </c>
    </row>
    <row r="46" spans="1:13" x14ac:dyDescent="0.25">
      <c r="A46" s="21" t="s">
        <v>7339</v>
      </c>
      <c r="B46" s="34">
        <v>268</v>
      </c>
      <c r="C46" s="7">
        <v>12</v>
      </c>
      <c r="D46" s="7">
        <v>1</v>
      </c>
      <c r="E46" s="7">
        <v>4</v>
      </c>
      <c r="F46" s="7">
        <v>1</v>
      </c>
      <c r="G46" s="7">
        <v>43</v>
      </c>
      <c r="H46" s="7">
        <v>0</v>
      </c>
      <c r="I46" s="22">
        <v>61</v>
      </c>
      <c r="J46" s="7">
        <v>0</v>
      </c>
      <c r="K46" s="7">
        <v>0</v>
      </c>
      <c r="L46" s="7">
        <v>0</v>
      </c>
      <c r="M46" s="37">
        <f t="shared" si="0"/>
        <v>0.22761194029850745</v>
      </c>
    </row>
    <row r="47" spans="1:13" x14ac:dyDescent="0.25">
      <c r="A47" s="21" t="s">
        <v>7340</v>
      </c>
      <c r="B47" s="34">
        <v>314</v>
      </c>
      <c r="C47" s="7">
        <v>21</v>
      </c>
      <c r="D47" s="7">
        <v>2</v>
      </c>
      <c r="E47" s="7">
        <v>9</v>
      </c>
      <c r="F47" s="7">
        <v>11</v>
      </c>
      <c r="G47" s="7">
        <v>95</v>
      </c>
      <c r="H47" s="7">
        <v>0</v>
      </c>
      <c r="I47" s="22">
        <v>138</v>
      </c>
      <c r="J47" s="7">
        <v>0</v>
      </c>
      <c r="K47" s="7">
        <v>0</v>
      </c>
      <c r="L47" s="7">
        <v>0</v>
      </c>
      <c r="M47" s="37">
        <f t="shared" si="0"/>
        <v>0.43949044585987262</v>
      </c>
    </row>
    <row r="48" spans="1:13" x14ac:dyDescent="0.25">
      <c r="A48" s="21" t="s">
        <v>7341</v>
      </c>
      <c r="B48" s="34">
        <v>356</v>
      </c>
      <c r="C48" s="7">
        <v>19</v>
      </c>
      <c r="D48" s="7">
        <v>0</v>
      </c>
      <c r="E48" s="7">
        <v>4</v>
      </c>
      <c r="F48" s="7">
        <v>9</v>
      </c>
      <c r="G48" s="7">
        <v>112</v>
      </c>
      <c r="H48" s="7">
        <v>0</v>
      </c>
      <c r="I48" s="22">
        <v>144</v>
      </c>
      <c r="J48" s="7">
        <v>0</v>
      </c>
      <c r="K48" s="7">
        <v>0</v>
      </c>
      <c r="L48" s="7">
        <v>0</v>
      </c>
      <c r="M48" s="37">
        <f t="shared" si="0"/>
        <v>0.4044943820224719</v>
      </c>
    </row>
    <row r="49" spans="1:13" x14ac:dyDescent="0.25">
      <c r="A49" s="21" t="s">
        <v>7342</v>
      </c>
      <c r="B49" s="34">
        <v>203</v>
      </c>
      <c r="C49" s="7">
        <v>11</v>
      </c>
      <c r="D49" s="7">
        <v>1</v>
      </c>
      <c r="E49" s="7">
        <v>0</v>
      </c>
      <c r="F49" s="7">
        <v>2</v>
      </c>
      <c r="G49" s="7">
        <v>63</v>
      </c>
      <c r="H49" s="7">
        <v>0</v>
      </c>
      <c r="I49" s="22">
        <v>77</v>
      </c>
      <c r="J49" s="7">
        <v>0</v>
      </c>
      <c r="K49" s="7">
        <v>0</v>
      </c>
      <c r="L49" s="7">
        <v>1</v>
      </c>
      <c r="M49" s="37">
        <f t="shared" si="0"/>
        <v>0.38423645320197042</v>
      </c>
    </row>
    <row r="50" spans="1:13" x14ac:dyDescent="0.25">
      <c r="A50" s="21" t="s">
        <v>7343</v>
      </c>
      <c r="B50" s="34">
        <v>402</v>
      </c>
      <c r="C50" s="7">
        <v>34</v>
      </c>
      <c r="D50" s="7">
        <v>3</v>
      </c>
      <c r="E50" s="7">
        <v>6</v>
      </c>
      <c r="F50" s="7">
        <v>17</v>
      </c>
      <c r="G50" s="7">
        <v>132</v>
      </c>
      <c r="H50" s="7">
        <v>1</v>
      </c>
      <c r="I50" s="22">
        <v>193</v>
      </c>
      <c r="J50" s="7">
        <v>1</v>
      </c>
      <c r="K50" s="7">
        <v>3</v>
      </c>
      <c r="L50" s="7">
        <v>0</v>
      </c>
      <c r="M50" s="37">
        <f t="shared" si="0"/>
        <v>0.48756218905472637</v>
      </c>
    </row>
    <row r="51" spans="1:13" x14ac:dyDescent="0.25">
      <c r="A51" s="21" t="s">
        <v>7344</v>
      </c>
      <c r="B51" s="34">
        <v>360</v>
      </c>
      <c r="C51" s="7">
        <v>24</v>
      </c>
      <c r="D51" s="7">
        <v>2</v>
      </c>
      <c r="E51" s="7">
        <v>7</v>
      </c>
      <c r="F51" s="7">
        <v>10</v>
      </c>
      <c r="G51" s="7">
        <v>115</v>
      </c>
      <c r="H51" s="7">
        <v>1</v>
      </c>
      <c r="I51" s="22">
        <v>159</v>
      </c>
      <c r="J51" s="7">
        <v>0</v>
      </c>
      <c r="K51" s="7">
        <v>0</v>
      </c>
      <c r="L51" s="7">
        <v>0</v>
      </c>
      <c r="M51" s="37">
        <f t="shared" si="0"/>
        <v>0.44166666666666665</v>
      </c>
    </row>
    <row r="52" spans="1:13" x14ac:dyDescent="0.25">
      <c r="A52" s="21" t="s">
        <v>7345</v>
      </c>
      <c r="B52" s="34">
        <v>497</v>
      </c>
      <c r="C52" s="7">
        <v>14</v>
      </c>
      <c r="D52" s="7">
        <v>0</v>
      </c>
      <c r="E52" s="7">
        <v>7</v>
      </c>
      <c r="F52" s="7">
        <v>12</v>
      </c>
      <c r="G52" s="7">
        <v>179</v>
      </c>
      <c r="H52" s="7">
        <v>0</v>
      </c>
      <c r="I52" s="22">
        <v>212</v>
      </c>
      <c r="J52" s="7">
        <v>0</v>
      </c>
      <c r="K52" s="7">
        <v>0</v>
      </c>
      <c r="L52" s="7">
        <v>0</v>
      </c>
      <c r="M52" s="37">
        <f t="shared" si="0"/>
        <v>0.42655935613682094</v>
      </c>
    </row>
    <row r="53" spans="1:13" x14ac:dyDescent="0.25">
      <c r="A53" s="21" t="s">
        <v>7346</v>
      </c>
      <c r="B53" s="34">
        <v>460</v>
      </c>
      <c r="C53" s="7">
        <v>21</v>
      </c>
      <c r="D53" s="7">
        <v>2</v>
      </c>
      <c r="E53" s="7">
        <v>2</v>
      </c>
      <c r="F53" s="7">
        <v>6</v>
      </c>
      <c r="G53" s="7">
        <v>158</v>
      </c>
      <c r="H53" s="7">
        <v>0</v>
      </c>
      <c r="I53" s="22">
        <v>189</v>
      </c>
      <c r="J53" s="7">
        <v>0</v>
      </c>
      <c r="K53" s="7">
        <v>0</v>
      </c>
      <c r="L53" s="7">
        <v>0</v>
      </c>
      <c r="M53" s="37">
        <f t="shared" si="0"/>
        <v>0.41086956521739132</v>
      </c>
    </row>
    <row r="54" spans="1:13" x14ac:dyDescent="0.25">
      <c r="A54" s="21" t="s">
        <v>7347</v>
      </c>
      <c r="B54" s="34">
        <v>346</v>
      </c>
      <c r="C54" s="7">
        <v>18</v>
      </c>
      <c r="D54" s="7">
        <v>0</v>
      </c>
      <c r="E54" s="7">
        <v>5</v>
      </c>
      <c r="F54" s="7">
        <v>7</v>
      </c>
      <c r="G54" s="7">
        <v>113</v>
      </c>
      <c r="H54" s="7">
        <v>1</v>
      </c>
      <c r="I54" s="22">
        <v>144</v>
      </c>
      <c r="J54" s="7">
        <v>0</v>
      </c>
      <c r="K54" s="7">
        <v>0</v>
      </c>
      <c r="L54" s="7">
        <v>0</v>
      </c>
      <c r="M54" s="37">
        <f t="shared" si="0"/>
        <v>0.41618497109826591</v>
      </c>
    </row>
    <row r="55" spans="1:13" x14ac:dyDescent="0.25">
      <c r="A55" s="21" t="s">
        <v>7348</v>
      </c>
      <c r="B55" s="34">
        <v>591</v>
      </c>
      <c r="C55" s="7">
        <v>16</v>
      </c>
      <c r="D55" s="7">
        <v>0</v>
      </c>
      <c r="E55" s="7">
        <v>8</v>
      </c>
      <c r="F55" s="7">
        <v>11</v>
      </c>
      <c r="G55" s="7">
        <v>212</v>
      </c>
      <c r="H55" s="7">
        <v>0</v>
      </c>
      <c r="I55" s="22">
        <v>247</v>
      </c>
      <c r="J55" s="7">
        <v>1</v>
      </c>
      <c r="K55" s="7">
        <v>0</v>
      </c>
      <c r="L55" s="7">
        <v>0</v>
      </c>
      <c r="M55" s="37">
        <f t="shared" si="0"/>
        <v>0.41793570219966159</v>
      </c>
    </row>
    <row r="56" spans="1:13" x14ac:dyDescent="0.25">
      <c r="A56" s="21" t="s">
        <v>7349</v>
      </c>
      <c r="B56" s="34">
        <v>396</v>
      </c>
      <c r="C56" s="7">
        <v>17</v>
      </c>
      <c r="D56" s="7">
        <v>3</v>
      </c>
      <c r="E56" s="7">
        <v>10</v>
      </c>
      <c r="F56" s="7">
        <v>13</v>
      </c>
      <c r="G56" s="7">
        <v>137</v>
      </c>
      <c r="H56" s="7">
        <v>0</v>
      </c>
      <c r="I56" s="22">
        <v>180</v>
      </c>
      <c r="J56" s="7">
        <v>0</v>
      </c>
      <c r="K56" s="7">
        <v>0</v>
      </c>
      <c r="L56" s="7">
        <v>0</v>
      </c>
      <c r="M56" s="37">
        <f t="shared" si="0"/>
        <v>0.45454545454545453</v>
      </c>
    </row>
    <row r="57" spans="1:13" x14ac:dyDescent="0.25">
      <c r="A57" s="21" t="s">
        <v>7350</v>
      </c>
      <c r="B57" s="34">
        <v>409</v>
      </c>
      <c r="C57" s="7">
        <v>8</v>
      </c>
      <c r="D57" s="7">
        <v>0</v>
      </c>
      <c r="E57" s="7">
        <v>4</v>
      </c>
      <c r="F57" s="7">
        <v>6</v>
      </c>
      <c r="G57" s="7">
        <v>127</v>
      </c>
      <c r="H57" s="7">
        <v>0</v>
      </c>
      <c r="I57" s="22">
        <v>145</v>
      </c>
      <c r="J57" s="7">
        <v>0</v>
      </c>
      <c r="K57" s="7">
        <v>0</v>
      </c>
      <c r="L57" s="7">
        <v>0</v>
      </c>
      <c r="M57" s="37">
        <f t="shared" si="0"/>
        <v>0.3545232273838631</v>
      </c>
    </row>
    <row r="58" spans="1:13" x14ac:dyDescent="0.25">
      <c r="A58" s="21" t="s">
        <v>7351</v>
      </c>
      <c r="B58" s="34">
        <v>304</v>
      </c>
      <c r="C58" s="7">
        <v>16</v>
      </c>
      <c r="D58" s="7">
        <v>0</v>
      </c>
      <c r="E58" s="7">
        <v>1</v>
      </c>
      <c r="F58" s="7">
        <v>3</v>
      </c>
      <c r="G58" s="7">
        <v>76</v>
      </c>
      <c r="H58" s="7">
        <v>1</v>
      </c>
      <c r="I58" s="22">
        <v>97</v>
      </c>
      <c r="J58" s="7">
        <v>0</v>
      </c>
      <c r="K58" s="7">
        <v>0</v>
      </c>
      <c r="L58" s="7">
        <v>0</v>
      </c>
      <c r="M58" s="37">
        <f t="shared" si="0"/>
        <v>0.31907894736842107</v>
      </c>
    </row>
    <row r="59" spans="1:13" x14ac:dyDescent="0.25">
      <c r="A59" s="21" t="s">
        <v>7352</v>
      </c>
      <c r="B59" s="34">
        <v>415</v>
      </c>
      <c r="C59" s="7">
        <v>10</v>
      </c>
      <c r="D59" s="7">
        <v>1</v>
      </c>
      <c r="E59" s="7">
        <v>3</v>
      </c>
      <c r="F59" s="7">
        <v>14</v>
      </c>
      <c r="G59" s="7">
        <v>176</v>
      </c>
      <c r="H59" s="7">
        <v>0</v>
      </c>
      <c r="I59" s="22">
        <v>204</v>
      </c>
      <c r="J59" s="7">
        <v>0</v>
      </c>
      <c r="K59" s="7">
        <v>0</v>
      </c>
      <c r="L59" s="7">
        <v>0</v>
      </c>
      <c r="M59" s="37">
        <f t="shared" si="0"/>
        <v>0.49156626506024098</v>
      </c>
    </row>
    <row r="60" spans="1:13" x14ac:dyDescent="0.25">
      <c r="A60" s="21" t="s">
        <v>7353</v>
      </c>
      <c r="B60" s="34">
        <v>433</v>
      </c>
      <c r="C60" s="7">
        <v>5</v>
      </c>
      <c r="D60" s="7">
        <v>2</v>
      </c>
      <c r="E60" s="7">
        <v>6</v>
      </c>
      <c r="F60" s="7">
        <v>19</v>
      </c>
      <c r="G60" s="7">
        <v>131</v>
      </c>
      <c r="H60" s="7">
        <v>0</v>
      </c>
      <c r="I60" s="22">
        <v>163</v>
      </c>
      <c r="J60" s="7">
        <v>0</v>
      </c>
      <c r="K60" s="7">
        <v>0</v>
      </c>
      <c r="L60" s="7">
        <v>0</v>
      </c>
      <c r="M60" s="37">
        <f t="shared" si="0"/>
        <v>0.37644341801385683</v>
      </c>
    </row>
    <row r="61" spans="1:13" x14ac:dyDescent="0.25">
      <c r="A61" s="21" t="s">
        <v>7354</v>
      </c>
      <c r="B61" s="34">
        <v>259</v>
      </c>
      <c r="C61" s="7">
        <v>11</v>
      </c>
      <c r="D61" s="7">
        <v>0</v>
      </c>
      <c r="E61" s="7">
        <v>2</v>
      </c>
      <c r="F61" s="7">
        <v>7</v>
      </c>
      <c r="G61" s="7">
        <v>146</v>
      </c>
      <c r="H61" s="7">
        <v>1</v>
      </c>
      <c r="I61" s="22">
        <v>167</v>
      </c>
      <c r="J61" s="7">
        <v>1</v>
      </c>
      <c r="K61" s="7">
        <v>0</v>
      </c>
      <c r="L61" s="7">
        <v>0</v>
      </c>
      <c r="M61" s="37">
        <f t="shared" si="0"/>
        <v>0.64478764478764483</v>
      </c>
    </row>
    <row r="62" spans="1:13" x14ac:dyDescent="0.25">
      <c r="A62" s="21" t="s">
        <v>7355</v>
      </c>
      <c r="B62" s="34">
        <v>439</v>
      </c>
      <c r="C62" s="7">
        <v>23</v>
      </c>
      <c r="D62" s="7">
        <v>0</v>
      </c>
      <c r="E62" s="7">
        <v>10</v>
      </c>
      <c r="F62" s="7">
        <v>16</v>
      </c>
      <c r="G62" s="7">
        <v>224</v>
      </c>
      <c r="H62" s="7">
        <v>1</v>
      </c>
      <c r="I62" s="22">
        <v>274</v>
      </c>
      <c r="J62" s="7">
        <v>1</v>
      </c>
      <c r="K62" s="7">
        <v>0</v>
      </c>
      <c r="L62" s="7">
        <v>0</v>
      </c>
      <c r="M62" s="37">
        <f t="shared" si="0"/>
        <v>0.62414578587699321</v>
      </c>
    </row>
    <row r="63" spans="1:13" x14ac:dyDescent="0.25">
      <c r="A63" s="21" t="s">
        <v>7356</v>
      </c>
      <c r="B63" s="7">
        <v>684</v>
      </c>
      <c r="C63" s="7">
        <v>32</v>
      </c>
      <c r="D63" s="7">
        <v>2</v>
      </c>
      <c r="E63" s="7">
        <v>27</v>
      </c>
      <c r="F63" s="7">
        <v>29</v>
      </c>
      <c r="G63" s="7">
        <v>193</v>
      </c>
      <c r="H63" s="7">
        <v>2</v>
      </c>
      <c r="I63" s="22">
        <v>285</v>
      </c>
      <c r="J63" s="7">
        <v>1</v>
      </c>
      <c r="K63" s="7">
        <v>0</v>
      </c>
      <c r="L63" s="7">
        <v>2</v>
      </c>
      <c r="M63" s="37">
        <f t="shared" si="0"/>
        <v>0.41959064327485379</v>
      </c>
    </row>
    <row r="64" spans="1:13" x14ac:dyDescent="0.25">
      <c r="A64" s="21" t="s">
        <v>7357</v>
      </c>
      <c r="B64" s="34">
        <v>402</v>
      </c>
      <c r="C64" s="7">
        <v>5</v>
      </c>
      <c r="D64" s="7">
        <v>0</v>
      </c>
      <c r="E64" s="7">
        <v>5</v>
      </c>
      <c r="F64" s="7">
        <v>16</v>
      </c>
      <c r="G64" s="7">
        <v>219</v>
      </c>
      <c r="H64" s="7">
        <v>0</v>
      </c>
      <c r="I64" s="22">
        <v>245</v>
      </c>
      <c r="J64" s="7">
        <v>0</v>
      </c>
      <c r="K64" s="7">
        <v>0</v>
      </c>
      <c r="L64" s="7">
        <v>0</v>
      </c>
      <c r="M64" s="37">
        <f t="shared" si="0"/>
        <v>0.60945273631840791</v>
      </c>
    </row>
    <row r="65" spans="1:13" x14ac:dyDescent="0.25">
      <c r="A65" s="21" t="s">
        <v>7358</v>
      </c>
      <c r="B65" s="34">
        <v>510</v>
      </c>
      <c r="C65" s="7">
        <v>26</v>
      </c>
      <c r="D65" s="7">
        <v>7</v>
      </c>
      <c r="E65" s="7">
        <v>13</v>
      </c>
      <c r="F65" s="7">
        <v>16</v>
      </c>
      <c r="G65" s="7">
        <v>298</v>
      </c>
      <c r="H65" s="7">
        <v>3</v>
      </c>
      <c r="I65" s="22">
        <v>363</v>
      </c>
      <c r="J65" s="7">
        <v>0</v>
      </c>
      <c r="K65" s="7">
        <v>0</v>
      </c>
      <c r="L65" s="7">
        <v>1</v>
      </c>
      <c r="M65" s="37">
        <f t="shared" si="0"/>
        <v>0.71372549019607845</v>
      </c>
    </row>
    <row r="66" spans="1:13" x14ac:dyDescent="0.25">
      <c r="A66" s="21" t="s">
        <v>7359</v>
      </c>
      <c r="B66" s="34">
        <v>365</v>
      </c>
      <c r="C66" s="7">
        <v>16</v>
      </c>
      <c r="D66" s="7">
        <v>2</v>
      </c>
      <c r="E66" s="7">
        <v>6</v>
      </c>
      <c r="F66" s="7">
        <v>10</v>
      </c>
      <c r="G66" s="7">
        <v>135</v>
      </c>
      <c r="H66" s="7">
        <v>1</v>
      </c>
      <c r="I66" s="22">
        <v>170</v>
      </c>
      <c r="J66" s="7">
        <v>0</v>
      </c>
      <c r="K66" s="7">
        <v>0</v>
      </c>
      <c r="L66" s="7">
        <v>0</v>
      </c>
      <c r="M66" s="37">
        <f t="shared" ref="M66:M82" si="1">(L66+K66+I66)/B66</f>
        <v>0.46575342465753422</v>
      </c>
    </row>
    <row r="67" spans="1:13" x14ac:dyDescent="0.25">
      <c r="A67" s="21" t="s">
        <v>7360</v>
      </c>
      <c r="B67" s="34">
        <v>272</v>
      </c>
      <c r="C67" s="7">
        <v>21</v>
      </c>
      <c r="D67" s="7">
        <v>4</v>
      </c>
      <c r="E67" s="7">
        <v>13</v>
      </c>
      <c r="F67" s="7">
        <v>7</v>
      </c>
      <c r="G67" s="7">
        <v>76</v>
      </c>
      <c r="H67" s="7">
        <v>1</v>
      </c>
      <c r="I67" s="22">
        <v>122</v>
      </c>
      <c r="J67" s="7">
        <v>0</v>
      </c>
      <c r="K67" s="7">
        <v>0</v>
      </c>
      <c r="L67" s="7">
        <v>0</v>
      </c>
      <c r="M67" s="37">
        <f t="shared" si="1"/>
        <v>0.4485294117647059</v>
      </c>
    </row>
    <row r="68" spans="1:13" x14ac:dyDescent="0.25">
      <c r="A68" s="21" t="s">
        <v>7361</v>
      </c>
      <c r="B68" s="34">
        <v>284</v>
      </c>
      <c r="C68" s="7">
        <v>11</v>
      </c>
      <c r="D68" s="7">
        <v>1</v>
      </c>
      <c r="E68" s="7">
        <v>10</v>
      </c>
      <c r="F68" s="7">
        <v>12</v>
      </c>
      <c r="G68" s="7">
        <v>75</v>
      </c>
      <c r="H68" s="7">
        <v>1</v>
      </c>
      <c r="I68" s="22">
        <v>110</v>
      </c>
      <c r="J68" s="7">
        <v>0</v>
      </c>
      <c r="K68" s="7">
        <v>0</v>
      </c>
      <c r="L68" s="7">
        <v>0</v>
      </c>
      <c r="M68" s="37">
        <f t="shared" si="1"/>
        <v>0.38732394366197181</v>
      </c>
    </row>
    <row r="69" spans="1:13" x14ac:dyDescent="0.25">
      <c r="A69" s="21" t="s">
        <v>7362</v>
      </c>
      <c r="B69" s="34">
        <v>643</v>
      </c>
      <c r="C69" s="7">
        <v>31</v>
      </c>
      <c r="D69" s="7">
        <v>0</v>
      </c>
      <c r="E69" s="7">
        <v>13</v>
      </c>
      <c r="F69" s="7">
        <v>42</v>
      </c>
      <c r="G69" s="7">
        <v>189</v>
      </c>
      <c r="H69" s="7">
        <v>3</v>
      </c>
      <c r="I69" s="22">
        <v>278</v>
      </c>
      <c r="J69" s="7">
        <v>0</v>
      </c>
      <c r="K69" s="7">
        <v>0</v>
      </c>
      <c r="L69" s="7">
        <v>0</v>
      </c>
      <c r="M69" s="37">
        <f t="shared" si="1"/>
        <v>0.43234836702954899</v>
      </c>
    </row>
    <row r="70" spans="1:13" x14ac:dyDescent="0.25">
      <c r="A70" s="21" t="s">
        <v>7363</v>
      </c>
      <c r="B70" s="34">
        <v>485</v>
      </c>
      <c r="C70" s="7">
        <v>25</v>
      </c>
      <c r="D70" s="7">
        <v>3</v>
      </c>
      <c r="E70" s="7">
        <v>11</v>
      </c>
      <c r="F70" s="7">
        <v>16</v>
      </c>
      <c r="G70" s="7">
        <v>130</v>
      </c>
      <c r="H70" s="7">
        <v>7</v>
      </c>
      <c r="I70" s="22">
        <v>192</v>
      </c>
      <c r="J70" s="7">
        <v>0</v>
      </c>
      <c r="K70" s="7">
        <v>0</v>
      </c>
      <c r="L70" s="7">
        <v>1</v>
      </c>
      <c r="M70" s="37">
        <f t="shared" si="1"/>
        <v>0.39793814432989688</v>
      </c>
    </row>
    <row r="71" spans="1:13" x14ac:dyDescent="0.25">
      <c r="A71" s="21" t="s">
        <v>7364</v>
      </c>
      <c r="B71" s="34">
        <v>463</v>
      </c>
      <c r="C71" s="7">
        <v>33</v>
      </c>
      <c r="D71" s="7">
        <v>1</v>
      </c>
      <c r="E71" s="7">
        <v>25</v>
      </c>
      <c r="F71" s="7">
        <v>29</v>
      </c>
      <c r="G71" s="7">
        <v>102</v>
      </c>
      <c r="H71" s="7">
        <v>0</v>
      </c>
      <c r="I71" s="22">
        <v>190</v>
      </c>
      <c r="J71" s="7">
        <v>0</v>
      </c>
      <c r="K71" s="7">
        <v>0</v>
      </c>
      <c r="L71" s="7">
        <v>1</v>
      </c>
      <c r="M71" s="37">
        <f t="shared" si="1"/>
        <v>0.41252699784017277</v>
      </c>
    </row>
    <row r="72" spans="1:13" x14ac:dyDescent="0.25">
      <c r="A72" s="21" t="s">
        <v>7365</v>
      </c>
      <c r="B72" s="34">
        <v>447</v>
      </c>
      <c r="C72" s="7">
        <v>17</v>
      </c>
      <c r="D72" s="7">
        <v>2</v>
      </c>
      <c r="E72" s="7">
        <v>5</v>
      </c>
      <c r="F72" s="7">
        <v>21</v>
      </c>
      <c r="G72" s="7">
        <v>84</v>
      </c>
      <c r="H72" s="7">
        <v>2</v>
      </c>
      <c r="I72" s="22">
        <v>131</v>
      </c>
      <c r="J72" s="7">
        <v>0</v>
      </c>
      <c r="K72" s="7">
        <v>0</v>
      </c>
      <c r="L72" s="7">
        <v>0</v>
      </c>
      <c r="M72" s="37">
        <f t="shared" si="1"/>
        <v>0.29306487695749439</v>
      </c>
    </row>
    <row r="73" spans="1:13" x14ac:dyDescent="0.25">
      <c r="A73" s="21" t="s">
        <v>7366</v>
      </c>
      <c r="B73" s="34">
        <v>340</v>
      </c>
      <c r="C73" s="7">
        <v>10</v>
      </c>
      <c r="D73" s="7">
        <v>0</v>
      </c>
      <c r="E73" s="7">
        <v>12</v>
      </c>
      <c r="F73" s="7">
        <v>23</v>
      </c>
      <c r="G73" s="7">
        <v>81</v>
      </c>
      <c r="H73" s="7">
        <v>4</v>
      </c>
      <c r="I73" s="22">
        <v>130</v>
      </c>
      <c r="J73" s="7">
        <v>1</v>
      </c>
      <c r="K73" s="7">
        <v>0</v>
      </c>
      <c r="L73" s="7">
        <v>0</v>
      </c>
      <c r="M73" s="37">
        <f t="shared" si="1"/>
        <v>0.38235294117647056</v>
      </c>
    </row>
    <row r="74" spans="1:13" x14ac:dyDescent="0.25">
      <c r="A74" s="21" t="s">
        <v>7367</v>
      </c>
      <c r="B74" s="34">
        <v>524</v>
      </c>
      <c r="C74" s="7">
        <v>45</v>
      </c>
      <c r="D74" s="7">
        <v>0</v>
      </c>
      <c r="E74" s="7">
        <v>15</v>
      </c>
      <c r="F74" s="7">
        <v>21</v>
      </c>
      <c r="G74" s="7">
        <v>125</v>
      </c>
      <c r="H74" s="7">
        <v>1</v>
      </c>
      <c r="I74" s="22">
        <v>207</v>
      </c>
      <c r="J74" s="7">
        <v>6</v>
      </c>
      <c r="K74" s="7">
        <v>0</v>
      </c>
      <c r="L74" s="7">
        <v>0</v>
      </c>
      <c r="M74" s="37">
        <f t="shared" si="1"/>
        <v>0.39503816793893132</v>
      </c>
    </row>
    <row r="75" spans="1:13" x14ac:dyDescent="0.25">
      <c r="A75" s="21" t="s">
        <v>7368</v>
      </c>
      <c r="B75" s="34">
        <v>412</v>
      </c>
      <c r="C75" s="7">
        <v>28</v>
      </c>
      <c r="D75" s="7">
        <v>1</v>
      </c>
      <c r="E75" s="7">
        <v>5</v>
      </c>
      <c r="F75" s="7">
        <v>23</v>
      </c>
      <c r="G75" s="7">
        <v>121</v>
      </c>
      <c r="H75" s="7">
        <v>2</v>
      </c>
      <c r="I75" s="22">
        <v>180</v>
      </c>
      <c r="J75" s="7">
        <v>0</v>
      </c>
      <c r="K75" s="7">
        <v>0</v>
      </c>
      <c r="L75" s="7">
        <v>0</v>
      </c>
      <c r="M75" s="37">
        <f t="shared" si="1"/>
        <v>0.43689320388349512</v>
      </c>
    </row>
    <row r="76" spans="1:13" x14ac:dyDescent="0.25">
      <c r="A76" s="21" t="s">
        <v>7369</v>
      </c>
      <c r="B76" s="34">
        <v>279</v>
      </c>
      <c r="C76" s="7">
        <v>29</v>
      </c>
      <c r="D76" s="7">
        <v>0</v>
      </c>
      <c r="E76" s="7">
        <v>5</v>
      </c>
      <c r="F76" s="7">
        <v>17</v>
      </c>
      <c r="G76" s="7">
        <v>77</v>
      </c>
      <c r="H76" s="7">
        <v>5</v>
      </c>
      <c r="I76" s="22">
        <v>133</v>
      </c>
      <c r="J76" s="7">
        <v>0</v>
      </c>
      <c r="K76" s="7">
        <v>0</v>
      </c>
      <c r="L76" s="7">
        <v>0</v>
      </c>
      <c r="M76" s="37">
        <f t="shared" si="1"/>
        <v>0.47670250896057348</v>
      </c>
    </row>
    <row r="77" spans="1:13" ht="30" x14ac:dyDescent="0.25">
      <c r="A77" s="6" t="s">
        <v>7370</v>
      </c>
      <c r="B77" s="7">
        <v>366</v>
      </c>
      <c r="C77" s="7">
        <v>19</v>
      </c>
      <c r="D77" s="7">
        <v>0</v>
      </c>
      <c r="E77" s="7">
        <v>8</v>
      </c>
      <c r="F77" s="7">
        <v>19</v>
      </c>
      <c r="G77" s="7">
        <v>115</v>
      </c>
      <c r="H77" s="7">
        <v>3</v>
      </c>
      <c r="I77" s="22">
        <v>164</v>
      </c>
      <c r="J77" s="7">
        <v>0</v>
      </c>
      <c r="K77" s="7">
        <v>0</v>
      </c>
      <c r="L77" s="7">
        <v>0</v>
      </c>
      <c r="M77" s="37">
        <f t="shared" si="1"/>
        <v>0.44808743169398907</v>
      </c>
    </row>
    <row r="78" spans="1:13" x14ac:dyDescent="0.25">
      <c r="A78" s="21" t="s">
        <v>7371</v>
      </c>
      <c r="B78" s="34">
        <v>332</v>
      </c>
      <c r="C78" s="7">
        <v>14</v>
      </c>
      <c r="D78" s="7">
        <v>0</v>
      </c>
      <c r="E78" s="7">
        <v>2</v>
      </c>
      <c r="F78" s="7">
        <v>13</v>
      </c>
      <c r="G78" s="7">
        <v>129</v>
      </c>
      <c r="H78" s="7">
        <v>0</v>
      </c>
      <c r="I78" s="22">
        <v>158</v>
      </c>
      <c r="J78" s="7">
        <v>1</v>
      </c>
      <c r="K78" s="7">
        <v>0</v>
      </c>
      <c r="L78" s="7">
        <v>0</v>
      </c>
      <c r="M78" s="37">
        <f t="shared" si="1"/>
        <v>0.4759036144578313</v>
      </c>
    </row>
    <row r="79" spans="1:13" x14ac:dyDescent="0.25">
      <c r="A79" s="21" t="s">
        <v>7372</v>
      </c>
      <c r="B79" s="34">
        <v>535</v>
      </c>
      <c r="C79" s="7">
        <v>30</v>
      </c>
      <c r="D79" s="7">
        <v>4</v>
      </c>
      <c r="E79" s="7">
        <v>6</v>
      </c>
      <c r="F79" s="7">
        <v>17</v>
      </c>
      <c r="G79" s="7">
        <v>286</v>
      </c>
      <c r="H79" s="7">
        <v>1</v>
      </c>
      <c r="I79" s="22">
        <v>344</v>
      </c>
      <c r="J79" s="7">
        <v>0</v>
      </c>
      <c r="K79" s="7">
        <v>0</v>
      </c>
      <c r="L79" s="7">
        <v>0</v>
      </c>
      <c r="M79" s="37">
        <f t="shared" si="1"/>
        <v>0.64299065420560753</v>
      </c>
    </row>
    <row r="80" spans="1:13" x14ac:dyDescent="0.25">
      <c r="A80" s="21" t="s">
        <v>7373</v>
      </c>
      <c r="B80" s="34">
        <v>218</v>
      </c>
      <c r="C80" s="7">
        <v>7</v>
      </c>
      <c r="D80" s="7">
        <v>1</v>
      </c>
      <c r="E80" s="7">
        <v>11</v>
      </c>
      <c r="F80" s="7">
        <v>8</v>
      </c>
      <c r="G80" s="7">
        <v>108</v>
      </c>
      <c r="H80" s="7">
        <v>2</v>
      </c>
      <c r="I80" s="22">
        <v>137</v>
      </c>
      <c r="J80" s="7">
        <v>0</v>
      </c>
      <c r="K80" s="7">
        <v>0</v>
      </c>
      <c r="L80" s="7">
        <v>0</v>
      </c>
      <c r="M80" s="37">
        <f t="shared" si="1"/>
        <v>0.62844036697247707</v>
      </c>
    </row>
    <row r="81" spans="1:13" x14ac:dyDescent="0.25">
      <c r="A81" s="21" t="s">
        <v>7374</v>
      </c>
      <c r="B81" s="34">
        <v>382</v>
      </c>
      <c r="C81" s="7">
        <v>13</v>
      </c>
      <c r="D81" s="7">
        <v>0</v>
      </c>
      <c r="E81" s="7">
        <v>4</v>
      </c>
      <c r="F81" s="7">
        <v>15</v>
      </c>
      <c r="G81" s="7">
        <v>207</v>
      </c>
      <c r="H81" s="7">
        <v>2</v>
      </c>
      <c r="I81" s="22">
        <v>241</v>
      </c>
      <c r="J81" s="7">
        <v>0</v>
      </c>
      <c r="K81" s="7">
        <v>0</v>
      </c>
      <c r="L81" s="7">
        <v>0</v>
      </c>
      <c r="M81" s="37">
        <f t="shared" si="1"/>
        <v>0.63089005235602091</v>
      </c>
    </row>
    <row r="82" spans="1:13" x14ac:dyDescent="0.25">
      <c r="A82" s="21" t="s">
        <v>7375</v>
      </c>
      <c r="B82" s="34">
        <v>246</v>
      </c>
      <c r="C82" s="7">
        <v>14</v>
      </c>
      <c r="D82" s="7">
        <v>1</v>
      </c>
      <c r="E82" s="7">
        <v>2</v>
      </c>
      <c r="F82" s="7">
        <v>5</v>
      </c>
      <c r="G82" s="7">
        <v>152</v>
      </c>
      <c r="H82" s="7">
        <v>1</v>
      </c>
      <c r="I82" s="22">
        <v>175</v>
      </c>
      <c r="J82" s="7">
        <v>0</v>
      </c>
      <c r="K82" s="7">
        <v>0</v>
      </c>
      <c r="L82" s="7">
        <v>0</v>
      </c>
      <c r="M82" s="37">
        <f t="shared" si="1"/>
        <v>0.71138211382113825</v>
      </c>
    </row>
    <row r="83" spans="1:13" x14ac:dyDescent="0.25">
      <c r="A83" s="21" t="s">
        <v>98</v>
      </c>
      <c r="B83" s="7">
        <v>0</v>
      </c>
      <c r="C83" s="7">
        <v>237</v>
      </c>
      <c r="D83" s="7">
        <v>8</v>
      </c>
      <c r="E83" s="7">
        <v>96</v>
      </c>
      <c r="F83" s="7">
        <v>123</v>
      </c>
      <c r="G83" s="7">
        <v>2896</v>
      </c>
      <c r="H83" s="7">
        <v>11</v>
      </c>
      <c r="I83" s="22">
        <v>3371</v>
      </c>
      <c r="J83" s="7">
        <v>1</v>
      </c>
      <c r="K83" s="7">
        <v>0</v>
      </c>
      <c r="L83" s="7">
        <v>12</v>
      </c>
      <c r="M83" s="37" t="s">
        <v>99</v>
      </c>
    </row>
    <row r="84" spans="1:13" x14ac:dyDescent="0.25">
      <c r="A84" s="21" t="s">
        <v>7376</v>
      </c>
      <c r="B84" s="7">
        <v>0</v>
      </c>
      <c r="C84" s="7">
        <v>26</v>
      </c>
      <c r="D84" s="7">
        <v>3</v>
      </c>
      <c r="E84" s="7">
        <v>8</v>
      </c>
      <c r="F84" s="7">
        <v>10</v>
      </c>
      <c r="G84" s="7">
        <v>85</v>
      </c>
      <c r="H84" s="7">
        <v>6</v>
      </c>
      <c r="I84" s="22">
        <v>138</v>
      </c>
      <c r="J84" s="7">
        <v>0</v>
      </c>
      <c r="K84" s="7">
        <v>0</v>
      </c>
      <c r="L84" s="7">
        <v>1</v>
      </c>
      <c r="M84" s="37" t="s">
        <v>99</v>
      </c>
    </row>
    <row r="85" spans="1:13" x14ac:dyDescent="0.25">
      <c r="A85" s="21" t="s">
        <v>7377</v>
      </c>
      <c r="B85" s="7">
        <v>0</v>
      </c>
      <c r="C85" s="7">
        <v>15</v>
      </c>
      <c r="D85" s="7">
        <v>3</v>
      </c>
      <c r="E85" s="7">
        <v>9</v>
      </c>
      <c r="F85" s="7">
        <v>2</v>
      </c>
      <c r="G85" s="7">
        <v>53</v>
      </c>
      <c r="H85" s="7">
        <v>2</v>
      </c>
      <c r="I85" s="22">
        <v>84</v>
      </c>
      <c r="J85" s="7">
        <v>0</v>
      </c>
      <c r="K85" s="7">
        <v>0</v>
      </c>
      <c r="L85" s="7">
        <v>0</v>
      </c>
      <c r="M85" s="37" t="s">
        <v>99</v>
      </c>
    </row>
    <row r="86" spans="1:13" x14ac:dyDescent="0.25">
      <c r="A86" s="21" t="s">
        <v>7378</v>
      </c>
      <c r="B86" s="7">
        <v>0</v>
      </c>
      <c r="C86" s="7">
        <v>12</v>
      </c>
      <c r="D86" s="7">
        <v>4</v>
      </c>
      <c r="E86" s="7">
        <v>12</v>
      </c>
      <c r="F86" s="7">
        <v>14</v>
      </c>
      <c r="G86" s="7">
        <v>95</v>
      </c>
      <c r="H86" s="7">
        <v>2</v>
      </c>
      <c r="I86" s="22">
        <v>139</v>
      </c>
      <c r="J86" s="7">
        <v>2</v>
      </c>
      <c r="K86" s="7">
        <v>0</v>
      </c>
      <c r="L86" s="7">
        <v>0</v>
      </c>
      <c r="M86" s="37" t="s">
        <v>99</v>
      </c>
    </row>
    <row r="87" spans="1:13" x14ac:dyDescent="0.25">
      <c r="A87" s="21" t="s">
        <v>7379</v>
      </c>
      <c r="B87" s="7">
        <v>0</v>
      </c>
      <c r="C87" s="7">
        <v>12</v>
      </c>
      <c r="D87" s="7">
        <v>2</v>
      </c>
      <c r="E87" s="7">
        <v>12</v>
      </c>
      <c r="F87" s="7">
        <v>9</v>
      </c>
      <c r="G87" s="7">
        <v>42</v>
      </c>
      <c r="H87" s="7">
        <v>2</v>
      </c>
      <c r="I87" s="22">
        <v>79</v>
      </c>
      <c r="J87" s="7">
        <v>0</v>
      </c>
      <c r="K87" s="7">
        <v>1</v>
      </c>
      <c r="L87" s="7">
        <v>1</v>
      </c>
      <c r="M87" s="37" t="s">
        <v>99</v>
      </c>
    </row>
    <row r="88" spans="1:13" x14ac:dyDescent="0.25">
      <c r="A88" s="21" t="s">
        <v>7380</v>
      </c>
      <c r="B88" s="7">
        <v>0</v>
      </c>
      <c r="C88" s="7">
        <v>237</v>
      </c>
      <c r="D88" s="7">
        <v>8</v>
      </c>
      <c r="E88" s="7">
        <v>96</v>
      </c>
      <c r="F88" s="7">
        <v>123</v>
      </c>
      <c r="G88" s="7">
        <v>2900</v>
      </c>
      <c r="H88" s="7">
        <v>11</v>
      </c>
      <c r="I88" s="22">
        <v>3375</v>
      </c>
      <c r="J88" s="7">
        <v>0</v>
      </c>
      <c r="K88" s="7">
        <v>0</v>
      </c>
      <c r="L88" s="7">
        <v>0</v>
      </c>
      <c r="M88" s="37" t="s">
        <v>99</v>
      </c>
    </row>
    <row r="89" spans="1:13" x14ac:dyDescent="0.25">
      <c r="A89" s="21" t="s">
        <v>7381</v>
      </c>
      <c r="B89" s="7">
        <v>0</v>
      </c>
      <c r="C89" s="7">
        <v>179</v>
      </c>
      <c r="D89" s="7">
        <v>4</v>
      </c>
      <c r="E89" s="7">
        <v>57</v>
      </c>
      <c r="F89" s="7">
        <v>119</v>
      </c>
      <c r="G89" s="7">
        <v>1236</v>
      </c>
      <c r="H89" s="7">
        <v>13</v>
      </c>
      <c r="I89" s="22">
        <v>1608</v>
      </c>
      <c r="J89" s="7">
        <v>2</v>
      </c>
      <c r="K89" s="7">
        <v>0</v>
      </c>
      <c r="L89" s="7">
        <v>0</v>
      </c>
      <c r="M89" s="37" t="s">
        <v>99</v>
      </c>
    </row>
    <row r="90" spans="1:13" x14ac:dyDescent="0.25">
      <c r="A90" s="21" t="s">
        <v>7382</v>
      </c>
      <c r="B90" s="7">
        <v>0</v>
      </c>
      <c r="C90" s="7">
        <v>153</v>
      </c>
      <c r="D90" s="7">
        <v>7</v>
      </c>
      <c r="E90" s="7">
        <v>29</v>
      </c>
      <c r="F90" s="7">
        <v>103</v>
      </c>
      <c r="G90" s="7">
        <v>922</v>
      </c>
      <c r="H90" s="7">
        <v>7</v>
      </c>
      <c r="I90" s="22">
        <v>1221</v>
      </c>
      <c r="J90" s="7">
        <v>3</v>
      </c>
      <c r="K90" s="7">
        <v>1</v>
      </c>
      <c r="L90" s="7">
        <v>0</v>
      </c>
      <c r="M90" s="37" t="s">
        <v>99</v>
      </c>
    </row>
    <row r="91" spans="1:13" x14ac:dyDescent="0.25">
      <c r="A91" s="21" t="s">
        <v>7383</v>
      </c>
      <c r="B91" s="7">
        <v>0</v>
      </c>
      <c r="C91" s="7">
        <v>102</v>
      </c>
      <c r="D91" s="7">
        <v>5</v>
      </c>
      <c r="E91" s="7">
        <v>13</v>
      </c>
      <c r="F91" s="7">
        <v>43</v>
      </c>
      <c r="G91" s="7">
        <v>489</v>
      </c>
      <c r="H91" s="7">
        <v>1</v>
      </c>
      <c r="I91" s="22">
        <v>653</v>
      </c>
      <c r="J91" s="7">
        <v>1</v>
      </c>
      <c r="K91" s="7">
        <v>0</v>
      </c>
      <c r="L91" s="7">
        <v>1</v>
      </c>
      <c r="M91" s="37" t="s">
        <v>99</v>
      </c>
    </row>
    <row r="92" spans="1:13" x14ac:dyDescent="0.25">
      <c r="A92" s="21" t="s">
        <v>102</v>
      </c>
      <c r="B92" s="7">
        <v>0</v>
      </c>
      <c r="C92" s="7">
        <v>48</v>
      </c>
      <c r="D92" s="7">
        <v>0</v>
      </c>
      <c r="E92" s="7">
        <v>12</v>
      </c>
      <c r="F92" s="7">
        <v>35</v>
      </c>
      <c r="G92" s="7">
        <v>159</v>
      </c>
      <c r="H92" s="7">
        <v>1</v>
      </c>
      <c r="I92" s="22">
        <v>255</v>
      </c>
      <c r="J92" s="7">
        <v>1</v>
      </c>
      <c r="K92" s="7">
        <v>0</v>
      </c>
      <c r="L92" s="7">
        <v>0</v>
      </c>
      <c r="M92" s="37" t="s">
        <v>99</v>
      </c>
    </row>
    <row r="93" spans="1:13" x14ac:dyDescent="0.25">
      <c r="A93" s="21" t="s">
        <v>103</v>
      </c>
      <c r="B93" s="7">
        <v>0</v>
      </c>
      <c r="C93" s="7">
        <v>13</v>
      </c>
      <c r="D93" s="7">
        <v>0</v>
      </c>
      <c r="E93" s="7">
        <v>4</v>
      </c>
      <c r="F93" s="7">
        <v>23</v>
      </c>
      <c r="G93" s="7">
        <v>54</v>
      </c>
      <c r="H93" s="7">
        <v>1</v>
      </c>
      <c r="I93" s="22">
        <v>95</v>
      </c>
      <c r="J93" s="7">
        <v>1</v>
      </c>
      <c r="K93" s="7">
        <v>0</v>
      </c>
      <c r="L93" s="7">
        <v>0</v>
      </c>
      <c r="M93" s="46" t="s">
        <v>99</v>
      </c>
    </row>
    <row r="94" spans="1:13" x14ac:dyDescent="0.25">
      <c r="A94" s="16" t="s">
        <v>104</v>
      </c>
      <c r="B94" s="7"/>
      <c r="C94" s="7">
        <f>SUM(C2:C87)</f>
        <v>1758</v>
      </c>
      <c r="D94" s="7">
        <f t="shared" ref="D94:L94" si="2">SUM(D2:D87)</f>
        <v>109</v>
      </c>
      <c r="E94" s="7">
        <f t="shared" si="2"/>
        <v>687</v>
      </c>
      <c r="F94" s="7">
        <f t="shared" si="2"/>
        <v>1169</v>
      </c>
      <c r="G94" s="7">
        <f t="shared" si="2"/>
        <v>14008</v>
      </c>
      <c r="H94" s="7">
        <f t="shared" si="2"/>
        <v>136</v>
      </c>
      <c r="I94" s="7">
        <f t="shared" si="2"/>
        <v>17867</v>
      </c>
      <c r="J94" s="7">
        <f t="shared" si="2"/>
        <v>37</v>
      </c>
      <c r="K94" s="7">
        <f t="shared" si="2"/>
        <v>5</v>
      </c>
      <c r="L94" s="7">
        <f t="shared" si="2"/>
        <v>27</v>
      </c>
      <c r="M94" s="37"/>
    </row>
    <row r="95" spans="1:13" x14ac:dyDescent="0.25">
      <c r="A95" s="16" t="s">
        <v>105</v>
      </c>
      <c r="B95" s="7"/>
      <c r="C95" s="7">
        <f>SUM(C88:C93)</f>
        <v>732</v>
      </c>
      <c r="D95" s="7">
        <f t="shared" ref="D95:L95" si="3">SUM(D88:D93)</f>
        <v>24</v>
      </c>
      <c r="E95" s="7">
        <f t="shared" si="3"/>
        <v>211</v>
      </c>
      <c r="F95" s="7">
        <f t="shared" si="3"/>
        <v>446</v>
      </c>
      <c r="G95" s="7">
        <f t="shared" si="3"/>
        <v>5760</v>
      </c>
      <c r="H95" s="7">
        <f t="shared" si="3"/>
        <v>34</v>
      </c>
      <c r="I95" s="7">
        <f t="shared" si="3"/>
        <v>7207</v>
      </c>
      <c r="J95" s="7">
        <f t="shared" si="3"/>
        <v>8</v>
      </c>
      <c r="K95" s="7">
        <f t="shared" si="3"/>
        <v>1</v>
      </c>
      <c r="L95" s="7">
        <f t="shared" si="3"/>
        <v>1</v>
      </c>
      <c r="M95" s="37"/>
    </row>
    <row r="96" spans="1:13" x14ac:dyDescent="0.25">
      <c r="A96" s="16" t="s">
        <v>106</v>
      </c>
      <c r="B96" s="7">
        <f>SUM(B2:B93)</f>
        <v>31465</v>
      </c>
      <c r="C96" s="7">
        <f>SUM(C94:C95)</f>
        <v>2490</v>
      </c>
      <c r="D96" s="7">
        <f t="shared" ref="D96:L96" si="4">SUM(D94:D95)</f>
        <v>133</v>
      </c>
      <c r="E96" s="7">
        <f t="shared" si="4"/>
        <v>898</v>
      </c>
      <c r="F96" s="7">
        <f t="shared" si="4"/>
        <v>1615</v>
      </c>
      <c r="G96" s="7">
        <f t="shared" si="4"/>
        <v>19768</v>
      </c>
      <c r="H96" s="7">
        <f t="shared" si="4"/>
        <v>170</v>
      </c>
      <c r="I96" s="7">
        <f t="shared" si="4"/>
        <v>25074</v>
      </c>
      <c r="J96" s="7">
        <f t="shared" si="4"/>
        <v>45</v>
      </c>
      <c r="K96" s="7">
        <f t="shared" si="4"/>
        <v>6</v>
      </c>
      <c r="L96" s="7">
        <f t="shared" si="4"/>
        <v>28</v>
      </c>
      <c r="M96" s="37">
        <f>(L96+K96+I96)/B96</f>
        <v>0.79796599396154455</v>
      </c>
    </row>
    <row r="97" spans="1:13" x14ac:dyDescent="0.25">
      <c r="A97" s="16" t="s">
        <v>107</v>
      </c>
      <c r="B97" s="7"/>
      <c r="C97" s="37">
        <f>C96/$I$96</f>
        <v>9.930605407992342E-2</v>
      </c>
      <c r="D97" s="37">
        <f t="shared" ref="D97:H97" si="5">D96/$I$96</f>
        <v>5.30429927414852E-3</v>
      </c>
      <c r="E97" s="37">
        <f t="shared" si="5"/>
        <v>3.5813990587859931E-2</v>
      </c>
      <c r="F97" s="37">
        <f t="shared" si="5"/>
        <v>6.440934832894632E-2</v>
      </c>
      <c r="G97" s="37">
        <f t="shared" si="5"/>
        <v>0.78838637632607478</v>
      </c>
      <c r="H97" s="37">
        <f t="shared" si="5"/>
        <v>6.7799314030469807E-3</v>
      </c>
      <c r="I97" s="37"/>
      <c r="J97" s="37"/>
      <c r="K97" s="37"/>
      <c r="L97" s="37"/>
      <c r="M97" s="37"/>
    </row>
    <row r="98" spans="1:13" x14ac:dyDescent="0.25"/>
    <row r="99" spans="1:13" hidden="1" x14ac:dyDescent="0.25"/>
    <row r="100" spans="1:13" hidden="1" x14ac:dyDescent="0.25"/>
    <row r="101" spans="1:13" hidden="1" x14ac:dyDescent="0.25"/>
    <row r="102" spans="1:13" hidden="1" x14ac:dyDescent="0.25"/>
    <row r="103" spans="1:13" hidden="1" x14ac:dyDescent="0.25"/>
    <row r="104" spans="1:13" hidden="1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90" fitToHeight="0" orientation="landscape" r:id="rId1"/>
  <tableParts count="1">
    <tablePart r:id="rId2"/>
  </tablePart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52C8F-C968-4DE4-99E1-147B331F99B6}">
  <sheetPr codeName="Sheet88">
    <pageSetUpPr fitToPage="1"/>
  </sheetPr>
  <dimension ref="A1:O110"/>
  <sheetViews>
    <sheetView topLeftCell="A71" workbookViewId="0">
      <selection activeCell="J101" sqref="J101"/>
    </sheetView>
  </sheetViews>
  <sheetFormatPr defaultColWidth="0" defaultRowHeight="15" zeroHeight="1" x14ac:dyDescent="0.25"/>
  <cols>
    <col min="1" max="1" width="40.7109375" style="33" customWidth="1"/>
    <col min="2" max="2" width="8.7109375" style="40" customWidth="1"/>
    <col min="3" max="8" width="11.7109375" style="40" customWidth="1"/>
    <col min="9" max="9" width="8.7109375" style="40" customWidth="1"/>
    <col min="10" max="12" width="3.7109375" style="40" customWidth="1"/>
    <col min="13" max="13" width="8.7109375" style="47" customWidth="1"/>
    <col min="14" max="14" width="1.7109375" style="33" customWidth="1"/>
    <col min="15" max="15" width="0" style="33" hidden="1" customWidth="1"/>
    <col min="16" max="16384" width="9.140625" style="33" hidden="1"/>
  </cols>
  <sheetData>
    <row r="1" spans="1:13" ht="50.1" customHeight="1" thickBot="1" x14ac:dyDescent="0.3">
      <c r="A1" s="1" t="s">
        <v>0</v>
      </c>
      <c r="B1" s="2" t="s">
        <v>1</v>
      </c>
      <c r="C1" s="2" t="s">
        <v>7384</v>
      </c>
      <c r="D1" s="2" t="s">
        <v>7385</v>
      </c>
      <c r="E1" s="2" t="s">
        <v>7386</v>
      </c>
      <c r="F1" s="2" t="s">
        <v>7387</v>
      </c>
      <c r="G1" s="2" t="s">
        <v>7388</v>
      </c>
      <c r="H1" s="2" t="s">
        <v>7389</v>
      </c>
      <c r="I1" s="2" t="s">
        <v>8</v>
      </c>
      <c r="J1" s="2" t="s">
        <v>9</v>
      </c>
      <c r="K1" s="2" t="s">
        <v>10</v>
      </c>
      <c r="L1" s="2" t="s">
        <v>11</v>
      </c>
      <c r="M1" s="32" t="s">
        <v>12</v>
      </c>
    </row>
    <row r="2" spans="1:13" s="34" customFormat="1" ht="15.75" thickTop="1" x14ac:dyDescent="0.25">
      <c r="A2" s="21" t="s">
        <v>7390</v>
      </c>
      <c r="B2" s="34">
        <v>269</v>
      </c>
      <c r="C2" s="7">
        <v>17</v>
      </c>
      <c r="D2" s="7">
        <v>21</v>
      </c>
      <c r="E2" s="7">
        <v>74</v>
      </c>
      <c r="F2" s="7">
        <v>0</v>
      </c>
      <c r="G2" s="7">
        <v>0</v>
      </c>
      <c r="H2" s="7">
        <v>1</v>
      </c>
      <c r="I2" s="22">
        <v>113</v>
      </c>
      <c r="J2" s="7">
        <v>0</v>
      </c>
      <c r="K2" s="7">
        <v>0</v>
      </c>
      <c r="L2" s="7">
        <v>1</v>
      </c>
      <c r="M2" s="37">
        <f t="shared" ref="M2:M65" si="0">(L2+K2+I2)/B2</f>
        <v>0.42379182156133827</v>
      </c>
    </row>
    <row r="3" spans="1:13" s="34" customFormat="1" x14ac:dyDescent="0.25">
      <c r="A3" s="21" t="s">
        <v>7391</v>
      </c>
      <c r="B3" s="34">
        <v>335</v>
      </c>
      <c r="C3" s="7">
        <v>35</v>
      </c>
      <c r="D3" s="7">
        <v>11</v>
      </c>
      <c r="E3" s="7">
        <v>70</v>
      </c>
      <c r="F3" s="7">
        <v>1</v>
      </c>
      <c r="G3" s="7">
        <v>3</v>
      </c>
      <c r="H3" s="7">
        <v>0</v>
      </c>
      <c r="I3" s="22">
        <v>120</v>
      </c>
      <c r="J3" s="7">
        <v>0</v>
      </c>
      <c r="K3" s="7">
        <v>0</v>
      </c>
      <c r="L3" s="7">
        <v>0</v>
      </c>
      <c r="M3" s="37">
        <f t="shared" si="0"/>
        <v>0.35820895522388058</v>
      </c>
    </row>
    <row r="4" spans="1:13" s="34" customFormat="1" x14ac:dyDescent="0.25">
      <c r="A4" s="21" t="s">
        <v>7392</v>
      </c>
      <c r="B4" s="34">
        <v>462</v>
      </c>
      <c r="C4" s="7">
        <v>40</v>
      </c>
      <c r="D4" s="7">
        <v>22</v>
      </c>
      <c r="E4" s="7">
        <v>83</v>
      </c>
      <c r="F4" s="7">
        <v>3</v>
      </c>
      <c r="G4" s="7">
        <v>2</v>
      </c>
      <c r="H4" s="7">
        <v>1</v>
      </c>
      <c r="I4" s="22">
        <v>151</v>
      </c>
      <c r="J4" s="7">
        <v>0</v>
      </c>
      <c r="K4" s="7">
        <v>0</v>
      </c>
      <c r="L4" s="7">
        <v>0</v>
      </c>
      <c r="M4" s="37">
        <f t="shared" si="0"/>
        <v>0.32683982683982682</v>
      </c>
    </row>
    <row r="5" spans="1:13" s="34" customFormat="1" x14ac:dyDescent="0.25">
      <c r="A5" s="21" t="s">
        <v>7393</v>
      </c>
      <c r="B5" s="34">
        <v>318</v>
      </c>
      <c r="C5" s="7">
        <v>37</v>
      </c>
      <c r="D5" s="7">
        <v>7</v>
      </c>
      <c r="E5" s="7">
        <v>63</v>
      </c>
      <c r="F5" s="7">
        <v>1</v>
      </c>
      <c r="G5" s="7">
        <v>1</v>
      </c>
      <c r="H5" s="7">
        <v>4</v>
      </c>
      <c r="I5" s="22">
        <v>113</v>
      </c>
      <c r="J5" s="7">
        <v>0</v>
      </c>
      <c r="K5" s="7">
        <v>0</v>
      </c>
      <c r="L5" s="7">
        <v>1</v>
      </c>
      <c r="M5" s="37">
        <f t="shared" si="0"/>
        <v>0.35849056603773582</v>
      </c>
    </row>
    <row r="6" spans="1:13" s="34" customFormat="1" x14ac:dyDescent="0.25">
      <c r="A6" s="21" t="s">
        <v>7394</v>
      </c>
      <c r="B6" s="34">
        <v>445</v>
      </c>
      <c r="C6" s="7">
        <v>35</v>
      </c>
      <c r="D6" s="7">
        <v>26</v>
      </c>
      <c r="E6" s="7">
        <v>96</v>
      </c>
      <c r="F6" s="7">
        <v>1</v>
      </c>
      <c r="G6" s="7">
        <v>1</v>
      </c>
      <c r="H6" s="7">
        <v>1</v>
      </c>
      <c r="I6" s="22">
        <v>160</v>
      </c>
      <c r="J6" s="7">
        <v>0</v>
      </c>
      <c r="K6" s="7">
        <v>0</v>
      </c>
      <c r="L6" s="7">
        <v>0</v>
      </c>
      <c r="M6" s="37">
        <f t="shared" si="0"/>
        <v>0.3595505617977528</v>
      </c>
    </row>
    <row r="7" spans="1:13" s="34" customFormat="1" x14ac:dyDescent="0.25">
      <c r="A7" s="21" t="s">
        <v>7395</v>
      </c>
      <c r="B7" s="34">
        <v>478</v>
      </c>
      <c r="C7" s="7">
        <v>32</v>
      </c>
      <c r="D7" s="7">
        <v>19</v>
      </c>
      <c r="E7" s="7">
        <v>92</v>
      </c>
      <c r="F7" s="7">
        <v>0</v>
      </c>
      <c r="G7" s="7">
        <v>4</v>
      </c>
      <c r="H7" s="7">
        <v>1</v>
      </c>
      <c r="I7" s="22">
        <v>148</v>
      </c>
      <c r="J7" s="7">
        <v>0</v>
      </c>
      <c r="K7" s="7">
        <v>0</v>
      </c>
      <c r="L7" s="7">
        <v>0</v>
      </c>
      <c r="M7" s="37">
        <f t="shared" si="0"/>
        <v>0.30962343096234307</v>
      </c>
    </row>
    <row r="8" spans="1:13" s="34" customFormat="1" x14ac:dyDescent="0.25">
      <c r="A8" s="21" t="s">
        <v>7396</v>
      </c>
      <c r="B8" s="34">
        <v>212</v>
      </c>
      <c r="C8" s="7">
        <v>20</v>
      </c>
      <c r="D8" s="7">
        <v>10</v>
      </c>
      <c r="E8" s="7">
        <v>53</v>
      </c>
      <c r="F8" s="7">
        <v>1</v>
      </c>
      <c r="G8" s="7">
        <v>1</v>
      </c>
      <c r="H8" s="7">
        <v>0</v>
      </c>
      <c r="I8" s="22">
        <v>85</v>
      </c>
      <c r="J8" s="7">
        <v>1</v>
      </c>
      <c r="K8" s="7">
        <v>0</v>
      </c>
      <c r="L8" s="7">
        <v>1</v>
      </c>
      <c r="M8" s="37">
        <f t="shared" si="0"/>
        <v>0.40566037735849059</v>
      </c>
    </row>
    <row r="9" spans="1:13" s="34" customFormat="1" x14ac:dyDescent="0.25">
      <c r="A9" s="21" t="s">
        <v>7397</v>
      </c>
      <c r="B9" s="34">
        <v>436</v>
      </c>
      <c r="C9" s="7">
        <v>64</v>
      </c>
      <c r="D9" s="7">
        <v>12</v>
      </c>
      <c r="E9" s="7">
        <v>122</v>
      </c>
      <c r="F9" s="7">
        <v>0</v>
      </c>
      <c r="G9" s="7">
        <v>2</v>
      </c>
      <c r="H9" s="7">
        <v>4</v>
      </c>
      <c r="I9" s="22">
        <v>204</v>
      </c>
      <c r="J9" s="7">
        <v>0</v>
      </c>
      <c r="K9" s="7">
        <v>0</v>
      </c>
      <c r="L9" s="7">
        <v>0</v>
      </c>
      <c r="M9" s="37">
        <f t="shared" si="0"/>
        <v>0.46788990825688076</v>
      </c>
    </row>
    <row r="10" spans="1:13" s="34" customFormat="1" x14ac:dyDescent="0.25">
      <c r="A10" s="21" t="s">
        <v>7398</v>
      </c>
      <c r="B10" s="34">
        <v>131</v>
      </c>
      <c r="C10" s="7">
        <v>18</v>
      </c>
      <c r="D10" s="7">
        <v>6</v>
      </c>
      <c r="E10" s="7">
        <v>45</v>
      </c>
      <c r="F10" s="7">
        <v>1</v>
      </c>
      <c r="G10" s="7">
        <v>1</v>
      </c>
      <c r="H10" s="7">
        <v>0</v>
      </c>
      <c r="I10" s="22">
        <v>71</v>
      </c>
      <c r="J10" s="7">
        <v>0</v>
      </c>
      <c r="K10" s="7">
        <v>0</v>
      </c>
      <c r="L10" s="7">
        <v>0</v>
      </c>
      <c r="M10" s="37">
        <f t="shared" si="0"/>
        <v>0.5419847328244275</v>
      </c>
    </row>
    <row r="11" spans="1:13" s="34" customFormat="1" x14ac:dyDescent="0.25">
      <c r="A11" s="21" t="s">
        <v>7399</v>
      </c>
      <c r="B11" s="34">
        <v>626</v>
      </c>
      <c r="C11" s="7">
        <v>197</v>
      </c>
      <c r="D11" s="7">
        <v>19</v>
      </c>
      <c r="E11" s="7">
        <v>44</v>
      </c>
      <c r="F11" s="7">
        <v>1</v>
      </c>
      <c r="G11" s="7">
        <v>0</v>
      </c>
      <c r="H11" s="7">
        <v>1</v>
      </c>
      <c r="I11" s="22">
        <v>262</v>
      </c>
      <c r="J11" s="7">
        <v>0</v>
      </c>
      <c r="K11" s="7">
        <v>0</v>
      </c>
      <c r="L11" s="7">
        <v>0</v>
      </c>
      <c r="M11" s="37">
        <f t="shared" si="0"/>
        <v>0.41853035143769968</v>
      </c>
    </row>
    <row r="12" spans="1:13" s="34" customFormat="1" x14ac:dyDescent="0.25">
      <c r="A12" s="21" t="s">
        <v>7400</v>
      </c>
      <c r="B12" s="34">
        <v>514</v>
      </c>
      <c r="C12" s="7">
        <v>188</v>
      </c>
      <c r="D12" s="7">
        <v>12</v>
      </c>
      <c r="E12" s="7">
        <v>38</v>
      </c>
      <c r="F12" s="7">
        <v>4</v>
      </c>
      <c r="G12" s="7">
        <v>0</v>
      </c>
      <c r="H12" s="7">
        <v>1</v>
      </c>
      <c r="I12" s="22">
        <v>243</v>
      </c>
      <c r="J12" s="7">
        <v>0</v>
      </c>
      <c r="K12" s="7">
        <v>0</v>
      </c>
      <c r="L12" s="7">
        <v>0</v>
      </c>
      <c r="M12" s="37">
        <f t="shared" si="0"/>
        <v>0.47276264591439687</v>
      </c>
    </row>
    <row r="13" spans="1:13" s="34" customFormat="1" x14ac:dyDescent="0.25">
      <c r="A13" s="21" t="s">
        <v>7401</v>
      </c>
      <c r="B13" s="34">
        <v>301</v>
      </c>
      <c r="C13" s="7">
        <v>94</v>
      </c>
      <c r="D13" s="7">
        <v>5</v>
      </c>
      <c r="E13" s="7">
        <v>15</v>
      </c>
      <c r="F13" s="7">
        <v>0</v>
      </c>
      <c r="G13" s="7">
        <v>2</v>
      </c>
      <c r="H13" s="7">
        <v>2</v>
      </c>
      <c r="I13" s="22">
        <v>118</v>
      </c>
      <c r="J13" s="7">
        <v>0</v>
      </c>
      <c r="K13" s="7">
        <v>1</v>
      </c>
      <c r="L13" s="7">
        <v>0</v>
      </c>
      <c r="M13" s="37">
        <f t="shared" si="0"/>
        <v>0.39534883720930231</v>
      </c>
    </row>
    <row r="14" spans="1:13" s="34" customFormat="1" x14ac:dyDescent="0.25">
      <c r="A14" s="21" t="s">
        <v>7402</v>
      </c>
      <c r="B14" s="34">
        <v>665</v>
      </c>
      <c r="C14" s="7">
        <v>147</v>
      </c>
      <c r="D14" s="7">
        <v>15</v>
      </c>
      <c r="E14" s="7">
        <v>36</v>
      </c>
      <c r="F14" s="7">
        <v>0</v>
      </c>
      <c r="G14" s="7">
        <v>0</v>
      </c>
      <c r="H14" s="7">
        <v>3</v>
      </c>
      <c r="I14" s="22">
        <v>201</v>
      </c>
      <c r="J14" s="7">
        <v>0</v>
      </c>
      <c r="K14" s="7">
        <v>0</v>
      </c>
      <c r="L14" s="7">
        <v>0</v>
      </c>
      <c r="M14" s="37">
        <f t="shared" si="0"/>
        <v>0.30225563909774439</v>
      </c>
    </row>
    <row r="15" spans="1:13" s="34" customFormat="1" x14ac:dyDescent="0.25">
      <c r="A15" s="21" t="s">
        <v>7403</v>
      </c>
      <c r="B15" s="34">
        <v>274</v>
      </c>
      <c r="C15" s="7">
        <v>94</v>
      </c>
      <c r="D15" s="7">
        <v>6</v>
      </c>
      <c r="E15" s="7">
        <v>22</v>
      </c>
      <c r="F15" s="7">
        <v>2</v>
      </c>
      <c r="G15" s="7">
        <v>1</v>
      </c>
      <c r="H15" s="7">
        <v>0</v>
      </c>
      <c r="I15" s="22">
        <v>125</v>
      </c>
      <c r="J15" s="7">
        <v>0</v>
      </c>
      <c r="K15" s="7">
        <v>0</v>
      </c>
      <c r="L15" s="7">
        <v>0</v>
      </c>
      <c r="M15" s="37">
        <f t="shared" si="0"/>
        <v>0.45620437956204379</v>
      </c>
    </row>
    <row r="16" spans="1:13" s="34" customFormat="1" x14ac:dyDescent="0.25">
      <c r="A16" s="21" t="s">
        <v>7404</v>
      </c>
      <c r="B16" s="34">
        <v>444</v>
      </c>
      <c r="C16" s="7">
        <v>128</v>
      </c>
      <c r="D16" s="7">
        <v>15</v>
      </c>
      <c r="E16" s="7">
        <v>40</v>
      </c>
      <c r="F16" s="7">
        <v>0</v>
      </c>
      <c r="G16" s="7">
        <v>1</v>
      </c>
      <c r="H16" s="7">
        <v>0</v>
      </c>
      <c r="I16" s="22">
        <v>184</v>
      </c>
      <c r="J16" s="7">
        <v>0</v>
      </c>
      <c r="K16" s="7">
        <v>0</v>
      </c>
      <c r="L16" s="7">
        <v>0</v>
      </c>
      <c r="M16" s="37">
        <f t="shared" si="0"/>
        <v>0.4144144144144144</v>
      </c>
    </row>
    <row r="17" spans="1:13" s="34" customFormat="1" x14ac:dyDescent="0.25">
      <c r="A17" s="21" t="s">
        <v>7405</v>
      </c>
      <c r="B17" s="34">
        <v>249</v>
      </c>
      <c r="C17" s="7">
        <v>36</v>
      </c>
      <c r="D17" s="7">
        <v>6</v>
      </c>
      <c r="E17" s="7">
        <v>17</v>
      </c>
      <c r="F17" s="7">
        <v>3</v>
      </c>
      <c r="G17" s="7">
        <v>0</v>
      </c>
      <c r="H17" s="7">
        <v>0</v>
      </c>
      <c r="I17" s="22">
        <v>62</v>
      </c>
      <c r="J17" s="7">
        <v>0</v>
      </c>
      <c r="K17" s="7">
        <v>0</v>
      </c>
      <c r="L17" s="7">
        <v>0</v>
      </c>
      <c r="M17" s="37">
        <f t="shared" si="0"/>
        <v>0.24899598393574296</v>
      </c>
    </row>
    <row r="18" spans="1:13" s="34" customFormat="1" x14ac:dyDescent="0.25">
      <c r="A18" s="21" t="s">
        <v>7406</v>
      </c>
      <c r="B18" s="34">
        <v>647</v>
      </c>
      <c r="C18" s="7">
        <v>56</v>
      </c>
      <c r="D18" s="7">
        <v>22</v>
      </c>
      <c r="E18" s="7">
        <v>150</v>
      </c>
      <c r="F18" s="7">
        <v>4</v>
      </c>
      <c r="G18" s="7">
        <v>5</v>
      </c>
      <c r="H18" s="7">
        <v>8</v>
      </c>
      <c r="I18" s="22">
        <v>245</v>
      </c>
      <c r="J18" s="7">
        <v>1</v>
      </c>
      <c r="K18" s="7">
        <v>0</v>
      </c>
      <c r="L18" s="7">
        <v>4</v>
      </c>
      <c r="M18" s="37">
        <f t="shared" si="0"/>
        <v>0.3848531684698609</v>
      </c>
    </row>
    <row r="19" spans="1:13" s="34" customFormat="1" x14ac:dyDescent="0.25">
      <c r="A19" s="21" t="s">
        <v>7407</v>
      </c>
      <c r="B19" s="34">
        <v>442</v>
      </c>
      <c r="C19" s="7">
        <v>31</v>
      </c>
      <c r="D19" s="7">
        <v>17</v>
      </c>
      <c r="E19" s="7">
        <v>63</v>
      </c>
      <c r="F19" s="7">
        <v>1</v>
      </c>
      <c r="G19" s="7">
        <v>0</v>
      </c>
      <c r="H19" s="7">
        <v>3</v>
      </c>
      <c r="I19" s="22">
        <v>115</v>
      </c>
      <c r="J19" s="7">
        <v>0</v>
      </c>
      <c r="K19" s="7">
        <v>0</v>
      </c>
      <c r="L19" s="7">
        <v>0</v>
      </c>
      <c r="M19" s="37">
        <f t="shared" si="0"/>
        <v>0.26018099547511314</v>
      </c>
    </row>
    <row r="20" spans="1:13" s="34" customFormat="1" x14ac:dyDescent="0.25">
      <c r="A20" s="21" t="s">
        <v>7408</v>
      </c>
      <c r="B20" s="34">
        <v>268</v>
      </c>
      <c r="C20" s="7">
        <v>33</v>
      </c>
      <c r="D20" s="7">
        <v>4</v>
      </c>
      <c r="E20" s="7">
        <v>46</v>
      </c>
      <c r="F20" s="7">
        <v>2</v>
      </c>
      <c r="G20" s="7">
        <v>0</v>
      </c>
      <c r="H20" s="7">
        <v>1</v>
      </c>
      <c r="I20" s="22">
        <v>86</v>
      </c>
      <c r="J20" s="7">
        <v>1</v>
      </c>
      <c r="K20" s="7">
        <v>0</v>
      </c>
      <c r="L20" s="7">
        <v>0</v>
      </c>
      <c r="M20" s="37">
        <f t="shared" si="0"/>
        <v>0.32089552238805968</v>
      </c>
    </row>
    <row r="21" spans="1:13" s="34" customFormat="1" x14ac:dyDescent="0.25">
      <c r="A21" s="21" t="s">
        <v>7409</v>
      </c>
      <c r="B21" s="34">
        <v>423</v>
      </c>
      <c r="C21" s="7">
        <v>63</v>
      </c>
      <c r="D21" s="7">
        <v>33</v>
      </c>
      <c r="E21" s="7">
        <v>122</v>
      </c>
      <c r="F21" s="7">
        <v>2</v>
      </c>
      <c r="G21" s="7">
        <v>1</v>
      </c>
      <c r="H21" s="7">
        <v>1</v>
      </c>
      <c r="I21" s="22">
        <v>222</v>
      </c>
      <c r="J21" s="7">
        <v>1</v>
      </c>
      <c r="K21" s="7">
        <v>0</v>
      </c>
      <c r="L21" s="7">
        <v>0</v>
      </c>
      <c r="M21" s="37">
        <f t="shared" si="0"/>
        <v>0.52482269503546097</v>
      </c>
    </row>
    <row r="22" spans="1:13" s="34" customFormat="1" x14ac:dyDescent="0.25">
      <c r="A22" s="21" t="s">
        <v>7410</v>
      </c>
      <c r="B22" s="34">
        <v>363</v>
      </c>
      <c r="C22" s="7">
        <v>51</v>
      </c>
      <c r="D22" s="7">
        <v>12</v>
      </c>
      <c r="E22" s="7">
        <v>60</v>
      </c>
      <c r="F22" s="7">
        <v>3</v>
      </c>
      <c r="G22" s="7">
        <v>1</v>
      </c>
      <c r="H22" s="7">
        <v>3</v>
      </c>
      <c r="I22" s="22">
        <v>130</v>
      </c>
      <c r="J22" s="7">
        <v>1</v>
      </c>
      <c r="K22" s="7">
        <v>0</v>
      </c>
      <c r="L22" s="7">
        <v>0</v>
      </c>
      <c r="M22" s="37">
        <f t="shared" si="0"/>
        <v>0.35812672176308541</v>
      </c>
    </row>
    <row r="23" spans="1:13" s="34" customFormat="1" x14ac:dyDescent="0.25">
      <c r="A23" s="21" t="s">
        <v>7411</v>
      </c>
      <c r="B23" s="34">
        <v>383</v>
      </c>
      <c r="C23" s="7">
        <v>37</v>
      </c>
      <c r="D23" s="7">
        <v>10</v>
      </c>
      <c r="E23" s="7">
        <v>87</v>
      </c>
      <c r="F23" s="7">
        <v>1</v>
      </c>
      <c r="G23" s="7">
        <v>0</v>
      </c>
      <c r="H23" s="7">
        <v>3</v>
      </c>
      <c r="I23" s="22">
        <v>138</v>
      </c>
      <c r="J23" s="7">
        <v>0</v>
      </c>
      <c r="K23" s="7">
        <v>0</v>
      </c>
      <c r="L23" s="7">
        <v>0</v>
      </c>
      <c r="M23" s="37">
        <f t="shared" si="0"/>
        <v>0.36031331592689297</v>
      </c>
    </row>
    <row r="24" spans="1:13" s="34" customFormat="1" x14ac:dyDescent="0.25">
      <c r="A24" s="21" t="s">
        <v>7412</v>
      </c>
      <c r="B24" s="34">
        <v>295</v>
      </c>
      <c r="C24" s="7">
        <v>34</v>
      </c>
      <c r="D24" s="7">
        <v>17</v>
      </c>
      <c r="E24" s="7">
        <v>74</v>
      </c>
      <c r="F24" s="7">
        <v>2</v>
      </c>
      <c r="G24" s="7">
        <v>0</v>
      </c>
      <c r="H24" s="7">
        <v>0</v>
      </c>
      <c r="I24" s="22">
        <v>127</v>
      </c>
      <c r="J24" s="7">
        <v>0</v>
      </c>
      <c r="K24" s="7">
        <v>0</v>
      </c>
      <c r="L24" s="7">
        <v>1</v>
      </c>
      <c r="M24" s="37">
        <f t="shared" si="0"/>
        <v>0.43389830508474575</v>
      </c>
    </row>
    <row r="25" spans="1:13" s="34" customFormat="1" x14ac:dyDescent="0.25">
      <c r="A25" s="21" t="s">
        <v>7413</v>
      </c>
      <c r="B25" s="34">
        <v>363</v>
      </c>
      <c r="C25" s="7">
        <v>41</v>
      </c>
      <c r="D25" s="7">
        <v>19</v>
      </c>
      <c r="E25" s="7">
        <v>72</v>
      </c>
      <c r="F25" s="7">
        <v>2</v>
      </c>
      <c r="G25" s="7">
        <v>1</v>
      </c>
      <c r="H25" s="7">
        <v>1</v>
      </c>
      <c r="I25" s="22">
        <v>136</v>
      </c>
      <c r="J25" s="7">
        <v>0</v>
      </c>
      <c r="K25" s="7">
        <v>0</v>
      </c>
      <c r="L25" s="7">
        <v>0</v>
      </c>
      <c r="M25" s="37">
        <f t="shared" si="0"/>
        <v>0.37465564738292012</v>
      </c>
    </row>
    <row r="26" spans="1:13" s="34" customFormat="1" x14ac:dyDescent="0.25">
      <c r="A26" s="21" t="s">
        <v>7414</v>
      </c>
      <c r="B26" s="34">
        <v>321</v>
      </c>
      <c r="C26" s="7">
        <v>34</v>
      </c>
      <c r="D26" s="7">
        <v>9</v>
      </c>
      <c r="E26" s="7">
        <v>63</v>
      </c>
      <c r="F26" s="7">
        <v>2</v>
      </c>
      <c r="G26" s="7">
        <v>1</v>
      </c>
      <c r="H26" s="7">
        <v>2</v>
      </c>
      <c r="I26" s="22">
        <v>111</v>
      </c>
      <c r="J26" s="7">
        <v>0</v>
      </c>
      <c r="K26" s="7">
        <v>0</v>
      </c>
      <c r="L26" s="7">
        <v>0</v>
      </c>
      <c r="M26" s="37">
        <f t="shared" si="0"/>
        <v>0.34579439252336447</v>
      </c>
    </row>
    <row r="27" spans="1:13" s="34" customFormat="1" x14ac:dyDescent="0.25">
      <c r="A27" s="21" t="s">
        <v>7415</v>
      </c>
      <c r="B27" s="34">
        <v>502</v>
      </c>
      <c r="C27" s="7">
        <v>52</v>
      </c>
      <c r="D27" s="7">
        <v>23</v>
      </c>
      <c r="E27" s="7">
        <v>136</v>
      </c>
      <c r="F27" s="7">
        <v>1</v>
      </c>
      <c r="G27" s="7">
        <v>2</v>
      </c>
      <c r="H27" s="7">
        <v>1</v>
      </c>
      <c r="I27" s="22">
        <v>215</v>
      </c>
      <c r="J27" s="7">
        <v>0</v>
      </c>
      <c r="K27" s="7">
        <v>0</v>
      </c>
      <c r="L27" s="7">
        <v>0</v>
      </c>
      <c r="M27" s="37">
        <f t="shared" si="0"/>
        <v>0.42828685258964144</v>
      </c>
    </row>
    <row r="28" spans="1:13" s="34" customFormat="1" x14ac:dyDescent="0.25">
      <c r="A28" s="21" t="s">
        <v>7416</v>
      </c>
      <c r="B28" s="34">
        <v>437</v>
      </c>
      <c r="C28" s="7">
        <v>35</v>
      </c>
      <c r="D28" s="7">
        <v>14</v>
      </c>
      <c r="E28" s="7">
        <v>86</v>
      </c>
      <c r="F28" s="7">
        <v>5</v>
      </c>
      <c r="G28" s="7">
        <v>1</v>
      </c>
      <c r="H28" s="7">
        <v>4</v>
      </c>
      <c r="I28" s="22">
        <v>145</v>
      </c>
      <c r="J28" s="7">
        <v>1</v>
      </c>
      <c r="K28" s="7">
        <v>0</v>
      </c>
      <c r="L28" s="7">
        <v>0</v>
      </c>
      <c r="M28" s="37">
        <f t="shared" si="0"/>
        <v>0.33180778032036612</v>
      </c>
    </row>
    <row r="29" spans="1:13" s="34" customFormat="1" x14ac:dyDescent="0.25">
      <c r="A29" s="21" t="s">
        <v>7417</v>
      </c>
      <c r="B29" s="34">
        <v>362</v>
      </c>
      <c r="C29" s="7">
        <v>40</v>
      </c>
      <c r="D29" s="7">
        <v>9</v>
      </c>
      <c r="E29" s="7">
        <v>78</v>
      </c>
      <c r="F29" s="7">
        <v>0</v>
      </c>
      <c r="G29" s="7">
        <v>1</v>
      </c>
      <c r="H29" s="7">
        <v>2</v>
      </c>
      <c r="I29" s="22">
        <v>130</v>
      </c>
      <c r="J29" s="7">
        <v>0</v>
      </c>
      <c r="K29" s="7">
        <v>0</v>
      </c>
      <c r="L29" s="7">
        <v>0</v>
      </c>
      <c r="M29" s="37">
        <f t="shared" si="0"/>
        <v>0.35911602209944754</v>
      </c>
    </row>
    <row r="30" spans="1:13" s="34" customFormat="1" x14ac:dyDescent="0.25">
      <c r="A30" s="21" t="s">
        <v>7418</v>
      </c>
      <c r="B30" s="34">
        <v>271</v>
      </c>
      <c r="C30" s="7">
        <v>17</v>
      </c>
      <c r="D30" s="7">
        <v>17</v>
      </c>
      <c r="E30" s="7">
        <v>37</v>
      </c>
      <c r="F30" s="7">
        <v>0</v>
      </c>
      <c r="G30" s="7">
        <v>2</v>
      </c>
      <c r="H30" s="7">
        <v>2</v>
      </c>
      <c r="I30" s="22">
        <v>75</v>
      </c>
      <c r="J30" s="7">
        <v>0</v>
      </c>
      <c r="K30" s="7">
        <v>0</v>
      </c>
      <c r="L30" s="7">
        <v>0</v>
      </c>
      <c r="M30" s="37">
        <f t="shared" si="0"/>
        <v>0.2767527675276753</v>
      </c>
    </row>
    <row r="31" spans="1:13" s="34" customFormat="1" x14ac:dyDescent="0.25">
      <c r="A31" s="21" t="s">
        <v>7419</v>
      </c>
      <c r="B31" s="34">
        <v>281</v>
      </c>
      <c r="C31" s="7">
        <v>29</v>
      </c>
      <c r="D31" s="7">
        <v>16</v>
      </c>
      <c r="E31" s="7">
        <v>74</v>
      </c>
      <c r="F31" s="7">
        <v>0</v>
      </c>
      <c r="G31" s="7">
        <v>0</v>
      </c>
      <c r="H31" s="7">
        <v>2</v>
      </c>
      <c r="I31" s="22">
        <v>121</v>
      </c>
      <c r="J31" s="7">
        <v>0</v>
      </c>
      <c r="K31" s="7">
        <v>0</v>
      </c>
      <c r="L31" s="7">
        <v>1</v>
      </c>
      <c r="M31" s="37">
        <f t="shared" si="0"/>
        <v>0.43416370106761565</v>
      </c>
    </row>
    <row r="32" spans="1:13" s="34" customFormat="1" x14ac:dyDescent="0.25">
      <c r="A32" s="21" t="s">
        <v>7420</v>
      </c>
      <c r="B32" s="34">
        <v>314</v>
      </c>
      <c r="C32" s="7">
        <v>23</v>
      </c>
      <c r="D32" s="7">
        <v>13</v>
      </c>
      <c r="E32" s="7">
        <v>66</v>
      </c>
      <c r="F32" s="7">
        <v>0</v>
      </c>
      <c r="G32" s="7">
        <v>0</v>
      </c>
      <c r="H32" s="7">
        <v>2</v>
      </c>
      <c r="I32" s="22">
        <v>104</v>
      </c>
      <c r="J32" s="7">
        <v>0</v>
      </c>
      <c r="K32" s="7">
        <v>0</v>
      </c>
      <c r="L32" s="7">
        <v>0</v>
      </c>
      <c r="M32" s="37">
        <f t="shared" si="0"/>
        <v>0.33121019108280253</v>
      </c>
    </row>
    <row r="33" spans="1:13" s="34" customFormat="1" x14ac:dyDescent="0.25">
      <c r="A33" s="21" t="s">
        <v>7421</v>
      </c>
      <c r="B33" s="34">
        <v>277</v>
      </c>
      <c r="C33" s="7">
        <v>33</v>
      </c>
      <c r="D33" s="7">
        <v>10</v>
      </c>
      <c r="E33" s="7">
        <v>63</v>
      </c>
      <c r="F33" s="7">
        <v>3</v>
      </c>
      <c r="G33" s="7">
        <v>2</v>
      </c>
      <c r="H33" s="7">
        <v>0</v>
      </c>
      <c r="I33" s="22">
        <v>111</v>
      </c>
      <c r="J33" s="7">
        <v>0</v>
      </c>
      <c r="K33" s="7">
        <v>0</v>
      </c>
      <c r="L33" s="7">
        <v>0</v>
      </c>
      <c r="M33" s="37">
        <f t="shared" si="0"/>
        <v>0.4007220216606498</v>
      </c>
    </row>
    <row r="34" spans="1:13" s="34" customFormat="1" x14ac:dyDescent="0.25">
      <c r="A34" s="21" t="s">
        <v>7422</v>
      </c>
      <c r="B34" s="34">
        <v>410</v>
      </c>
      <c r="C34" s="7">
        <v>27</v>
      </c>
      <c r="D34" s="7">
        <v>9</v>
      </c>
      <c r="E34" s="7">
        <v>63</v>
      </c>
      <c r="F34" s="7">
        <v>1</v>
      </c>
      <c r="G34" s="7">
        <v>0</v>
      </c>
      <c r="H34" s="7">
        <v>5</v>
      </c>
      <c r="I34" s="22">
        <v>105</v>
      </c>
      <c r="J34" s="7">
        <v>0</v>
      </c>
      <c r="K34" s="7">
        <v>0</v>
      </c>
      <c r="L34" s="7">
        <v>2</v>
      </c>
      <c r="M34" s="37">
        <f t="shared" si="0"/>
        <v>0.26097560975609757</v>
      </c>
    </row>
    <row r="35" spans="1:13" s="34" customFormat="1" x14ac:dyDescent="0.25">
      <c r="A35" s="21" t="s">
        <v>7423</v>
      </c>
      <c r="B35" s="34">
        <v>317</v>
      </c>
      <c r="C35" s="7">
        <v>22</v>
      </c>
      <c r="D35" s="7">
        <v>14</v>
      </c>
      <c r="E35" s="7">
        <v>95</v>
      </c>
      <c r="F35" s="7">
        <v>2</v>
      </c>
      <c r="G35" s="7">
        <v>0</v>
      </c>
      <c r="H35" s="7">
        <v>1</v>
      </c>
      <c r="I35" s="22">
        <v>134</v>
      </c>
      <c r="J35" s="7">
        <v>0</v>
      </c>
      <c r="K35" s="7">
        <v>0</v>
      </c>
      <c r="L35" s="7">
        <v>0</v>
      </c>
      <c r="M35" s="37">
        <f t="shared" si="0"/>
        <v>0.4227129337539432</v>
      </c>
    </row>
    <row r="36" spans="1:13" s="34" customFormat="1" x14ac:dyDescent="0.25">
      <c r="A36" s="21" t="s">
        <v>7424</v>
      </c>
      <c r="B36" s="34">
        <v>511</v>
      </c>
      <c r="C36" s="7">
        <v>38</v>
      </c>
      <c r="D36" s="7">
        <v>18</v>
      </c>
      <c r="E36" s="7">
        <v>136</v>
      </c>
      <c r="F36" s="7">
        <v>2</v>
      </c>
      <c r="G36" s="7">
        <v>3</v>
      </c>
      <c r="H36" s="7">
        <v>7</v>
      </c>
      <c r="I36" s="22">
        <v>204</v>
      </c>
      <c r="J36" s="7">
        <v>3</v>
      </c>
      <c r="K36" s="7">
        <v>1</v>
      </c>
      <c r="L36" s="7">
        <v>0</v>
      </c>
      <c r="M36" s="37">
        <f t="shared" si="0"/>
        <v>0.40117416829745595</v>
      </c>
    </row>
    <row r="37" spans="1:13" s="34" customFormat="1" x14ac:dyDescent="0.25">
      <c r="A37" s="21" t="s">
        <v>7425</v>
      </c>
      <c r="B37" s="34">
        <v>456</v>
      </c>
      <c r="C37" s="7">
        <v>22</v>
      </c>
      <c r="D37" s="7">
        <v>26</v>
      </c>
      <c r="E37" s="7">
        <v>144</v>
      </c>
      <c r="F37" s="7">
        <v>0</v>
      </c>
      <c r="G37" s="7">
        <v>1</v>
      </c>
      <c r="H37" s="7">
        <v>0</v>
      </c>
      <c r="I37" s="22">
        <v>193</v>
      </c>
      <c r="J37" s="7">
        <v>0</v>
      </c>
      <c r="K37" s="7">
        <v>0</v>
      </c>
      <c r="L37" s="7">
        <v>0</v>
      </c>
      <c r="M37" s="37">
        <f t="shared" si="0"/>
        <v>0.4232456140350877</v>
      </c>
    </row>
    <row r="38" spans="1:13" s="34" customFormat="1" x14ac:dyDescent="0.25">
      <c r="A38" s="21" t="s">
        <v>7426</v>
      </c>
      <c r="B38" s="34">
        <v>622</v>
      </c>
      <c r="C38" s="7">
        <v>28</v>
      </c>
      <c r="D38" s="7">
        <v>34</v>
      </c>
      <c r="E38" s="7">
        <v>182</v>
      </c>
      <c r="F38" s="7">
        <v>3</v>
      </c>
      <c r="G38" s="7">
        <v>1</v>
      </c>
      <c r="H38" s="7">
        <v>3</v>
      </c>
      <c r="I38" s="22">
        <v>251</v>
      </c>
      <c r="J38" s="7">
        <v>0</v>
      </c>
      <c r="K38" s="7">
        <v>1</v>
      </c>
      <c r="L38" s="7">
        <v>0</v>
      </c>
      <c r="M38" s="37">
        <f t="shared" si="0"/>
        <v>0.40514469453376206</v>
      </c>
    </row>
    <row r="39" spans="1:13" s="34" customFormat="1" x14ac:dyDescent="0.25">
      <c r="A39" s="21" t="s">
        <v>7427</v>
      </c>
      <c r="B39" s="34">
        <v>439</v>
      </c>
      <c r="C39" s="7">
        <v>20</v>
      </c>
      <c r="D39" s="7">
        <v>29</v>
      </c>
      <c r="E39" s="7">
        <v>157</v>
      </c>
      <c r="F39" s="7">
        <v>1</v>
      </c>
      <c r="G39" s="7">
        <v>1</v>
      </c>
      <c r="H39" s="7">
        <v>0</v>
      </c>
      <c r="I39" s="22">
        <v>208</v>
      </c>
      <c r="J39" s="7">
        <v>0</v>
      </c>
      <c r="K39" s="7">
        <v>0</v>
      </c>
      <c r="L39" s="7">
        <v>0</v>
      </c>
      <c r="M39" s="37">
        <f t="shared" si="0"/>
        <v>0.47380410022779046</v>
      </c>
    </row>
    <row r="40" spans="1:13" s="34" customFormat="1" x14ac:dyDescent="0.25">
      <c r="A40" s="21" t="s">
        <v>7428</v>
      </c>
      <c r="B40" s="34">
        <v>343</v>
      </c>
      <c r="C40" s="7">
        <v>27</v>
      </c>
      <c r="D40" s="7">
        <v>20</v>
      </c>
      <c r="E40" s="7">
        <v>112</v>
      </c>
      <c r="F40" s="7">
        <v>3</v>
      </c>
      <c r="G40" s="7">
        <v>0</v>
      </c>
      <c r="H40" s="7">
        <v>2</v>
      </c>
      <c r="I40" s="22">
        <v>164</v>
      </c>
      <c r="J40" s="7">
        <v>1</v>
      </c>
      <c r="K40" s="7">
        <v>0</v>
      </c>
      <c r="L40" s="7">
        <v>0</v>
      </c>
      <c r="M40" s="37">
        <f t="shared" si="0"/>
        <v>0.478134110787172</v>
      </c>
    </row>
    <row r="41" spans="1:13" s="34" customFormat="1" x14ac:dyDescent="0.25">
      <c r="A41" s="21" t="s">
        <v>7429</v>
      </c>
      <c r="B41" s="34">
        <v>410</v>
      </c>
      <c r="C41" s="7">
        <v>20</v>
      </c>
      <c r="D41" s="7">
        <v>14</v>
      </c>
      <c r="E41" s="7">
        <v>137</v>
      </c>
      <c r="F41" s="7">
        <v>0</v>
      </c>
      <c r="G41" s="7">
        <v>0</v>
      </c>
      <c r="H41" s="7">
        <v>0</v>
      </c>
      <c r="I41" s="22">
        <v>171</v>
      </c>
      <c r="J41" s="7">
        <v>0</v>
      </c>
      <c r="K41" s="7">
        <v>0</v>
      </c>
      <c r="L41" s="7">
        <v>0</v>
      </c>
      <c r="M41" s="37">
        <f t="shared" si="0"/>
        <v>0.4170731707317073</v>
      </c>
    </row>
    <row r="42" spans="1:13" s="34" customFormat="1" x14ac:dyDescent="0.25">
      <c r="A42" s="21" t="s">
        <v>7430</v>
      </c>
      <c r="B42" s="34">
        <v>515</v>
      </c>
      <c r="C42" s="7">
        <v>16</v>
      </c>
      <c r="D42" s="7">
        <v>23</v>
      </c>
      <c r="E42" s="7">
        <v>138</v>
      </c>
      <c r="F42" s="7">
        <v>0</v>
      </c>
      <c r="G42" s="7">
        <v>2</v>
      </c>
      <c r="H42" s="7">
        <v>0</v>
      </c>
      <c r="I42" s="22">
        <v>179</v>
      </c>
      <c r="J42" s="7">
        <v>0</v>
      </c>
      <c r="K42" s="7">
        <v>1</v>
      </c>
      <c r="L42" s="7">
        <v>0</v>
      </c>
      <c r="M42" s="37">
        <f t="shared" si="0"/>
        <v>0.34951456310679613</v>
      </c>
    </row>
    <row r="43" spans="1:13" s="34" customFormat="1" x14ac:dyDescent="0.25">
      <c r="A43" s="21" t="s">
        <v>7431</v>
      </c>
      <c r="B43" s="34">
        <v>480</v>
      </c>
      <c r="C43" s="7">
        <v>13</v>
      </c>
      <c r="D43" s="7">
        <v>21</v>
      </c>
      <c r="E43" s="7">
        <v>121</v>
      </c>
      <c r="F43" s="7">
        <v>0</v>
      </c>
      <c r="G43" s="7">
        <v>1</v>
      </c>
      <c r="H43" s="7">
        <v>1</v>
      </c>
      <c r="I43" s="22">
        <v>157</v>
      </c>
      <c r="J43" s="7">
        <v>1</v>
      </c>
      <c r="K43" s="7">
        <v>0</v>
      </c>
      <c r="L43" s="7">
        <v>1</v>
      </c>
      <c r="M43" s="37">
        <f t="shared" si="0"/>
        <v>0.32916666666666666</v>
      </c>
    </row>
    <row r="44" spans="1:13" s="34" customFormat="1" x14ac:dyDescent="0.25">
      <c r="A44" s="21" t="s">
        <v>7432</v>
      </c>
      <c r="B44" s="34">
        <v>431</v>
      </c>
      <c r="C44" s="7">
        <v>27</v>
      </c>
      <c r="D44" s="7">
        <v>20</v>
      </c>
      <c r="E44" s="7">
        <v>106</v>
      </c>
      <c r="F44" s="7">
        <v>2</v>
      </c>
      <c r="G44" s="7">
        <v>0</v>
      </c>
      <c r="H44" s="7">
        <v>0</v>
      </c>
      <c r="I44" s="22">
        <v>155</v>
      </c>
      <c r="J44" s="7">
        <v>0</v>
      </c>
      <c r="K44" s="7">
        <v>0</v>
      </c>
      <c r="L44" s="7">
        <v>0</v>
      </c>
      <c r="M44" s="37">
        <f t="shared" si="0"/>
        <v>0.35962877030162416</v>
      </c>
    </row>
    <row r="45" spans="1:13" s="34" customFormat="1" x14ac:dyDescent="0.25">
      <c r="A45" s="21" t="s">
        <v>7433</v>
      </c>
      <c r="B45" s="34">
        <v>428</v>
      </c>
      <c r="C45" s="7">
        <v>37</v>
      </c>
      <c r="D45" s="7">
        <v>21</v>
      </c>
      <c r="E45" s="7">
        <v>123</v>
      </c>
      <c r="F45" s="7">
        <v>0</v>
      </c>
      <c r="G45" s="7">
        <v>1</v>
      </c>
      <c r="H45" s="7">
        <v>1</v>
      </c>
      <c r="I45" s="22">
        <v>183</v>
      </c>
      <c r="J45" s="7">
        <v>0</v>
      </c>
      <c r="K45" s="7">
        <v>0</v>
      </c>
      <c r="L45" s="7">
        <v>0</v>
      </c>
      <c r="M45" s="37">
        <f t="shared" si="0"/>
        <v>0.42757009345794394</v>
      </c>
    </row>
    <row r="46" spans="1:13" s="34" customFormat="1" x14ac:dyDescent="0.25">
      <c r="A46" s="21" t="s">
        <v>7434</v>
      </c>
      <c r="B46" s="34">
        <v>411</v>
      </c>
      <c r="C46" s="7">
        <v>20</v>
      </c>
      <c r="D46" s="7">
        <v>28</v>
      </c>
      <c r="E46" s="7">
        <v>97</v>
      </c>
      <c r="F46" s="7">
        <v>1</v>
      </c>
      <c r="G46" s="7">
        <v>2</v>
      </c>
      <c r="H46" s="7">
        <v>2</v>
      </c>
      <c r="I46" s="22">
        <v>150</v>
      </c>
      <c r="J46" s="7">
        <v>0</v>
      </c>
      <c r="K46" s="7">
        <v>0</v>
      </c>
      <c r="L46" s="7">
        <v>1</v>
      </c>
      <c r="M46" s="37">
        <f t="shared" si="0"/>
        <v>0.36739659367396593</v>
      </c>
    </row>
    <row r="47" spans="1:13" s="34" customFormat="1" x14ac:dyDescent="0.25">
      <c r="A47" s="21" t="s">
        <v>7435</v>
      </c>
      <c r="B47" s="34">
        <v>489</v>
      </c>
      <c r="C47" s="7">
        <v>38</v>
      </c>
      <c r="D47" s="7">
        <v>38</v>
      </c>
      <c r="E47" s="7">
        <v>121</v>
      </c>
      <c r="F47" s="7">
        <v>1</v>
      </c>
      <c r="G47" s="7">
        <v>1</v>
      </c>
      <c r="H47" s="7">
        <v>1</v>
      </c>
      <c r="I47" s="22">
        <v>200</v>
      </c>
      <c r="J47" s="7">
        <v>0</v>
      </c>
      <c r="K47" s="7">
        <v>0</v>
      </c>
      <c r="L47" s="7">
        <v>0</v>
      </c>
      <c r="M47" s="37">
        <f t="shared" si="0"/>
        <v>0.40899795501022496</v>
      </c>
    </row>
    <row r="48" spans="1:13" s="34" customFormat="1" x14ac:dyDescent="0.25">
      <c r="A48" s="21" t="s">
        <v>7436</v>
      </c>
      <c r="B48" s="34">
        <v>378</v>
      </c>
      <c r="C48" s="7">
        <v>28</v>
      </c>
      <c r="D48" s="7">
        <v>16</v>
      </c>
      <c r="E48" s="7">
        <v>102</v>
      </c>
      <c r="F48" s="7">
        <v>2</v>
      </c>
      <c r="G48" s="7">
        <v>0</v>
      </c>
      <c r="H48" s="7">
        <v>2</v>
      </c>
      <c r="I48" s="22">
        <v>150</v>
      </c>
      <c r="J48" s="7">
        <v>0</v>
      </c>
      <c r="K48" s="7">
        <v>0</v>
      </c>
      <c r="L48" s="7">
        <v>0</v>
      </c>
      <c r="M48" s="37">
        <f t="shared" si="0"/>
        <v>0.3968253968253968</v>
      </c>
    </row>
    <row r="49" spans="1:13" s="34" customFormat="1" x14ac:dyDescent="0.25">
      <c r="A49" s="21" t="s">
        <v>7437</v>
      </c>
      <c r="B49" s="34">
        <v>418</v>
      </c>
      <c r="C49" s="7">
        <v>19</v>
      </c>
      <c r="D49" s="7">
        <v>24</v>
      </c>
      <c r="E49" s="7">
        <v>119</v>
      </c>
      <c r="F49" s="7">
        <v>2</v>
      </c>
      <c r="G49" s="7">
        <v>2</v>
      </c>
      <c r="H49" s="7">
        <v>2</v>
      </c>
      <c r="I49" s="22">
        <v>168</v>
      </c>
      <c r="J49" s="7">
        <v>0</v>
      </c>
      <c r="K49" s="7">
        <v>0</v>
      </c>
      <c r="L49" s="7">
        <v>0</v>
      </c>
      <c r="M49" s="37">
        <f t="shared" si="0"/>
        <v>0.40191387559808611</v>
      </c>
    </row>
    <row r="50" spans="1:13" s="34" customFormat="1" x14ac:dyDescent="0.25">
      <c r="A50" s="21" t="s">
        <v>7438</v>
      </c>
      <c r="B50" s="34">
        <v>441</v>
      </c>
      <c r="C50" s="7">
        <v>34</v>
      </c>
      <c r="D50" s="7">
        <v>19</v>
      </c>
      <c r="E50" s="7">
        <v>120</v>
      </c>
      <c r="F50" s="7">
        <v>1</v>
      </c>
      <c r="G50" s="7">
        <v>1</v>
      </c>
      <c r="H50" s="7">
        <v>1</v>
      </c>
      <c r="I50" s="22">
        <v>176</v>
      </c>
      <c r="J50" s="7">
        <v>0</v>
      </c>
      <c r="K50" s="7">
        <v>0</v>
      </c>
      <c r="L50" s="7">
        <v>1</v>
      </c>
      <c r="M50" s="37">
        <f t="shared" si="0"/>
        <v>0.40136054421768708</v>
      </c>
    </row>
    <row r="51" spans="1:13" s="34" customFormat="1" x14ac:dyDescent="0.25">
      <c r="A51" s="21" t="s">
        <v>7439</v>
      </c>
      <c r="B51" s="34">
        <v>413</v>
      </c>
      <c r="C51" s="7">
        <v>27</v>
      </c>
      <c r="D51" s="7">
        <v>23</v>
      </c>
      <c r="E51" s="7">
        <v>110</v>
      </c>
      <c r="F51" s="7">
        <v>4</v>
      </c>
      <c r="G51" s="7">
        <v>0</v>
      </c>
      <c r="H51" s="7">
        <v>1</v>
      </c>
      <c r="I51" s="22">
        <v>165</v>
      </c>
      <c r="J51" s="7">
        <v>0</v>
      </c>
      <c r="K51" s="7">
        <v>0</v>
      </c>
      <c r="L51" s="7">
        <v>0</v>
      </c>
      <c r="M51" s="37">
        <f t="shared" si="0"/>
        <v>0.39951573849878935</v>
      </c>
    </row>
    <row r="52" spans="1:13" s="34" customFormat="1" x14ac:dyDescent="0.25">
      <c r="A52" s="21" t="s">
        <v>7440</v>
      </c>
      <c r="B52" s="34">
        <v>364</v>
      </c>
      <c r="C52" s="7">
        <v>34</v>
      </c>
      <c r="D52" s="7">
        <v>22</v>
      </c>
      <c r="E52" s="7">
        <v>110</v>
      </c>
      <c r="F52" s="7">
        <v>0</v>
      </c>
      <c r="G52" s="7">
        <v>0</v>
      </c>
      <c r="H52" s="7">
        <v>4</v>
      </c>
      <c r="I52" s="22">
        <v>170</v>
      </c>
      <c r="J52" s="7">
        <v>1</v>
      </c>
      <c r="K52" s="7">
        <v>0</v>
      </c>
      <c r="L52" s="7">
        <v>0</v>
      </c>
      <c r="M52" s="37">
        <f t="shared" si="0"/>
        <v>0.46703296703296704</v>
      </c>
    </row>
    <row r="53" spans="1:13" s="34" customFormat="1" x14ac:dyDescent="0.25">
      <c r="A53" s="21" t="s">
        <v>7441</v>
      </c>
      <c r="B53" s="34">
        <v>423</v>
      </c>
      <c r="C53" s="7">
        <v>29</v>
      </c>
      <c r="D53" s="7">
        <v>30</v>
      </c>
      <c r="E53" s="7">
        <v>108</v>
      </c>
      <c r="F53" s="7">
        <v>3</v>
      </c>
      <c r="G53" s="7">
        <v>1</v>
      </c>
      <c r="H53" s="7">
        <v>1</v>
      </c>
      <c r="I53" s="22">
        <v>172</v>
      </c>
      <c r="J53" s="7">
        <v>0</v>
      </c>
      <c r="K53" s="7">
        <v>0</v>
      </c>
      <c r="L53" s="7">
        <v>0</v>
      </c>
      <c r="M53" s="37">
        <f t="shared" si="0"/>
        <v>0.40661938534278957</v>
      </c>
    </row>
    <row r="54" spans="1:13" s="34" customFormat="1" x14ac:dyDescent="0.25">
      <c r="A54" s="21" t="s">
        <v>7442</v>
      </c>
      <c r="B54" s="34">
        <v>519</v>
      </c>
      <c r="C54" s="7">
        <v>29</v>
      </c>
      <c r="D54" s="7">
        <v>23</v>
      </c>
      <c r="E54" s="7">
        <v>113</v>
      </c>
      <c r="F54" s="7">
        <v>6</v>
      </c>
      <c r="G54" s="7">
        <v>2</v>
      </c>
      <c r="H54" s="7">
        <v>1</v>
      </c>
      <c r="I54" s="22">
        <v>174</v>
      </c>
      <c r="J54" s="7">
        <v>0</v>
      </c>
      <c r="K54" s="7">
        <v>0</v>
      </c>
      <c r="L54" s="7">
        <v>1</v>
      </c>
      <c r="M54" s="37">
        <f t="shared" si="0"/>
        <v>0.33718689788053952</v>
      </c>
    </row>
    <row r="55" spans="1:13" s="34" customFormat="1" x14ac:dyDescent="0.25">
      <c r="A55" s="21" t="s">
        <v>7443</v>
      </c>
      <c r="B55" s="34">
        <v>562</v>
      </c>
      <c r="C55" s="7">
        <v>31</v>
      </c>
      <c r="D55" s="7">
        <v>17</v>
      </c>
      <c r="E55" s="7">
        <v>146</v>
      </c>
      <c r="F55" s="7">
        <v>3</v>
      </c>
      <c r="G55" s="7">
        <v>0</v>
      </c>
      <c r="H55" s="7">
        <v>0</v>
      </c>
      <c r="I55" s="22">
        <v>197</v>
      </c>
      <c r="J55" s="7">
        <v>0</v>
      </c>
      <c r="K55" s="7">
        <v>0</v>
      </c>
      <c r="L55" s="7">
        <v>0</v>
      </c>
      <c r="M55" s="37">
        <f t="shared" si="0"/>
        <v>0.35053380782918148</v>
      </c>
    </row>
    <row r="56" spans="1:13" s="34" customFormat="1" x14ac:dyDescent="0.25">
      <c r="A56" s="21" t="s">
        <v>7444</v>
      </c>
      <c r="B56" s="34">
        <v>128</v>
      </c>
      <c r="C56" s="7">
        <v>13</v>
      </c>
      <c r="D56" s="7">
        <v>4</v>
      </c>
      <c r="E56" s="7">
        <v>77</v>
      </c>
      <c r="F56" s="7">
        <v>0</v>
      </c>
      <c r="G56" s="7">
        <v>0</v>
      </c>
      <c r="H56" s="7">
        <v>1</v>
      </c>
      <c r="I56" s="22">
        <v>95</v>
      </c>
      <c r="J56" s="7">
        <v>0</v>
      </c>
      <c r="K56" s="7">
        <v>0</v>
      </c>
      <c r="L56" s="7">
        <v>1</v>
      </c>
      <c r="M56" s="37">
        <f t="shared" si="0"/>
        <v>0.75</v>
      </c>
    </row>
    <row r="57" spans="1:13" s="34" customFormat="1" x14ac:dyDescent="0.25">
      <c r="A57" s="21" t="s">
        <v>7445</v>
      </c>
      <c r="B57" s="7">
        <v>35</v>
      </c>
      <c r="C57" s="7">
        <v>5</v>
      </c>
      <c r="D57" s="7">
        <v>1</v>
      </c>
      <c r="E57" s="7">
        <v>17</v>
      </c>
      <c r="F57" s="7">
        <v>1</v>
      </c>
      <c r="G57" s="7">
        <v>0</v>
      </c>
      <c r="H57" s="7">
        <v>1</v>
      </c>
      <c r="I57" s="22">
        <v>25</v>
      </c>
      <c r="J57" s="7">
        <v>0</v>
      </c>
      <c r="K57" s="7">
        <v>0</v>
      </c>
      <c r="L57" s="7">
        <v>0</v>
      </c>
      <c r="M57" s="37">
        <f t="shared" si="0"/>
        <v>0.7142857142857143</v>
      </c>
    </row>
    <row r="58" spans="1:13" s="34" customFormat="1" x14ac:dyDescent="0.25">
      <c r="A58" s="21" t="s">
        <v>7446</v>
      </c>
      <c r="B58" s="34">
        <v>487</v>
      </c>
      <c r="C58" s="7">
        <v>19</v>
      </c>
      <c r="D58" s="7">
        <v>26</v>
      </c>
      <c r="E58" s="7">
        <v>200</v>
      </c>
      <c r="F58" s="7">
        <v>4</v>
      </c>
      <c r="G58" s="7">
        <v>5</v>
      </c>
      <c r="H58" s="7">
        <v>4</v>
      </c>
      <c r="I58" s="22">
        <v>258</v>
      </c>
      <c r="J58" s="7">
        <v>0</v>
      </c>
      <c r="K58" s="7">
        <v>0</v>
      </c>
      <c r="L58" s="7">
        <v>0</v>
      </c>
      <c r="M58" s="37">
        <f t="shared" si="0"/>
        <v>0.52977412731006157</v>
      </c>
    </row>
    <row r="59" spans="1:13" s="34" customFormat="1" x14ac:dyDescent="0.25">
      <c r="A59" s="21" t="s">
        <v>7447</v>
      </c>
      <c r="B59" s="34">
        <v>363</v>
      </c>
      <c r="C59" s="7">
        <v>32</v>
      </c>
      <c r="D59" s="7">
        <v>12</v>
      </c>
      <c r="E59" s="7">
        <v>171</v>
      </c>
      <c r="F59" s="7">
        <v>2</v>
      </c>
      <c r="G59" s="7">
        <v>0</v>
      </c>
      <c r="H59" s="7">
        <v>0</v>
      </c>
      <c r="I59" s="22">
        <v>217</v>
      </c>
      <c r="J59" s="7">
        <v>0</v>
      </c>
      <c r="K59" s="7">
        <v>0</v>
      </c>
      <c r="L59" s="7">
        <v>0</v>
      </c>
      <c r="M59" s="37">
        <f t="shared" si="0"/>
        <v>0.59779614325068875</v>
      </c>
    </row>
    <row r="60" spans="1:13" s="34" customFormat="1" x14ac:dyDescent="0.25">
      <c r="A60" s="21" t="s">
        <v>7448</v>
      </c>
      <c r="B60" s="34">
        <v>335</v>
      </c>
      <c r="C60" s="7">
        <v>19</v>
      </c>
      <c r="D60" s="7">
        <v>19</v>
      </c>
      <c r="E60" s="7">
        <v>164</v>
      </c>
      <c r="F60" s="7">
        <v>1</v>
      </c>
      <c r="G60" s="7">
        <v>1</v>
      </c>
      <c r="H60" s="7">
        <v>1</v>
      </c>
      <c r="I60" s="22">
        <v>205</v>
      </c>
      <c r="J60" s="7">
        <v>0</v>
      </c>
      <c r="K60" s="7">
        <v>0</v>
      </c>
      <c r="L60" s="7">
        <v>0</v>
      </c>
      <c r="M60" s="37">
        <f t="shared" si="0"/>
        <v>0.61194029850746268</v>
      </c>
    </row>
    <row r="61" spans="1:13" s="34" customFormat="1" x14ac:dyDescent="0.25">
      <c r="A61" s="21" t="s">
        <v>7449</v>
      </c>
      <c r="B61" s="34">
        <v>396</v>
      </c>
      <c r="C61" s="7">
        <v>19</v>
      </c>
      <c r="D61" s="7">
        <v>20</v>
      </c>
      <c r="E61" s="7">
        <v>161</v>
      </c>
      <c r="F61" s="7">
        <v>2</v>
      </c>
      <c r="G61" s="7">
        <v>1</v>
      </c>
      <c r="H61" s="7">
        <v>3</v>
      </c>
      <c r="I61" s="22">
        <v>206</v>
      </c>
      <c r="J61" s="7">
        <v>0</v>
      </c>
      <c r="K61" s="7">
        <v>0</v>
      </c>
      <c r="L61" s="7">
        <v>1</v>
      </c>
      <c r="M61" s="37">
        <f t="shared" si="0"/>
        <v>0.52272727272727271</v>
      </c>
    </row>
    <row r="62" spans="1:13" s="34" customFormat="1" x14ac:dyDescent="0.25">
      <c r="A62" s="21" t="s">
        <v>7450</v>
      </c>
      <c r="B62" s="34">
        <v>319</v>
      </c>
      <c r="C62" s="7">
        <v>22</v>
      </c>
      <c r="D62" s="7">
        <v>20</v>
      </c>
      <c r="E62" s="7">
        <v>142</v>
      </c>
      <c r="F62" s="7">
        <v>1</v>
      </c>
      <c r="G62" s="7">
        <v>1</v>
      </c>
      <c r="H62" s="7">
        <v>1</v>
      </c>
      <c r="I62" s="22">
        <v>187</v>
      </c>
      <c r="J62" s="7">
        <v>0</v>
      </c>
      <c r="K62" s="7">
        <v>0</v>
      </c>
      <c r="L62" s="7">
        <v>0</v>
      </c>
      <c r="M62" s="37">
        <f t="shared" si="0"/>
        <v>0.58620689655172409</v>
      </c>
    </row>
    <row r="63" spans="1:13" s="34" customFormat="1" x14ac:dyDescent="0.25">
      <c r="A63" s="21" t="s">
        <v>7451</v>
      </c>
      <c r="B63" s="7">
        <v>561</v>
      </c>
      <c r="C63" s="7">
        <v>17</v>
      </c>
      <c r="D63" s="7">
        <v>12</v>
      </c>
      <c r="E63" s="7">
        <v>155</v>
      </c>
      <c r="F63" s="7">
        <v>5</v>
      </c>
      <c r="G63" s="7">
        <v>2</v>
      </c>
      <c r="H63" s="7">
        <v>1</v>
      </c>
      <c r="I63" s="22">
        <v>192</v>
      </c>
      <c r="J63" s="7">
        <v>0</v>
      </c>
      <c r="K63" s="7">
        <v>0</v>
      </c>
      <c r="L63" s="7">
        <v>0</v>
      </c>
      <c r="M63" s="37">
        <f t="shared" si="0"/>
        <v>0.34224598930481281</v>
      </c>
    </row>
    <row r="64" spans="1:13" s="34" customFormat="1" x14ac:dyDescent="0.25">
      <c r="A64" s="21" t="s">
        <v>7452</v>
      </c>
      <c r="B64" s="34">
        <v>244</v>
      </c>
      <c r="C64" s="7">
        <v>12</v>
      </c>
      <c r="D64" s="7">
        <v>8</v>
      </c>
      <c r="E64" s="7">
        <v>52</v>
      </c>
      <c r="F64" s="7">
        <v>6</v>
      </c>
      <c r="G64" s="7">
        <v>1</v>
      </c>
      <c r="H64" s="7">
        <v>1</v>
      </c>
      <c r="I64" s="22">
        <v>80</v>
      </c>
      <c r="J64" s="7">
        <v>0</v>
      </c>
      <c r="K64" s="7">
        <v>0</v>
      </c>
      <c r="L64" s="7">
        <v>1</v>
      </c>
      <c r="M64" s="37">
        <f t="shared" si="0"/>
        <v>0.33196721311475408</v>
      </c>
    </row>
    <row r="65" spans="1:13" s="34" customFormat="1" x14ac:dyDescent="0.25">
      <c r="A65" s="21" t="s">
        <v>7453</v>
      </c>
      <c r="B65" s="34">
        <v>364</v>
      </c>
      <c r="C65" s="7">
        <v>18</v>
      </c>
      <c r="D65" s="7">
        <v>2</v>
      </c>
      <c r="E65" s="7">
        <v>73</v>
      </c>
      <c r="F65" s="7">
        <v>3</v>
      </c>
      <c r="G65" s="7">
        <v>2</v>
      </c>
      <c r="H65" s="7">
        <v>0</v>
      </c>
      <c r="I65" s="22">
        <v>98</v>
      </c>
      <c r="J65" s="7">
        <v>1</v>
      </c>
      <c r="K65" s="7">
        <v>0</v>
      </c>
      <c r="L65" s="7">
        <v>0</v>
      </c>
      <c r="M65" s="37">
        <f t="shared" si="0"/>
        <v>0.26923076923076922</v>
      </c>
    </row>
    <row r="66" spans="1:13" s="34" customFormat="1" x14ac:dyDescent="0.25">
      <c r="A66" s="21" t="s">
        <v>7454</v>
      </c>
      <c r="B66" s="34">
        <v>240</v>
      </c>
      <c r="C66" s="7">
        <v>8</v>
      </c>
      <c r="D66" s="7">
        <v>5</v>
      </c>
      <c r="E66" s="7">
        <v>41</v>
      </c>
      <c r="F66" s="7">
        <v>1</v>
      </c>
      <c r="G66" s="7">
        <v>0</v>
      </c>
      <c r="H66" s="7">
        <v>2</v>
      </c>
      <c r="I66" s="22">
        <v>57</v>
      </c>
      <c r="J66" s="7">
        <v>0</v>
      </c>
      <c r="K66" s="7">
        <v>0</v>
      </c>
      <c r="L66" s="7">
        <v>1</v>
      </c>
      <c r="M66" s="37">
        <f t="shared" ref="M66:M90" si="1">(L66+K66+I66)/B66</f>
        <v>0.24166666666666667</v>
      </c>
    </row>
    <row r="67" spans="1:13" s="34" customFormat="1" x14ac:dyDescent="0.25">
      <c r="A67" s="21" t="s">
        <v>7455</v>
      </c>
      <c r="B67" s="34">
        <v>317</v>
      </c>
      <c r="C67" s="7">
        <v>15</v>
      </c>
      <c r="D67" s="7">
        <v>3</v>
      </c>
      <c r="E67" s="7">
        <v>63</v>
      </c>
      <c r="F67" s="7">
        <v>4</v>
      </c>
      <c r="G67" s="7">
        <v>0</v>
      </c>
      <c r="H67" s="7">
        <v>1</v>
      </c>
      <c r="I67" s="22">
        <v>86</v>
      </c>
      <c r="J67" s="7">
        <v>0</v>
      </c>
      <c r="K67" s="7">
        <v>0</v>
      </c>
      <c r="L67" s="7">
        <v>0</v>
      </c>
      <c r="M67" s="37">
        <f t="shared" si="1"/>
        <v>0.27129337539432175</v>
      </c>
    </row>
    <row r="68" spans="1:13" s="34" customFormat="1" x14ac:dyDescent="0.25">
      <c r="A68" s="21" t="s">
        <v>7456</v>
      </c>
      <c r="B68" s="34">
        <v>617</v>
      </c>
      <c r="C68" s="7">
        <v>32</v>
      </c>
      <c r="D68" s="7">
        <v>12</v>
      </c>
      <c r="E68" s="7">
        <v>148</v>
      </c>
      <c r="F68" s="7">
        <v>3</v>
      </c>
      <c r="G68" s="7">
        <v>2</v>
      </c>
      <c r="H68" s="7">
        <v>0</v>
      </c>
      <c r="I68" s="22">
        <v>197</v>
      </c>
      <c r="J68" s="7">
        <v>0</v>
      </c>
      <c r="K68" s="7">
        <v>0</v>
      </c>
      <c r="L68" s="7">
        <v>0</v>
      </c>
      <c r="M68" s="37">
        <f t="shared" si="1"/>
        <v>0.31928687196110211</v>
      </c>
    </row>
    <row r="69" spans="1:13" s="34" customFormat="1" x14ac:dyDescent="0.25">
      <c r="A69" s="21" t="s">
        <v>7457</v>
      </c>
      <c r="B69" s="34">
        <v>424</v>
      </c>
      <c r="C69" s="7">
        <v>22</v>
      </c>
      <c r="D69" s="7">
        <v>10</v>
      </c>
      <c r="E69" s="7">
        <v>90</v>
      </c>
      <c r="F69" s="7">
        <v>4</v>
      </c>
      <c r="G69" s="7">
        <v>2</v>
      </c>
      <c r="H69" s="7">
        <v>1</v>
      </c>
      <c r="I69" s="22">
        <v>129</v>
      </c>
      <c r="J69" s="7">
        <v>0</v>
      </c>
      <c r="K69" s="7">
        <v>0</v>
      </c>
      <c r="L69" s="7">
        <v>0</v>
      </c>
      <c r="M69" s="37">
        <f t="shared" si="1"/>
        <v>0.30424528301886794</v>
      </c>
    </row>
    <row r="70" spans="1:13" s="34" customFormat="1" x14ac:dyDescent="0.25">
      <c r="A70" s="21" t="s">
        <v>7458</v>
      </c>
      <c r="B70" s="34">
        <v>447</v>
      </c>
      <c r="C70" s="7">
        <v>13</v>
      </c>
      <c r="D70" s="7">
        <v>17</v>
      </c>
      <c r="E70" s="7">
        <v>83</v>
      </c>
      <c r="F70" s="7">
        <v>3</v>
      </c>
      <c r="G70" s="7">
        <v>1</v>
      </c>
      <c r="H70" s="7">
        <v>0</v>
      </c>
      <c r="I70" s="22">
        <v>117</v>
      </c>
      <c r="J70" s="7">
        <v>1</v>
      </c>
      <c r="K70" s="7">
        <v>0</v>
      </c>
      <c r="L70" s="7">
        <v>0</v>
      </c>
      <c r="M70" s="37">
        <f t="shared" si="1"/>
        <v>0.26174496644295303</v>
      </c>
    </row>
    <row r="71" spans="1:13" s="34" customFormat="1" x14ac:dyDescent="0.25">
      <c r="A71" s="21" t="s">
        <v>7459</v>
      </c>
      <c r="B71" s="34">
        <v>403</v>
      </c>
      <c r="C71" s="7">
        <v>14</v>
      </c>
      <c r="D71" s="7">
        <v>11</v>
      </c>
      <c r="E71" s="7">
        <v>96</v>
      </c>
      <c r="F71" s="7">
        <v>3</v>
      </c>
      <c r="G71" s="7">
        <v>0</v>
      </c>
      <c r="H71" s="7">
        <v>1</v>
      </c>
      <c r="I71" s="22">
        <v>125</v>
      </c>
      <c r="J71" s="7">
        <v>0</v>
      </c>
      <c r="K71" s="7">
        <v>0</v>
      </c>
      <c r="L71" s="7">
        <v>0</v>
      </c>
      <c r="M71" s="37">
        <f t="shared" si="1"/>
        <v>0.31017369727047145</v>
      </c>
    </row>
    <row r="72" spans="1:13" s="34" customFormat="1" x14ac:dyDescent="0.25">
      <c r="A72" s="21" t="s">
        <v>7460</v>
      </c>
      <c r="B72" s="34">
        <v>262</v>
      </c>
      <c r="C72" s="7">
        <v>3</v>
      </c>
      <c r="D72" s="7">
        <v>4</v>
      </c>
      <c r="E72" s="7">
        <v>50</v>
      </c>
      <c r="F72" s="7">
        <v>4</v>
      </c>
      <c r="G72" s="7">
        <v>0</v>
      </c>
      <c r="H72" s="7">
        <v>3</v>
      </c>
      <c r="I72" s="22">
        <v>64</v>
      </c>
      <c r="J72" s="7">
        <v>0</v>
      </c>
      <c r="K72" s="7">
        <v>0</v>
      </c>
      <c r="L72" s="7">
        <v>0</v>
      </c>
      <c r="M72" s="37">
        <f t="shared" si="1"/>
        <v>0.24427480916030533</v>
      </c>
    </row>
    <row r="73" spans="1:13" s="34" customFormat="1" x14ac:dyDescent="0.25">
      <c r="A73" s="21" t="s">
        <v>7461</v>
      </c>
      <c r="B73" s="34">
        <v>914</v>
      </c>
      <c r="C73" s="7">
        <v>35</v>
      </c>
      <c r="D73" s="7">
        <v>27</v>
      </c>
      <c r="E73" s="7">
        <v>223</v>
      </c>
      <c r="F73" s="7">
        <v>1</v>
      </c>
      <c r="G73" s="7">
        <v>0</v>
      </c>
      <c r="H73" s="7">
        <v>2</v>
      </c>
      <c r="I73" s="22">
        <v>288</v>
      </c>
      <c r="J73" s="7">
        <v>2</v>
      </c>
      <c r="K73" s="7">
        <v>0</v>
      </c>
      <c r="L73" s="7">
        <v>1</v>
      </c>
      <c r="M73" s="37">
        <f t="shared" si="1"/>
        <v>0.3161925601750547</v>
      </c>
    </row>
    <row r="74" spans="1:13" s="34" customFormat="1" x14ac:dyDescent="0.25">
      <c r="A74" s="21" t="s">
        <v>7462</v>
      </c>
      <c r="B74" s="34">
        <v>309</v>
      </c>
      <c r="C74" s="7">
        <v>5</v>
      </c>
      <c r="D74" s="7">
        <v>5</v>
      </c>
      <c r="E74" s="7">
        <v>68</v>
      </c>
      <c r="F74" s="7">
        <v>3</v>
      </c>
      <c r="G74" s="7">
        <v>1</v>
      </c>
      <c r="H74" s="7">
        <v>0</v>
      </c>
      <c r="I74" s="22">
        <v>82</v>
      </c>
      <c r="J74" s="7">
        <v>2</v>
      </c>
      <c r="K74" s="7">
        <v>0</v>
      </c>
      <c r="L74" s="7">
        <v>0</v>
      </c>
      <c r="M74" s="37">
        <f t="shared" si="1"/>
        <v>0.26537216828478966</v>
      </c>
    </row>
    <row r="75" spans="1:13" s="34" customFormat="1" x14ac:dyDescent="0.25">
      <c r="A75" s="21" t="s">
        <v>7463</v>
      </c>
      <c r="B75" s="34">
        <v>327</v>
      </c>
      <c r="C75" s="7">
        <v>15</v>
      </c>
      <c r="D75" s="7">
        <v>6</v>
      </c>
      <c r="E75" s="7">
        <v>40</v>
      </c>
      <c r="F75" s="7">
        <v>3</v>
      </c>
      <c r="G75" s="7">
        <v>0</v>
      </c>
      <c r="H75" s="7">
        <v>2</v>
      </c>
      <c r="I75" s="22">
        <v>66</v>
      </c>
      <c r="J75" s="7">
        <v>0</v>
      </c>
      <c r="K75" s="7">
        <v>0</v>
      </c>
      <c r="L75" s="7">
        <v>0</v>
      </c>
      <c r="M75" s="37">
        <f t="shared" si="1"/>
        <v>0.20183486238532111</v>
      </c>
    </row>
    <row r="76" spans="1:13" s="34" customFormat="1" x14ac:dyDescent="0.25">
      <c r="A76" s="21" t="s">
        <v>7464</v>
      </c>
      <c r="B76" s="34">
        <v>471</v>
      </c>
      <c r="C76" s="7">
        <v>23</v>
      </c>
      <c r="D76" s="7">
        <v>13</v>
      </c>
      <c r="E76" s="7">
        <v>107</v>
      </c>
      <c r="F76" s="7">
        <v>1</v>
      </c>
      <c r="G76" s="7">
        <v>0</v>
      </c>
      <c r="H76" s="7">
        <v>1</v>
      </c>
      <c r="I76" s="22">
        <v>145</v>
      </c>
      <c r="J76" s="7">
        <v>1</v>
      </c>
      <c r="K76" s="7">
        <v>0</v>
      </c>
      <c r="L76" s="7">
        <v>0</v>
      </c>
      <c r="M76" s="37">
        <f t="shared" si="1"/>
        <v>0.30785562632696389</v>
      </c>
    </row>
    <row r="77" spans="1:13" s="34" customFormat="1" x14ac:dyDescent="0.25">
      <c r="A77" s="21" t="s">
        <v>7465</v>
      </c>
      <c r="B77" s="34">
        <v>429</v>
      </c>
      <c r="C77" s="7">
        <v>22</v>
      </c>
      <c r="D77" s="7">
        <v>4</v>
      </c>
      <c r="E77" s="7">
        <v>96</v>
      </c>
      <c r="F77" s="7">
        <v>2</v>
      </c>
      <c r="G77" s="7">
        <v>0</v>
      </c>
      <c r="H77" s="7">
        <v>0</v>
      </c>
      <c r="I77" s="22">
        <v>124</v>
      </c>
      <c r="J77" s="7">
        <v>0</v>
      </c>
      <c r="K77" s="7">
        <v>0</v>
      </c>
      <c r="L77" s="7">
        <v>0</v>
      </c>
      <c r="M77" s="37">
        <f t="shared" si="1"/>
        <v>0.28904428904428903</v>
      </c>
    </row>
    <row r="78" spans="1:13" s="34" customFormat="1" x14ac:dyDescent="0.25">
      <c r="A78" s="21" t="s">
        <v>7466</v>
      </c>
      <c r="B78" s="34">
        <v>388</v>
      </c>
      <c r="C78" s="7">
        <v>19</v>
      </c>
      <c r="D78" s="7">
        <v>13</v>
      </c>
      <c r="E78" s="7">
        <v>105</v>
      </c>
      <c r="F78" s="7">
        <v>1</v>
      </c>
      <c r="G78" s="7">
        <v>0</v>
      </c>
      <c r="H78" s="7">
        <v>0</v>
      </c>
      <c r="I78" s="22">
        <v>138</v>
      </c>
      <c r="J78" s="7">
        <v>0</v>
      </c>
      <c r="K78" s="7">
        <v>0</v>
      </c>
      <c r="L78" s="7">
        <v>1</v>
      </c>
      <c r="M78" s="37">
        <f t="shared" si="1"/>
        <v>0.35824742268041238</v>
      </c>
    </row>
    <row r="79" spans="1:13" s="34" customFormat="1" x14ac:dyDescent="0.25">
      <c r="A79" s="21" t="s">
        <v>7467</v>
      </c>
      <c r="B79" s="34">
        <v>425</v>
      </c>
      <c r="C79" s="7">
        <v>29</v>
      </c>
      <c r="D79" s="7">
        <v>11</v>
      </c>
      <c r="E79" s="7">
        <v>109</v>
      </c>
      <c r="F79" s="7">
        <v>0</v>
      </c>
      <c r="G79" s="7">
        <v>0</v>
      </c>
      <c r="H79" s="7">
        <v>0</v>
      </c>
      <c r="I79" s="22">
        <v>149</v>
      </c>
      <c r="J79" s="7">
        <v>0</v>
      </c>
      <c r="K79" s="7">
        <v>0</v>
      </c>
      <c r="L79" s="7">
        <v>0</v>
      </c>
      <c r="M79" s="37">
        <f t="shared" si="1"/>
        <v>0.35058823529411764</v>
      </c>
    </row>
    <row r="80" spans="1:13" s="34" customFormat="1" x14ac:dyDescent="0.25">
      <c r="A80" s="21" t="s">
        <v>7468</v>
      </c>
      <c r="B80" s="34">
        <v>405</v>
      </c>
      <c r="C80" s="7">
        <v>21</v>
      </c>
      <c r="D80" s="7">
        <v>18</v>
      </c>
      <c r="E80" s="7">
        <v>94</v>
      </c>
      <c r="F80" s="7">
        <v>2</v>
      </c>
      <c r="G80" s="7">
        <v>0</v>
      </c>
      <c r="H80" s="7">
        <v>0</v>
      </c>
      <c r="I80" s="22">
        <v>135</v>
      </c>
      <c r="J80" s="7">
        <v>0</v>
      </c>
      <c r="K80" s="7">
        <v>0</v>
      </c>
      <c r="L80" s="7">
        <v>0</v>
      </c>
      <c r="M80" s="37">
        <f t="shared" si="1"/>
        <v>0.33333333333333331</v>
      </c>
    </row>
    <row r="81" spans="1:13" s="34" customFormat="1" x14ac:dyDescent="0.25">
      <c r="A81" s="21" t="s">
        <v>7469</v>
      </c>
      <c r="B81" s="34">
        <v>382</v>
      </c>
      <c r="C81" s="7">
        <v>9</v>
      </c>
      <c r="D81" s="7">
        <v>1</v>
      </c>
      <c r="E81" s="7">
        <v>127</v>
      </c>
      <c r="F81" s="7">
        <v>1</v>
      </c>
      <c r="G81" s="7">
        <v>0</v>
      </c>
      <c r="H81" s="7">
        <v>0</v>
      </c>
      <c r="I81" s="22">
        <v>138</v>
      </c>
      <c r="J81" s="7">
        <v>1</v>
      </c>
      <c r="K81" s="7">
        <v>0</v>
      </c>
      <c r="L81" s="7">
        <v>0</v>
      </c>
      <c r="M81" s="37">
        <f t="shared" si="1"/>
        <v>0.36125654450261779</v>
      </c>
    </row>
    <row r="82" spans="1:13" s="34" customFormat="1" x14ac:dyDescent="0.25">
      <c r="A82" s="21" t="s">
        <v>7470</v>
      </c>
      <c r="B82" s="34">
        <v>405</v>
      </c>
      <c r="C82" s="7">
        <v>6</v>
      </c>
      <c r="D82" s="7">
        <v>9</v>
      </c>
      <c r="E82" s="7">
        <v>119</v>
      </c>
      <c r="F82" s="7">
        <v>6</v>
      </c>
      <c r="G82" s="7">
        <v>0</v>
      </c>
      <c r="H82" s="7">
        <v>2</v>
      </c>
      <c r="I82" s="22">
        <v>142</v>
      </c>
      <c r="J82" s="7">
        <v>0</v>
      </c>
      <c r="K82" s="7">
        <v>0</v>
      </c>
      <c r="L82" s="7">
        <v>0</v>
      </c>
      <c r="M82" s="37">
        <f t="shared" si="1"/>
        <v>0.35061728395061731</v>
      </c>
    </row>
    <row r="83" spans="1:13" s="34" customFormat="1" x14ac:dyDescent="0.25">
      <c r="A83" s="21" t="s">
        <v>7471</v>
      </c>
      <c r="B83" s="34">
        <v>669</v>
      </c>
      <c r="C83" s="7">
        <v>22</v>
      </c>
      <c r="D83" s="7">
        <v>17</v>
      </c>
      <c r="E83" s="7">
        <v>188</v>
      </c>
      <c r="F83" s="7">
        <v>3</v>
      </c>
      <c r="G83" s="7">
        <v>0</v>
      </c>
      <c r="H83" s="7">
        <v>1</v>
      </c>
      <c r="I83" s="22">
        <v>231</v>
      </c>
      <c r="J83" s="7">
        <v>0</v>
      </c>
      <c r="K83" s="7">
        <v>0</v>
      </c>
      <c r="L83" s="7">
        <v>0</v>
      </c>
      <c r="M83" s="37">
        <f t="shared" si="1"/>
        <v>0.3452914798206278</v>
      </c>
    </row>
    <row r="84" spans="1:13" s="34" customFormat="1" x14ac:dyDescent="0.25">
      <c r="A84" s="21" t="s">
        <v>7472</v>
      </c>
      <c r="B84" s="34">
        <v>263</v>
      </c>
      <c r="C84" s="7">
        <v>15</v>
      </c>
      <c r="D84" s="7">
        <v>5</v>
      </c>
      <c r="E84" s="7">
        <v>126</v>
      </c>
      <c r="F84" s="7">
        <v>6</v>
      </c>
      <c r="G84" s="7">
        <v>1</v>
      </c>
      <c r="H84" s="7">
        <v>3</v>
      </c>
      <c r="I84" s="22">
        <v>156</v>
      </c>
      <c r="J84" s="7">
        <v>0</v>
      </c>
      <c r="K84" s="7">
        <v>0</v>
      </c>
      <c r="L84" s="7">
        <v>0</v>
      </c>
      <c r="M84" s="37">
        <f t="shared" si="1"/>
        <v>0.59315589353612164</v>
      </c>
    </row>
    <row r="85" spans="1:13" s="34" customFormat="1" x14ac:dyDescent="0.25">
      <c r="A85" s="21" t="s">
        <v>7473</v>
      </c>
      <c r="B85" s="34">
        <v>279</v>
      </c>
      <c r="C85" s="7">
        <v>5</v>
      </c>
      <c r="D85" s="7">
        <v>13</v>
      </c>
      <c r="E85" s="7">
        <v>166</v>
      </c>
      <c r="F85" s="7">
        <v>4</v>
      </c>
      <c r="G85" s="7">
        <v>0</v>
      </c>
      <c r="H85" s="7">
        <v>1</v>
      </c>
      <c r="I85" s="22">
        <v>189</v>
      </c>
      <c r="J85" s="7">
        <v>0</v>
      </c>
      <c r="K85" s="7">
        <v>0</v>
      </c>
      <c r="L85" s="7">
        <v>0</v>
      </c>
      <c r="M85" s="37">
        <f t="shared" si="1"/>
        <v>0.67741935483870963</v>
      </c>
    </row>
    <row r="86" spans="1:13" s="34" customFormat="1" x14ac:dyDescent="0.25">
      <c r="A86" s="21" t="s">
        <v>7474</v>
      </c>
      <c r="B86" s="34">
        <v>338</v>
      </c>
      <c r="C86" s="7">
        <v>27</v>
      </c>
      <c r="D86" s="7">
        <v>14</v>
      </c>
      <c r="E86" s="7">
        <v>144</v>
      </c>
      <c r="F86" s="7">
        <v>3</v>
      </c>
      <c r="G86" s="7">
        <v>0</v>
      </c>
      <c r="H86" s="7">
        <v>2</v>
      </c>
      <c r="I86" s="22">
        <v>190</v>
      </c>
      <c r="J86" s="7">
        <v>0</v>
      </c>
      <c r="K86" s="7">
        <v>1</v>
      </c>
      <c r="L86" s="7">
        <v>0</v>
      </c>
      <c r="M86" s="37">
        <f t="shared" si="1"/>
        <v>0.5650887573964497</v>
      </c>
    </row>
    <row r="87" spans="1:13" s="34" customFormat="1" x14ac:dyDescent="0.25">
      <c r="A87" s="21" t="s">
        <v>7475</v>
      </c>
      <c r="B87" s="34">
        <v>557</v>
      </c>
      <c r="C87" s="7">
        <v>40</v>
      </c>
      <c r="D87" s="7">
        <v>34</v>
      </c>
      <c r="E87" s="7">
        <v>198</v>
      </c>
      <c r="F87" s="7">
        <v>7</v>
      </c>
      <c r="G87" s="7">
        <v>3</v>
      </c>
      <c r="H87" s="7">
        <v>12</v>
      </c>
      <c r="I87" s="22">
        <v>294</v>
      </c>
      <c r="J87" s="7">
        <v>1</v>
      </c>
      <c r="K87" s="7">
        <v>0</v>
      </c>
      <c r="L87" s="7">
        <v>0</v>
      </c>
      <c r="M87" s="37">
        <f t="shared" si="1"/>
        <v>0.52782764811490124</v>
      </c>
    </row>
    <row r="88" spans="1:13" s="34" customFormat="1" x14ac:dyDescent="0.25">
      <c r="A88" s="21" t="s">
        <v>7476</v>
      </c>
      <c r="B88" s="34">
        <v>236</v>
      </c>
      <c r="C88" s="7">
        <v>14</v>
      </c>
      <c r="D88" s="7">
        <v>4</v>
      </c>
      <c r="E88" s="7">
        <v>113</v>
      </c>
      <c r="F88" s="7">
        <v>5</v>
      </c>
      <c r="G88" s="7">
        <v>2</v>
      </c>
      <c r="H88" s="7">
        <v>1</v>
      </c>
      <c r="I88" s="22">
        <v>139</v>
      </c>
      <c r="J88" s="7">
        <v>0</v>
      </c>
      <c r="K88" s="7">
        <v>0</v>
      </c>
      <c r="L88" s="7">
        <v>0</v>
      </c>
      <c r="M88" s="37">
        <f t="shared" si="1"/>
        <v>0.58898305084745761</v>
      </c>
    </row>
    <row r="89" spans="1:13" s="34" customFormat="1" x14ac:dyDescent="0.25">
      <c r="A89" s="21" t="s">
        <v>7477</v>
      </c>
      <c r="B89" s="34">
        <v>343</v>
      </c>
      <c r="C89" s="7">
        <v>14</v>
      </c>
      <c r="D89" s="7">
        <v>7</v>
      </c>
      <c r="E89" s="7">
        <v>111</v>
      </c>
      <c r="F89" s="7">
        <v>1</v>
      </c>
      <c r="G89" s="7">
        <v>0</v>
      </c>
      <c r="H89" s="7">
        <v>1</v>
      </c>
      <c r="I89" s="22">
        <v>134</v>
      </c>
      <c r="J89" s="7">
        <v>0</v>
      </c>
      <c r="K89" s="7">
        <v>0</v>
      </c>
      <c r="L89" s="7">
        <v>0</v>
      </c>
      <c r="M89" s="37">
        <f t="shared" si="1"/>
        <v>0.39067055393586003</v>
      </c>
    </row>
    <row r="90" spans="1:13" s="34" customFormat="1" x14ac:dyDescent="0.25">
      <c r="A90" s="21" t="s">
        <v>7478</v>
      </c>
      <c r="B90" s="34">
        <v>576</v>
      </c>
      <c r="C90" s="7">
        <v>24</v>
      </c>
      <c r="D90" s="7">
        <v>12</v>
      </c>
      <c r="E90" s="7">
        <v>230</v>
      </c>
      <c r="F90" s="7">
        <v>4</v>
      </c>
      <c r="G90" s="7">
        <v>3</v>
      </c>
      <c r="H90" s="7">
        <v>6</v>
      </c>
      <c r="I90" s="22">
        <v>279</v>
      </c>
      <c r="J90" s="7">
        <v>3</v>
      </c>
      <c r="K90" s="7">
        <v>0</v>
      </c>
      <c r="L90" s="7">
        <v>0</v>
      </c>
      <c r="M90" s="37">
        <f t="shared" si="1"/>
        <v>0.484375</v>
      </c>
    </row>
    <row r="91" spans="1:13" s="34" customFormat="1" x14ac:dyDescent="0.25">
      <c r="A91" s="21" t="s">
        <v>1555</v>
      </c>
      <c r="B91" s="7">
        <v>0</v>
      </c>
      <c r="C91" s="7">
        <v>58</v>
      </c>
      <c r="D91" s="7">
        <v>15</v>
      </c>
      <c r="E91" s="7">
        <v>208</v>
      </c>
      <c r="F91" s="7">
        <v>0</v>
      </c>
      <c r="G91" s="7">
        <v>3</v>
      </c>
      <c r="H91" s="7">
        <v>0</v>
      </c>
      <c r="I91" s="22">
        <v>284</v>
      </c>
      <c r="J91" s="7">
        <v>0</v>
      </c>
      <c r="K91" s="7">
        <v>0</v>
      </c>
      <c r="L91" s="7">
        <v>80</v>
      </c>
      <c r="M91" s="37" t="s">
        <v>99</v>
      </c>
    </row>
    <row r="92" spans="1:13" s="34" customFormat="1" x14ac:dyDescent="0.25">
      <c r="A92" s="21" t="s">
        <v>7479</v>
      </c>
      <c r="B92" s="7">
        <v>0</v>
      </c>
      <c r="C92" s="7">
        <v>17</v>
      </c>
      <c r="D92" s="7">
        <v>8</v>
      </c>
      <c r="E92" s="7">
        <v>34</v>
      </c>
      <c r="F92" s="7">
        <v>2</v>
      </c>
      <c r="G92" s="7">
        <v>1</v>
      </c>
      <c r="H92" s="7">
        <v>0</v>
      </c>
      <c r="I92" s="22">
        <v>62</v>
      </c>
      <c r="J92" s="7">
        <v>0</v>
      </c>
      <c r="K92" s="7">
        <v>1</v>
      </c>
      <c r="L92" s="7">
        <v>2</v>
      </c>
      <c r="M92" s="37" t="s">
        <v>99</v>
      </c>
    </row>
    <row r="93" spans="1:13" s="34" customFormat="1" x14ac:dyDescent="0.25">
      <c r="A93" s="21" t="s">
        <v>7480</v>
      </c>
      <c r="B93" s="7">
        <v>0</v>
      </c>
      <c r="C93" s="7">
        <v>17</v>
      </c>
      <c r="D93" s="7">
        <v>5</v>
      </c>
      <c r="E93" s="7">
        <v>18</v>
      </c>
      <c r="F93" s="7">
        <v>0</v>
      </c>
      <c r="G93" s="7">
        <v>2</v>
      </c>
      <c r="H93" s="7">
        <v>1</v>
      </c>
      <c r="I93" s="22">
        <v>43</v>
      </c>
      <c r="J93" s="7">
        <v>0</v>
      </c>
      <c r="K93" s="7">
        <v>0</v>
      </c>
      <c r="L93" s="7">
        <v>0</v>
      </c>
      <c r="M93" s="37" t="s">
        <v>99</v>
      </c>
    </row>
    <row r="94" spans="1:13" s="34" customFormat="1" x14ac:dyDescent="0.25">
      <c r="A94" s="21" t="s">
        <v>7481</v>
      </c>
      <c r="B94" s="7">
        <v>0</v>
      </c>
      <c r="C94" s="7">
        <v>8</v>
      </c>
      <c r="D94" s="7">
        <v>0</v>
      </c>
      <c r="E94" s="7">
        <v>29</v>
      </c>
      <c r="F94" s="7">
        <v>0</v>
      </c>
      <c r="G94" s="7">
        <v>1</v>
      </c>
      <c r="H94" s="7">
        <v>2</v>
      </c>
      <c r="I94" s="22">
        <v>40</v>
      </c>
      <c r="J94" s="7">
        <v>0</v>
      </c>
      <c r="K94" s="7">
        <v>0</v>
      </c>
      <c r="L94" s="7">
        <v>0</v>
      </c>
      <c r="M94" s="37" t="s">
        <v>99</v>
      </c>
    </row>
    <row r="95" spans="1:13" s="34" customFormat="1" x14ac:dyDescent="0.25">
      <c r="A95" s="21" t="s">
        <v>7482</v>
      </c>
      <c r="B95" s="7">
        <v>0</v>
      </c>
      <c r="C95" s="7">
        <v>1</v>
      </c>
      <c r="D95" s="7">
        <v>1</v>
      </c>
      <c r="E95" s="7">
        <v>6</v>
      </c>
      <c r="F95" s="7">
        <v>0</v>
      </c>
      <c r="G95" s="7">
        <v>2</v>
      </c>
      <c r="H95" s="7">
        <v>0</v>
      </c>
      <c r="I95" s="22">
        <v>10</v>
      </c>
      <c r="J95" s="7">
        <v>0</v>
      </c>
      <c r="K95" s="7">
        <v>0</v>
      </c>
      <c r="L95" s="7">
        <v>0</v>
      </c>
      <c r="M95" s="37" t="s">
        <v>99</v>
      </c>
    </row>
    <row r="96" spans="1:13" s="34" customFormat="1" x14ac:dyDescent="0.25">
      <c r="A96" s="21" t="s">
        <v>7483</v>
      </c>
      <c r="B96" s="7">
        <v>0</v>
      </c>
      <c r="C96" s="7">
        <v>15</v>
      </c>
      <c r="D96" s="7">
        <v>0</v>
      </c>
      <c r="E96" s="7">
        <v>10</v>
      </c>
      <c r="F96" s="7">
        <v>0</v>
      </c>
      <c r="G96" s="7">
        <v>0</v>
      </c>
      <c r="H96" s="7">
        <v>0</v>
      </c>
      <c r="I96" s="22">
        <v>25</v>
      </c>
      <c r="J96" s="7">
        <v>0</v>
      </c>
      <c r="K96" s="7">
        <v>0</v>
      </c>
      <c r="L96" s="7">
        <v>1</v>
      </c>
      <c r="M96" s="37" t="s">
        <v>99</v>
      </c>
    </row>
    <row r="97" spans="1:13" s="34" customFormat="1" x14ac:dyDescent="0.25">
      <c r="A97" s="21" t="s">
        <v>7484</v>
      </c>
      <c r="B97" s="7">
        <v>0</v>
      </c>
      <c r="C97" s="7">
        <v>295</v>
      </c>
      <c r="D97" s="7">
        <v>180</v>
      </c>
      <c r="E97" s="7">
        <v>2838</v>
      </c>
      <c r="F97" s="7">
        <v>41</v>
      </c>
      <c r="G97" s="7">
        <v>11</v>
      </c>
      <c r="H97" s="7">
        <v>18</v>
      </c>
      <c r="I97" s="22">
        <v>3383</v>
      </c>
      <c r="J97" s="7">
        <v>10</v>
      </c>
      <c r="K97" s="7">
        <v>0</v>
      </c>
      <c r="L97" s="7">
        <v>0</v>
      </c>
      <c r="M97" s="37" t="s">
        <v>99</v>
      </c>
    </row>
    <row r="98" spans="1:13" s="34" customFormat="1" x14ac:dyDescent="0.25">
      <c r="A98" s="21" t="s">
        <v>7485</v>
      </c>
      <c r="B98" s="7">
        <v>0</v>
      </c>
      <c r="C98" s="7">
        <v>527</v>
      </c>
      <c r="D98" s="7">
        <v>164</v>
      </c>
      <c r="E98" s="7">
        <v>1131</v>
      </c>
      <c r="F98" s="7">
        <v>11</v>
      </c>
      <c r="G98" s="7">
        <v>1</v>
      </c>
      <c r="H98" s="7">
        <v>26</v>
      </c>
      <c r="I98" s="22">
        <v>1860</v>
      </c>
      <c r="J98" s="7">
        <v>2</v>
      </c>
      <c r="K98" s="7">
        <v>0</v>
      </c>
      <c r="L98" s="7">
        <v>6</v>
      </c>
      <c r="M98" s="37" t="s">
        <v>99</v>
      </c>
    </row>
    <row r="99" spans="1:13" s="34" customFormat="1" x14ac:dyDescent="0.25">
      <c r="A99" s="21" t="s">
        <v>7486</v>
      </c>
      <c r="B99" s="7">
        <v>0</v>
      </c>
      <c r="C99" s="7">
        <v>298</v>
      </c>
      <c r="D99" s="7">
        <v>210</v>
      </c>
      <c r="E99" s="7">
        <v>2217</v>
      </c>
      <c r="F99" s="7">
        <v>13</v>
      </c>
      <c r="G99" s="7">
        <v>10</v>
      </c>
      <c r="H99" s="7">
        <v>23</v>
      </c>
      <c r="I99" s="22">
        <v>2771</v>
      </c>
      <c r="J99" s="7">
        <v>6</v>
      </c>
      <c r="K99" s="7">
        <v>1</v>
      </c>
      <c r="L99" s="7">
        <v>1</v>
      </c>
      <c r="M99" s="37" t="s">
        <v>99</v>
      </c>
    </row>
    <row r="100" spans="1:13" s="34" customFormat="1" x14ac:dyDescent="0.25">
      <c r="A100" s="21" t="s">
        <v>7487</v>
      </c>
      <c r="B100" s="7">
        <v>0</v>
      </c>
      <c r="C100" s="7">
        <v>103</v>
      </c>
      <c r="D100" s="7">
        <v>47</v>
      </c>
      <c r="E100" s="7">
        <v>274</v>
      </c>
      <c r="F100" s="7">
        <v>3</v>
      </c>
      <c r="G100" s="7">
        <v>3</v>
      </c>
      <c r="H100" s="7">
        <v>2</v>
      </c>
      <c r="I100" s="22">
        <v>432</v>
      </c>
      <c r="J100" s="7">
        <v>0</v>
      </c>
      <c r="K100" s="7">
        <v>0</v>
      </c>
      <c r="L100" s="7">
        <v>0</v>
      </c>
      <c r="M100" s="37"/>
    </row>
    <row r="101" spans="1:13" s="34" customFormat="1" x14ac:dyDescent="0.25">
      <c r="A101" s="21" t="s">
        <v>7488</v>
      </c>
      <c r="B101" s="7">
        <v>0</v>
      </c>
      <c r="C101" s="7">
        <v>404</v>
      </c>
      <c r="D101" s="7">
        <v>30</v>
      </c>
      <c r="E101" s="7">
        <v>92</v>
      </c>
      <c r="F101" s="7">
        <v>2</v>
      </c>
      <c r="G101" s="7">
        <v>2</v>
      </c>
      <c r="H101" s="7">
        <v>2</v>
      </c>
      <c r="I101" s="22">
        <v>532</v>
      </c>
      <c r="J101" s="7">
        <v>1</v>
      </c>
      <c r="K101" s="7">
        <v>1</v>
      </c>
      <c r="L101" s="7">
        <v>0</v>
      </c>
      <c r="M101" s="37"/>
    </row>
    <row r="102" spans="1:13" s="34" customFormat="1" x14ac:dyDescent="0.25">
      <c r="A102" s="21" t="s">
        <v>102</v>
      </c>
      <c r="B102" s="7">
        <v>0</v>
      </c>
      <c r="C102" s="7">
        <v>96</v>
      </c>
      <c r="D102" s="7">
        <v>31</v>
      </c>
      <c r="E102" s="7">
        <v>229</v>
      </c>
      <c r="F102" s="7">
        <v>4</v>
      </c>
      <c r="G102" s="7">
        <v>1</v>
      </c>
      <c r="H102" s="7">
        <v>6</v>
      </c>
      <c r="I102" s="22">
        <v>367</v>
      </c>
      <c r="J102" s="7">
        <v>6</v>
      </c>
      <c r="K102" s="7">
        <v>0</v>
      </c>
      <c r="L102" s="7">
        <v>0</v>
      </c>
      <c r="M102" s="37" t="s">
        <v>99</v>
      </c>
    </row>
    <row r="103" spans="1:13" s="34" customFormat="1" x14ac:dyDescent="0.25">
      <c r="A103" s="21" t="s">
        <v>103</v>
      </c>
      <c r="B103" s="7">
        <v>0</v>
      </c>
      <c r="C103" s="7">
        <v>68</v>
      </c>
      <c r="D103" s="7">
        <v>37</v>
      </c>
      <c r="E103" s="7">
        <v>301</v>
      </c>
      <c r="F103" s="7">
        <v>2</v>
      </c>
      <c r="G103" s="7">
        <v>3</v>
      </c>
      <c r="H103" s="7">
        <v>5</v>
      </c>
      <c r="I103" s="22">
        <v>416</v>
      </c>
      <c r="J103" s="7">
        <v>1</v>
      </c>
      <c r="K103" s="7">
        <v>1</v>
      </c>
      <c r="L103" s="7">
        <v>0</v>
      </c>
      <c r="M103" s="46" t="s">
        <v>99</v>
      </c>
    </row>
    <row r="104" spans="1:13" s="34" customFormat="1" x14ac:dyDescent="0.25">
      <c r="A104" s="16" t="s">
        <v>104</v>
      </c>
      <c r="B104" s="7"/>
      <c r="C104" s="7">
        <f>SUM(C2:C96)</f>
        <v>3121</v>
      </c>
      <c r="D104" s="7">
        <f t="shared" ref="D104:L104" si="2">SUM(D2:D96)</f>
        <v>1374</v>
      </c>
      <c r="E104" s="7">
        <f t="shared" si="2"/>
        <v>9299</v>
      </c>
      <c r="F104" s="7">
        <f t="shared" si="2"/>
        <v>185</v>
      </c>
      <c r="G104" s="7">
        <f t="shared" si="2"/>
        <v>92</v>
      </c>
      <c r="H104" s="7">
        <f t="shared" si="2"/>
        <v>147</v>
      </c>
      <c r="I104" s="7">
        <f t="shared" si="2"/>
        <v>14218</v>
      </c>
      <c r="J104" s="7">
        <f t="shared" si="2"/>
        <v>24</v>
      </c>
      <c r="K104" s="7">
        <f t="shared" si="2"/>
        <v>6</v>
      </c>
      <c r="L104" s="7">
        <f t="shared" si="2"/>
        <v>104</v>
      </c>
      <c r="M104" s="37"/>
    </row>
    <row r="105" spans="1:13" s="34" customFormat="1" x14ac:dyDescent="0.25">
      <c r="A105" s="16" t="s">
        <v>105</v>
      </c>
      <c r="B105" s="7"/>
      <c r="C105" s="7">
        <f>SUM(C97:C103)</f>
        <v>1791</v>
      </c>
      <c r="D105" s="7">
        <f t="shared" ref="D105:L105" si="3">SUM(D97:D103)</f>
        <v>699</v>
      </c>
      <c r="E105" s="7">
        <f t="shared" si="3"/>
        <v>7082</v>
      </c>
      <c r="F105" s="7">
        <f t="shared" si="3"/>
        <v>76</v>
      </c>
      <c r="G105" s="7">
        <f t="shared" si="3"/>
        <v>31</v>
      </c>
      <c r="H105" s="7">
        <f t="shared" si="3"/>
        <v>82</v>
      </c>
      <c r="I105" s="7">
        <f t="shared" si="3"/>
        <v>9761</v>
      </c>
      <c r="J105" s="7">
        <f t="shared" si="3"/>
        <v>26</v>
      </c>
      <c r="K105" s="7">
        <f t="shared" si="3"/>
        <v>3</v>
      </c>
      <c r="L105" s="7">
        <f t="shared" si="3"/>
        <v>7</v>
      </c>
      <c r="M105" s="37"/>
    </row>
    <row r="106" spans="1:13" s="34" customFormat="1" x14ac:dyDescent="0.25">
      <c r="A106" s="16" t="s">
        <v>106</v>
      </c>
      <c r="B106" s="7">
        <f>SUM(B2:B103)</f>
        <v>35546</v>
      </c>
      <c r="C106" s="7">
        <f>SUM(C104:C105)</f>
        <v>4912</v>
      </c>
      <c r="D106" s="7">
        <f t="shared" ref="D106:L106" si="4">SUM(D104:D105)</f>
        <v>2073</v>
      </c>
      <c r="E106" s="7">
        <f t="shared" si="4"/>
        <v>16381</v>
      </c>
      <c r="F106" s="7">
        <f t="shared" si="4"/>
        <v>261</v>
      </c>
      <c r="G106" s="7">
        <f t="shared" si="4"/>
        <v>123</v>
      </c>
      <c r="H106" s="7">
        <f t="shared" si="4"/>
        <v>229</v>
      </c>
      <c r="I106" s="7">
        <f t="shared" si="4"/>
        <v>23979</v>
      </c>
      <c r="J106" s="7">
        <f t="shared" si="4"/>
        <v>50</v>
      </c>
      <c r="K106" s="7">
        <f t="shared" si="4"/>
        <v>9</v>
      </c>
      <c r="L106" s="7">
        <f t="shared" si="4"/>
        <v>111</v>
      </c>
      <c r="M106" s="37">
        <f>(L106+K106+I106)/B106</f>
        <v>0.6779665785179767</v>
      </c>
    </row>
    <row r="107" spans="1:13" s="34" customFormat="1" x14ac:dyDescent="0.25">
      <c r="A107" s="16" t="s">
        <v>107</v>
      </c>
      <c r="B107" s="7"/>
      <c r="C107" s="37">
        <f>C106/$I$106</f>
        <v>0.20484590683514742</v>
      </c>
      <c r="D107" s="37">
        <f t="shared" ref="D107:H107" si="5">D106/$I$106</f>
        <v>8.6450644313774555E-2</v>
      </c>
      <c r="E107" s="37">
        <f t="shared" si="5"/>
        <v>0.68313941365361353</v>
      </c>
      <c r="F107" s="37">
        <f t="shared" si="5"/>
        <v>1.0884523958463656E-2</v>
      </c>
      <c r="G107" s="37">
        <f t="shared" si="5"/>
        <v>5.1294883022644814E-3</v>
      </c>
      <c r="H107" s="37">
        <f t="shared" si="5"/>
        <v>9.5500229367363101E-3</v>
      </c>
      <c r="I107" s="37"/>
      <c r="J107" s="37"/>
      <c r="K107" s="37"/>
      <c r="L107" s="37"/>
      <c r="M107" s="37"/>
    </row>
    <row r="108" spans="1:13" x14ac:dyDescent="0.25"/>
    <row r="109" spans="1:13" hidden="1" x14ac:dyDescent="0.25"/>
    <row r="110" spans="1:13" hidden="1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87" fitToHeight="0" orientation="landscape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62FE1-41FE-48DA-A111-7012D902FD70}">
  <sheetPr codeName="Sheet10">
    <pageSetUpPr fitToPage="1"/>
  </sheetPr>
  <dimension ref="A1:O92"/>
  <sheetViews>
    <sheetView workbookViewId="0">
      <pane xSplit="1" ySplit="1" topLeftCell="B72" activePane="bottomRight" state="frozen"/>
      <selection pane="topRight" activeCell="B1" sqref="B1"/>
      <selection pane="bottomLeft" activeCell="A2" sqref="A2"/>
      <selection pane="bottomRight" activeCell="H91" sqref="H91"/>
    </sheetView>
  </sheetViews>
  <sheetFormatPr defaultColWidth="0" defaultRowHeight="15" customHeight="1" zeroHeight="1" x14ac:dyDescent="0.25"/>
  <cols>
    <col min="1" max="1" width="35.7109375" style="33" customWidth="1"/>
    <col min="2" max="2" width="8.7109375" style="40" customWidth="1"/>
    <col min="3" max="7" width="11.7109375" style="33" customWidth="1"/>
    <col min="8" max="8" width="8.7109375" style="33" customWidth="1"/>
    <col min="9" max="11" width="3.7109375" style="33" customWidth="1"/>
    <col min="12" max="12" width="8.7109375" style="47" customWidth="1"/>
    <col min="13" max="13" width="1.7109375" style="33" customWidth="1"/>
    <col min="14" max="14" width="9.140625" style="33" hidden="1" customWidth="1"/>
    <col min="15" max="15" width="0" style="33" hidden="1" customWidth="1"/>
    <col min="16" max="16384" width="9.140625" style="33" hidden="1"/>
  </cols>
  <sheetData>
    <row r="1" spans="1:12" ht="50.1" customHeight="1" thickBot="1" x14ac:dyDescent="0.3">
      <c r="A1" s="49" t="s">
        <v>0</v>
      </c>
      <c r="B1" s="2" t="s">
        <v>1</v>
      </c>
      <c r="C1" s="3" t="s">
        <v>738</v>
      </c>
      <c r="D1" s="3" t="s">
        <v>739</v>
      </c>
      <c r="E1" s="3" t="s">
        <v>740</v>
      </c>
      <c r="F1" s="3" t="s">
        <v>741</v>
      </c>
      <c r="G1" s="3" t="s">
        <v>742</v>
      </c>
      <c r="H1" s="3" t="s">
        <v>8</v>
      </c>
      <c r="I1" s="3" t="s">
        <v>9</v>
      </c>
      <c r="J1" s="3" t="s">
        <v>10</v>
      </c>
      <c r="K1" s="3" t="s">
        <v>11</v>
      </c>
      <c r="L1" s="32" t="s">
        <v>12</v>
      </c>
    </row>
    <row r="2" spans="1:12" s="34" customFormat="1" ht="15.75" thickTop="1" x14ac:dyDescent="0.25">
      <c r="A2" s="50" t="s">
        <v>743</v>
      </c>
      <c r="B2" s="7">
        <v>530</v>
      </c>
      <c r="C2" s="7">
        <v>27</v>
      </c>
      <c r="D2" s="7">
        <v>67</v>
      </c>
      <c r="E2" s="7">
        <v>4</v>
      </c>
      <c r="F2" s="7">
        <v>2</v>
      </c>
      <c r="G2" s="7">
        <v>45</v>
      </c>
      <c r="H2" s="22">
        <v>145</v>
      </c>
      <c r="I2" s="7">
        <v>0</v>
      </c>
      <c r="J2" s="7">
        <v>0</v>
      </c>
      <c r="K2" s="7">
        <v>0</v>
      </c>
      <c r="L2" s="37">
        <f t="shared" ref="L2:L65" si="0">(K2+J2+H2)/B2</f>
        <v>0.27358490566037735</v>
      </c>
    </row>
    <row r="3" spans="1:12" s="34" customFormat="1" x14ac:dyDescent="0.25">
      <c r="A3" s="50" t="s">
        <v>744</v>
      </c>
      <c r="B3" s="7">
        <v>553</v>
      </c>
      <c r="C3" s="7">
        <v>48</v>
      </c>
      <c r="D3" s="7">
        <v>85</v>
      </c>
      <c r="E3" s="7">
        <v>6</v>
      </c>
      <c r="F3" s="7">
        <v>1</v>
      </c>
      <c r="G3" s="7">
        <v>43</v>
      </c>
      <c r="H3" s="22">
        <v>183</v>
      </c>
      <c r="I3" s="7">
        <v>0</v>
      </c>
      <c r="J3" s="7">
        <v>0</v>
      </c>
      <c r="K3" s="7">
        <v>0</v>
      </c>
      <c r="L3" s="37">
        <f t="shared" si="0"/>
        <v>0.3309222423146474</v>
      </c>
    </row>
    <row r="4" spans="1:12" s="34" customFormat="1" x14ac:dyDescent="0.25">
      <c r="A4" s="50" t="s">
        <v>745</v>
      </c>
      <c r="B4" s="7">
        <v>354</v>
      </c>
      <c r="C4" s="7">
        <v>27</v>
      </c>
      <c r="D4" s="7">
        <v>67</v>
      </c>
      <c r="E4" s="7">
        <v>3</v>
      </c>
      <c r="F4" s="7">
        <v>2</v>
      </c>
      <c r="G4" s="7">
        <v>51</v>
      </c>
      <c r="H4" s="22">
        <v>150</v>
      </c>
      <c r="I4" s="7">
        <v>0</v>
      </c>
      <c r="J4" s="7">
        <v>0</v>
      </c>
      <c r="K4" s="7">
        <v>0</v>
      </c>
      <c r="L4" s="37">
        <f t="shared" si="0"/>
        <v>0.42372881355932202</v>
      </c>
    </row>
    <row r="5" spans="1:12" s="34" customFormat="1" x14ac:dyDescent="0.25">
      <c r="A5" s="50" t="s">
        <v>746</v>
      </c>
      <c r="B5" s="7">
        <v>453</v>
      </c>
      <c r="C5" s="7">
        <v>26</v>
      </c>
      <c r="D5" s="7">
        <v>61</v>
      </c>
      <c r="E5" s="7">
        <v>4</v>
      </c>
      <c r="F5" s="7">
        <v>2</v>
      </c>
      <c r="G5" s="7">
        <v>45</v>
      </c>
      <c r="H5" s="22">
        <v>138</v>
      </c>
      <c r="I5" s="7">
        <v>4</v>
      </c>
      <c r="J5" s="7">
        <v>0</v>
      </c>
      <c r="K5" s="7">
        <v>1</v>
      </c>
      <c r="L5" s="37">
        <f t="shared" si="0"/>
        <v>0.30684326710816778</v>
      </c>
    </row>
    <row r="6" spans="1:12" s="34" customFormat="1" x14ac:dyDescent="0.25">
      <c r="A6" s="50" t="s">
        <v>747</v>
      </c>
      <c r="B6" s="7">
        <v>478</v>
      </c>
      <c r="C6" s="7">
        <v>47</v>
      </c>
      <c r="D6" s="7">
        <v>52</v>
      </c>
      <c r="E6" s="7">
        <v>1</v>
      </c>
      <c r="F6" s="7">
        <v>1</v>
      </c>
      <c r="G6" s="7">
        <v>82</v>
      </c>
      <c r="H6" s="22">
        <v>183</v>
      </c>
      <c r="I6" s="7">
        <v>0</v>
      </c>
      <c r="J6" s="7">
        <v>0</v>
      </c>
      <c r="K6" s="7">
        <v>0</v>
      </c>
      <c r="L6" s="37">
        <f t="shared" si="0"/>
        <v>0.38284518828451886</v>
      </c>
    </row>
    <row r="7" spans="1:12" s="34" customFormat="1" x14ac:dyDescent="0.25">
      <c r="A7" s="50" t="s">
        <v>748</v>
      </c>
      <c r="B7" s="7">
        <v>269</v>
      </c>
      <c r="C7" s="7">
        <v>32</v>
      </c>
      <c r="D7" s="7">
        <v>56</v>
      </c>
      <c r="E7" s="7">
        <v>2</v>
      </c>
      <c r="F7" s="7">
        <v>0</v>
      </c>
      <c r="G7" s="7">
        <v>33</v>
      </c>
      <c r="H7" s="22">
        <v>123</v>
      </c>
      <c r="I7" s="7">
        <v>1</v>
      </c>
      <c r="J7" s="7">
        <v>0</v>
      </c>
      <c r="K7" s="7">
        <v>1</v>
      </c>
      <c r="L7" s="37">
        <f t="shared" si="0"/>
        <v>0.46096654275092935</v>
      </c>
    </row>
    <row r="8" spans="1:12" s="34" customFormat="1" x14ac:dyDescent="0.25">
      <c r="A8" s="50" t="s">
        <v>749</v>
      </c>
      <c r="B8" s="7">
        <v>373</v>
      </c>
      <c r="C8" s="7">
        <v>67</v>
      </c>
      <c r="D8" s="7">
        <v>26</v>
      </c>
      <c r="E8" s="7">
        <v>0</v>
      </c>
      <c r="F8" s="7">
        <v>0</v>
      </c>
      <c r="G8" s="7">
        <v>89</v>
      </c>
      <c r="H8" s="22">
        <v>182</v>
      </c>
      <c r="I8" s="7">
        <v>2</v>
      </c>
      <c r="J8" s="7">
        <v>0</v>
      </c>
      <c r="K8" s="7">
        <v>0</v>
      </c>
      <c r="L8" s="37">
        <f t="shared" si="0"/>
        <v>0.48793565683646112</v>
      </c>
    </row>
    <row r="9" spans="1:12" s="34" customFormat="1" x14ac:dyDescent="0.25">
      <c r="A9" s="50" t="s">
        <v>750</v>
      </c>
      <c r="B9" s="7">
        <v>432</v>
      </c>
      <c r="C9" s="7">
        <v>52</v>
      </c>
      <c r="D9" s="7">
        <v>45</v>
      </c>
      <c r="E9" s="7">
        <v>6</v>
      </c>
      <c r="F9" s="7">
        <v>0</v>
      </c>
      <c r="G9" s="7">
        <v>88</v>
      </c>
      <c r="H9" s="22">
        <v>191</v>
      </c>
      <c r="I9" s="7">
        <v>0</v>
      </c>
      <c r="J9" s="7">
        <v>0</v>
      </c>
      <c r="K9" s="7">
        <v>0</v>
      </c>
      <c r="L9" s="37">
        <f t="shared" si="0"/>
        <v>0.44212962962962965</v>
      </c>
    </row>
    <row r="10" spans="1:12" s="34" customFormat="1" x14ac:dyDescent="0.25">
      <c r="A10" s="50" t="s">
        <v>751</v>
      </c>
      <c r="B10" s="7">
        <v>423</v>
      </c>
      <c r="C10" s="7">
        <v>58</v>
      </c>
      <c r="D10" s="7">
        <v>19</v>
      </c>
      <c r="E10" s="7">
        <v>4</v>
      </c>
      <c r="F10" s="7">
        <v>1</v>
      </c>
      <c r="G10" s="7">
        <v>98</v>
      </c>
      <c r="H10" s="22">
        <v>180</v>
      </c>
      <c r="I10" s="7">
        <v>0</v>
      </c>
      <c r="J10" s="7">
        <v>0</v>
      </c>
      <c r="K10" s="7">
        <v>0</v>
      </c>
      <c r="L10" s="37">
        <f t="shared" si="0"/>
        <v>0.42553191489361702</v>
      </c>
    </row>
    <row r="11" spans="1:12" s="34" customFormat="1" x14ac:dyDescent="0.25">
      <c r="A11" s="50" t="s">
        <v>752</v>
      </c>
      <c r="B11" s="7">
        <v>471</v>
      </c>
      <c r="C11" s="7">
        <v>57</v>
      </c>
      <c r="D11" s="7">
        <v>15</v>
      </c>
      <c r="E11" s="7">
        <v>0</v>
      </c>
      <c r="F11" s="7">
        <v>0</v>
      </c>
      <c r="G11" s="7">
        <v>118</v>
      </c>
      <c r="H11" s="22">
        <v>190</v>
      </c>
      <c r="I11" s="7">
        <v>0</v>
      </c>
      <c r="J11" s="7">
        <v>0</v>
      </c>
      <c r="K11" s="7">
        <v>0</v>
      </c>
      <c r="L11" s="37">
        <f t="shared" si="0"/>
        <v>0.40339702760084928</v>
      </c>
    </row>
    <row r="12" spans="1:12" s="34" customFormat="1" x14ac:dyDescent="0.25">
      <c r="A12" s="50" t="s">
        <v>753</v>
      </c>
      <c r="B12" s="7">
        <v>445</v>
      </c>
      <c r="C12" s="7">
        <v>81</v>
      </c>
      <c r="D12" s="7">
        <v>24</v>
      </c>
      <c r="E12" s="7">
        <v>0</v>
      </c>
      <c r="F12" s="7">
        <v>1</v>
      </c>
      <c r="G12" s="7">
        <v>100</v>
      </c>
      <c r="H12" s="22">
        <v>206</v>
      </c>
      <c r="I12" s="7">
        <v>0</v>
      </c>
      <c r="J12" s="7">
        <v>0</v>
      </c>
      <c r="K12" s="7">
        <v>0</v>
      </c>
      <c r="L12" s="37">
        <f t="shared" si="0"/>
        <v>0.46292134831460674</v>
      </c>
    </row>
    <row r="13" spans="1:12" s="34" customFormat="1" x14ac:dyDescent="0.25">
      <c r="A13" s="50" t="s">
        <v>754</v>
      </c>
      <c r="B13" s="7">
        <v>398</v>
      </c>
      <c r="C13" s="7">
        <v>89</v>
      </c>
      <c r="D13" s="7">
        <v>13</v>
      </c>
      <c r="E13" s="7">
        <v>0</v>
      </c>
      <c r="F13" s="7">
        <v>0</v>
      </c>
      <c r="G13" s="7">
        <v>79</v>
      </c>
      <c r="H13" s="22">
        <v>181</v>
      </c>
      <c r="I13" s="7">
        <v>0</v>
      </c>
      <c r="J13" s="7">
        <v>0</v>
      </c>
      <c r="K13" s="7">
        <v>0</v>
      </c>
      <c r="L13" s="37">
        <f t="shared" si="0"/>
        <v>0.45477386934673369</v>
      </c>
    </row>
    <row r="14" spans="1:12" s="34" customFormat="1" x14ac:dyDescent="0.25">
      <c r="A14" s="50" t="s">
        <v>755</v>
      </c>
      <c r="B14" s="7">
        <v>370</v>
      </c>
      <c r="C14" s="7">
        <v>25</v>
      </c>
      <c r="D14" s="7">
        <v>28</v>
      </c>
      <c r="E14" s="7">
        <v>2</v>
      </c>
      <c r="F14" s="7">
        <v>0</v>
      </c>
      <c r="G14" s="7">
        <v>63</v>
      </c>
      <c r="H14" s="22">
        <v>118</v>
      </c>
      <c r="I14" s="7">
        <v>0</v>
      </c>
      <c r="J14" s="7">
        <v>0</v>
      </c>
      <c r="K14" s="7">
        <v>0</v>
      </c>
      <c r="L14" s="37">
        <f t="shared" si="0"/>
        <v>0.31891891891891894</v>
      </c>
    </row>
    <row r="15" spans="1:12" s="34" customFormat="1" x14ac:dyDescent="0.25">
      <c r="A15" s="50" t="s">
        <v>756</v>
      </c>
      <c r="B15" s="7">
        <v>394</v>
      </c>
      <c r="C15" s="7">
        <v>44</v>
      </c>
      <c r="D15" s="7">
        <v>42</v>
      </c>
      <c r="E15" s="7">
        <v>3</v>
      </c>
      <c r="F15" s="7">
        <v>0</v>
      </c>
      <c r="G15" s="7">
        <v>59</v>
      </c>
      <c r="H15" s="22">
        <v>148</v>
      </c>
      <c r="I15" s="7">
        <v>0</v>
      </c>
      <c r="J15" s="7">
        <v>0</v>
      </c>
      <c r="K15" s="7">
        <v>0</v>
      </c>
      <c r="L15" s="37">
        <f t="shared" si="0"/>
        <v>0.37563451776649748</v>
      </c>
    </row>
    <row r="16" spans="1:12" s="34" customFormat="1" x14ac:dyDescent="0.25">
      <c r="A16" s="50" t="s">
        <v>757</v>
      </c>
      <c r="B16" s="7">
        <v>558</v>
      </c>
      <c r="C16" s="7">
        <v>47</v>
      </c>
      <c r="D16" s="7">
        <v>70</v>
      </c>
      <c r="E16" s="7">
        <v>4</v>
      </c>
      <c r="F16" s="7">
        <v>1</v>
      </c>
      <c r="G16" s="7">
        <v>81</v>
      </c>
      <c r="H16" s="22">
        <v>203</v>
      </c>
      <c r="I16" s="7">
        <v>6</v>
      </c>
      <c r="J16" s="7">
        <v>0</v>
      </c>
      <c r="K16" s="7">
        <v>0</v>
      </c>
      <c r="L16" s="37">
        <f t="shared" si="0"/>
        <v>0.36379928315412186</v>
      </c>
    </row>
    <row r="17" spans="1:12" s="34" customFormat="1" x14ac:dyDescent="0.25">
      <c r="A17" s="50" t="s">
        <v>758</v>
      </c>
      <c r="B17" s="7">
        <v>483</v>
      </c>
      <c r="C17" s="7">
        <v>117</v>
      </c>
      <c r="D17" s="7">
        <v>30</v>
      </c>
      <c r="E17" s="7">
        <v>1</v>
      </c>
      <c r="F17" s="7">
        <v>0</v>
      </c>
      <c r="G17" s="7">
        <v>100</v>
      </c>
      <c r="H17" s="22">
        <v>248</v>
      </c>
      <c r="I17" s="7">
        <v>1</v>
      </c>
      <c r="J17" s="7">
        <v>0</v>
      </c>
      <c r="K17" s="7">
        <v>0</v>
      </c>
      <c r="L17" s="37">
        <f t="shared" si="0"/>
        <v>0.51345755693581785</v>
      </c>
    </row>
    <row r="18" spans="1:12" s="34" customFormat="1" x14ac:dyDescent="0.25">
      <c r="A18" s="50" t="s">
        <v>759</v>
      </c>
      <c r="B18" s="7">
        <v>415</v>
      </c>
      <c r="C18" s="7">
        <v>98</v>
      </c>
      <c r="D18" s="7">
        <v>12</v>
      </c>
      <c r="E18" s="7">
        <v>0</v>
      </c>
      <c r="F18" s="7">
        <v>0</v>
      </c>
      <c r="G18" s="7">
        <v>92</v>
      </c>
      <c r="H18" s="22">
        <v>202</v>
      </c>
      <c r="I18" s="7">
        <v>0</v>
      </c>
      <c r="J18" s="7">
        <v>0</v>
      </c>
      <c r="K18" s="7">
        <v>0</v>
      </c>
      <c r="L18" s="37">
        <f t="shared" si="0"/>
        <v>0.48674698795180721</v>
      </c>
    </row>
    <row r="19" spans="1:12" s="34" customFormat="1" x14ac:dyDescent="0.25">
      <c r="A19" s="50" t="s">
        <v>760</v>
      </c>
      <c r="B19" s="7">
        <v>456</v>
      </c>
      <c r="C19" s="7">
        <v>114</v>
      </c>
      <c r="D19" s="7">
        <v>9</v>
      </c>
      <c r="E19" s="7">
        <v>0</v>
      </c>
      <c r="F19" s="7">
        <v>3</v>
      </c>
      <c r="G19" s="7">
        <v>98</v>
      </c>
      <c r="H19" s="22">
        <v>224</v>
      </c>
      <c r="I19" s="7">
        <v>0</v>
      </c>
      <c r="J19" s="7">
        <v>0</v>
      </c>
      <c r="K19" s="7">
        <v>0</v>
      </c>
      <c r="L19" s="37">
        <f t="shared" si="0"/>
        <v>0.49122807017543857</v>
      </c>
    </row>
    <row r="20" spans="1:12" s="34" customFormat="1" x14ac:dyDescent="0.25">
      <c r="A20" s="50" t="s">
        <v>761</v>
      </c>
      <c r="B20" s="7">
        <v>472</v>
      </c>
      <c r="C20" s="7">
        <v>87</v>
      </c>
      <c r="D20" s="7">
        <v>15</v>
      </c>
      <c r="E20" s="7">
        <v>1</v>
      </c>
      <c r="F20" s="7">
        <v>2</v>
      </c>
      <c r="G20" s="7">
        <v>101</v>
      </c>
      <c r="H20" s="22">
        <v>206</v>
      </c>
      <c r="I20" s="7">
        <v>0</v>
      </c>
      <c r="J20" s="7">
        <v>1</v>
      </c>
      <c r="K20" s="7">
        <v>0</v>
      </c>
      <c r="L20" s="37">
        <f t="shared" si="0"/>
        <v>0.4385593220338983</v>
      </c>
    </row>
    <row r="21" spans="1:12" s="34" customFormat="1" x14ac:dyDescent="0.25">
      <c r="A21" s="50" t="s">
        <v>762</v>
      </c>
      <c r="B21" s="7">
        <v>524</v>
      </c>
      <c r="C21" s="7">
        <v>77</v>
      </c>
      <c r="D21" s="7">
        <v>23</v>
      </c>
      <c r="E21" s="7">
        <v>2</v>
      </c>
      <c r="F21" s="7">
        <v>1</v>
      </c>
      <c r="G21" s="7">
        <v>108</v>
      </c>
      <c r="H21" s="22">
        <v>211</v>
      </c>
      <c r="I21" s="7">
        <v>0</v>
      </c>
      <c r="J21" s="7">
        <v>0</v>
      </c>
      <c r="K21" s="7">
        <v>0</v>
      </c>
      <c r="L21" s="37">
        <f t="shared" si="0"/>
        <v>0.40267175572519082</v>
      </c>
    </row>
    <row r="22" spans="1:12" s="34" customFormat="1" x14ac:dyDescent="0.25">
      <c r="A22" s="50" t="s">
        <v>763</v>
      </c>
      <c r="B22" s="7">
        <v>453</v>
      </c>
      <c r="C22" s="7">
        <v>54</v>
      </c>
      <c r="D22" s="7">
        <v>66</v>
      </c>
      <c r="E22" s="7">
        <v>1</v>
      </c>
      <c r="F22" s="7">
        <v>0</v>
      </c>
      <c r="G22" s="7">
        <v>52</v>
      </c>
      <c r="H22" s="22">
        <v>173</v>
      </c>
      <c r="I22" s="7">
        <v>0</v>
      </c>
      <c r="J22" s="7">
        <v>0</v>
      </c>
      <c r="K22" s="7">
        <v>0</v>
      </c>
      <c r="L22" s="37">
        <f t="shared" si="0"/>
        <v>0.38189845474613687</v>
      </c>
    </row>
    <row r="23" spans="1:12" s="34" customFormat="1" x14ac:dyDescent="0.25">
      <c r="A23" s="50" t="s">
        <v>764</v>
      </c>
      <c r="B23" s="7">
        <v>474</v>
      </c>
      <c r="C23" s="7">
        <v>39</v>
      </c>
      <c r="D23" s="7">
        <v>58</v>
      </c>
      <c r="E23" s="7">
        <v>6</v>
      </c>
      <c r="F23" s="7">
        <v>4</v>
      </c>
      <c r="G23" s="7">
        <v>61</v>
      </c>
      <c r="H23" s="22">
        <v>168</v>
      </c>
      <c r="I23" s="7">
        <v>1</v>
      </c>
      <c r="J23" s="7">
        <v>0</v>
      </c>
      <c r="K23" s="7">
        <v>2</v>
      </c>
      <c r="L23" s="37">
        <f t="shared" si="0"/>
        <v>0.35864978902953587</v>
      </c>
    </row>
    <row r="24" spans="1:12" s="34" customFormat="1" x14ac:dyDescent="0.25">
      <c r="A24" s="50" t="s">
        <v>765</v>
      </c>
      <c r="B24" s="7">
        <v>438</v>
      </c>
      <c r="C24" s="7">
        <v>32</v>
      </c>
      <c r="D24" s="7">
        <v>59</v>
      </c>
      <c r="E24" s="7">
        <v>2</v>
      </c>
      <c r="F24" s="7">
        <v>3</v>
      </c>
      <c r="G24" s="7">
        <v>48</v>
      </c>
      <c r="H24" s="22">
        <v>144</v>
      </c>
      <c r="I24" s="7">
        <v>0</v>
      </c>
      <c r="J24" s="7">
        <v>0</v>
      </c>
      <c r="K24" s="7">
        <v>0</v>
      </c>
      <c r="L24" s="37">
        <f t="shared" si="0"/>
        <v>0.32876712328767121</v>
      </c>
    </row>
    <row r="25" spans="1:12" s="34" customFormat="1" x14ac:dyDescent="0.25">
      <c r="A25" s="50" t="s">
        <v>766</v>
      </c>
      <c r="B25" s="7">
        <v>449</v>
      </c>
      <c r="C25" s="7">
        <v>62</v>
      </c>
      <c r="D25" s="7">
        <v>51</v>
      </c>
      <c r="E25" s="7">
        <v>2</v>
      </c>
      <c r="F25" s="7">
        <v>1</v>
      </c>
      <c r="G25" s="7">
        <v>51</v>
      </c>
      <c r="H25" s="22">
        <v>167</v>
      </c>
      <c r="I25" s="7">
        <v>0</v>
      </c>
      <c r="J25" s="7">
        <v>0</v>
      </c>
      <c r="K25" s="7">
        <v>0</v>
      </c>
      <c r="L25" s="37">
        <f t="shared" si="0"/>
        <v>0.37193763919821826</v>
      </c>
    </row>
    <row r="26" spans="1:12" s="34" customFormat="1" x14ac:dyDescent="0.25">
      <c r="A26" s="50" t="s">
        <v>767</v>
      </c>
      <c r="B26" s="7">
        <v>521</v>
      </c>
      <c r="C26" s="7">
        <v>72</v>
      </c>
      <c r="D26" s="7">
        <v>48</v>
      </c>
      <c r="E26" s="7">
        <v>2</v>
      </c>
      <c r="F26" s="7">
        <v>1</v>
      </c>
      <c r="G26" s="7">
        <v>87</v>
      </c>
      <c r="H26" s="22">
        <v>210</v>
      </c>
      <c r="I26" s="7">
        <v>0</v>
      </c>
      <c r="J26" s="7">
        <v>0</v>
      </c>
      <c r="K26" s="7">
        <v>1</v>
      </c>
      <c r="L26" s="37">
        <f t="shared" si="0"/>
        <v>0.4049904030710173</v>
      </c>
    </row>
    <row r="27" spans="1:12" s="34" customFormat="1" x14ac:dyDescent="0.25">
      <c r="A27" s="50" t="s">
        <v>768</v>
      </c>
      <c r="B27" s="7">
        <v>591</v>
      </c>
      <c r="C27" s="7">
        <v>69</v>
      </c>
      <c r="D27" s="7">
        <v>48</v>
      </c>
      <c r="E27" s="7">
        <v>4</v>
      </c>
      <c r="F27" s="7">
        <v>0</v>
      </c>
      <c r="G27" s="7">
        <v>93</v>
      </c>
      <c r="H27" s="22">
        <v>214</v>
      </c>
      <c r="I27" s="7">
        <v>0</v>
      </c>
      <c r="J27" s="7">
        <v>0</v>
      </c>
      <c r="K27" s="7">
        <v>0</v>
      </c>
      <c r="L27" s="37">
        <f t="shared" si="0"/>
        <v>0.36209813874788493</v>
      </c>
    </row>
    <row r="28" spans="1:12" s="34" customFormat="1" x14ac:dyDescent="0.25">
      <c r="A28" s="50" t="s">
        <v>769</v>
      </c>
      <c r="B28" s="7">
        <v>477</v>
      </c>
      <c r="C28" s="7">
        <v>66</v>
      </c>
      <c r="D28" s="7">
        <v>44</v>
      </c>
      <c r="E28" s="7">
        <v>1</v>
      </c>
      <c r="F28" s="7">
        <v>2</v>
      </c>
      <c r="G28" s="7">
        <v>82</v>
      </c>
      <c r="H28" s="22">
        <v>195</v>
      </c>
      <c r="I28" s="7">
        <v>1</v>
      </c>
      <c r="J28" s="7">
        <v>0</v>
      </c>
      <c r="K28" s="7">
        <v>0</v>
      </c>
      <c r="L28" s="37">
        <f t="shared" si="0"/>
        <v>0.4088050314465409</v>
      </c>
    </row>
    <row r="29" spans="1:12" s="34" customFormat="1" x14ac:dyDescent="0.25">
      <c r="A29" s="50" t="s">
        <v>770</v>
      </c>
      <c r="B29" s="7">
        <v>479</v>
      </c>
      <c r="C29" s="7">
        <v>62</v>
      </c>
      <c r="D29" s="7">
        <v>49</v>
      </c>
      <c r="E29" s="7">
        <v>3</v>
      </c>
      <c r="F29" s="7">
        <v>2</v>
      </c>
      <c r="G29" s="7">
        <v>63</v>
      </c>
      <c r="H29" s="22">
        <v>179</v>
      </c>
      <c r="I29" s="7">
        <v>1</v>
      </c>
      <c r="J29" s="7">
        <v>0</v>
      </c>
      <c r="K29" s="7">
        <v>0</v>
      </c>
      <c r="L29" s="37">
        <f t="shared" si="0"/>
        <v>0.37369519832985387</v>
      </c>
    </row>
    <row r="30" spans="1:12" s="34" customFormat="1" x14ac:dyDescent="0.25">
      <c r="A30" s="50" t="s">
        <v>771</v>
      </c>
      <c r="B30" s="7">
        <v>400</v>
      </c>
      <c r="C30" s="7">
        <v>41</v>
      </c>
      <c r="D30" s="7">
        <v>49</v>
      </c>
      <c r="E30" s="7">
        <v>2</v>
      </c>
      <c r="F30" s="7">
        <v>0</v>
      </c>
      <c r="G30" s="7">
        <v>43</v>
      </c>
      <c r="H30" s="22">
        <v>135</v>
      </c>
      <c r="I30" s="7">
        <v>0</v>
      </c>
      <c r="J30" s="7">
        <v>0</v>
      </c>
      <c r="K30" s="7">
        <v>0</v>
      </c>
      <c r="L30" s="37">
        <f t="shared" si="0"/>
        <v>0.33750000000000002</v>
      </c>
    </row>
    <row r="31" spans="1:12" s="34" customFormat="1" x14ac:dyDescent="0.25">
      <c r="A31" s="50" t="s">
        <v>772</v>
      </c>
      <c r="B31" s="7">
        <v>450</v>
      </c>
      <c r="C31" s="7">
        <v>43</v>
      </c>
      <c r="D31" s="7">
        <v>23</v>
      </c>
      <c r="E31" s="7">
        <v>0</v>
      </c>
      <c r="F31" s="7">
        <v>0</v>
      </c>
      <c r="G31" s="7">
        <v>34</v>
      </c>
      <c r="H31" s="22">
        <v>100</v>
      </c>
      <c r="I31" s="7">
        <v>0</v>
      </c>
      <c r="J31" s="7">
        <v>0</v>
      </c>
      <c r="K31" s="7">
        <v>0</v>
      </c>
      <c r="L31" s="37">
        <f t="shared" si="0"/>
        <v>0.22222222222222221</v>
      </c>
    </row>
    <row r="32" spans="1:12" s="34" customFormat="1" x14ac:dyDescent="0.25">
      <c r="A32" s="50" t="s">
        <v>773</v>
      </c>
      <c r="B32" s="7">
        <v>529</v>
      </c>
      <c r="C32" s="7">
        <v>50</v>
      </c>
      <c r="D32" s="7">
        <v>22</v>
      </c>
      <c r="E32" s="7">
        <v>4</v>
      </c>
      <c r="F32" s="7">
        <v>0</v>
      </c>
      <c r="G32" s="7">
        <v>59</v>
      </c>
      <c r="H32" s="22">
        <v>135</v>
      </c>
      <c r="I32" s="7">
        <v>0</v>
      </c>
      <c r="J32" s="7">
        <v>0</v>
      </c>
      <c r="K32" s="7">
        <v>0</v>
      </c>
      <c r="L32" s="37">
        <f t="shared" si="0"/>
        <v>0.2551984877126654</v>
      </c>
    </row>
    <row r="33" spans="1:12" s="34" customFormat="1" x14ac:dyDescent="0.25">
      <c r="A33" s="50" t="s">
        <v>774</v>
      </c>
      <c r="B33" s="7">
        <v>516</v>
      </c>
      <c r="C33" s="7">
        <v>56</v>
      </c>
      <c r="D33" s="7">
        <v>46</v>
      </c>
      <c r="E33" s="7">
        <v>3</v>
      </c>
      <c r="F33" s="7">
        <v>0</v>
      </c>
      <c r="G33" s="7">
        <v>73</v>
      </c>
      <c r="H33" s="22">
        <v>178</v>
      </c>
      <c r="I33" s="7">
        <v>0</v>
      </c>
      <c r="J33" s="7">
        <v>0</v>
      </c>
      <c r="K33" s="7">
        <v>0</v>
      </c>
      <c r="L33" s="37">
        <f t="shared" si="0"/>
        <v>0.34496124031007752</v>
      </c>
    </row>
    <row r="34" spans="1:12" s="34" customFormat="1" x14ac:dyDescent="0.25">
      <c r="A34" s="50" t="s">
        <v>775</v>
      </c>
      <c r="B34" s="7">
        <v>598</v>
      </c>
      <c r="C34" s="7">
        <v>111</v>
      </c>
      <c r="D34" s="7">
        <v>44</v>
      </c>
      <c r="E34" s="7">
        <v>3</v>
      </c>
      <c r="F34" s="7">
        <v>0</v>
      </c>
      <c r="G34" s="7">
        <v>100</v>
      </c>
      <c r="H34" s="22">
        <v>258</v>
      </c>
      <c r="I34" s="7">
        <v>1</v>
      </c>
      <c r="J34" s="7">
        <v>0</v>
      </c>
      <c r="K34" s="7">
        <v>0</v>
      </c>
      <c r="L34" s="37">
        <f t="shared" si="0"/>
        <v>0.43143812709030099</v>
      </c>
    </row>
    <row r="35" spans="1:12" s="34" customFormat="1" x14ac:dyDescent="0.25">
      <c r="A35" s="50" t="s">
        <v>776</v>
      </c>
      <c r="B35" s="7">
        <v>539</v>
      </c>
      <c r="C35" s="7">
        <v>79</v>
      </c>
      <c r="D35" s="7">
        <v>42</v>
      </c>
      <c r="E35" s="7">
        <v>1</v>
      </c>
      <c r="F35" s="7">
        <v>2</v>
      </c>
      <c r="G35" s="7">
        <v>111</v>
      </c>
      <c r="H35" s="22">
        <v>235</v>
      </c>
      <c r="I35" s="7">
        <v>1</v>
      </c>
      <c r="J35" s="7">
        <v>0</v>
      </c>
      <c r="K35" s="7">
        <v>0</v>
      </c>
      <c r="L35" s="37">
        <f t="shared" si="0"/>
        <v>0.4359925788497217</v>
      </c>
    </row>
    <row r="36" spans="1:12" s="34" customFormat="1" x14ac:dyDescent="0.25">
      <c r="A36" s="50" t="s">
        <v>777</v>
      </c>
      <c r="B36" s="7">
        <v>497</v>
      </c>
      <c r="C36" s="7">
        <v>94</v>
      </c>
      <c r="D36" s="7">
        <v>58</v>
      </c>
      <c r="E36" s="7">
        <v>1</v>
      </c>
      <c r="F36" s="7">
        <v>1</v>
      </c>
      <c r="G36" s="7">
        <v>82</v>
      </c>
      <c r="H36" s="22">
        <v>236</v>
      </c>
      <c r="I36" s="7">
        <v>0</v>
      </c>
      <c r="J36" s="7">
        <v>0</v>
      </c>
      <c r="K36" s="7">
        <v>0</v>
      </c>
      <c r="L36" s="37">
        <f t="shared" si="0"/>
        <v>0.47484909456740443</v>
      </c>
    </row>
    <row r="37" spans="1:12" s="34" customFormat="1" x14ac:dyDescent="0.25">
      <c r="A37" s="50" t="s">
        <v>778</v>
      </c>
      <c r="B37" s="7">
        <v>446</v>
      </c>
      <c r="C37" s="7">
        <v>83</v>
      </c>
      <c r="D37" s="7">
        <v>16</v>
      </c>
      <c r="E37" s="7">
        <v>1</v>
      </c>
      <c r="F37" s="7">
        <v>1</v>
      </c>
      <c r="G37" s="7">
        <v>100</v>
      </c>
      <c r="H37" s="22">
        <v>201</v>
      </c>
      <c r="I37" s="7">
        <v>0</v>
      </c>
      <c r="J37" s="7">
        <v>0</v>
      </c>
      <c r="K37" s="7">
        <v>0</v>
      </c>
      <c r="L37" s="37">
        <f t="shared" si="0"/>
        <v>0.45067264573991034</v>
      </c>
    </row>
    <row r="38" spans="1:12" s="34" customFormat="1" x14ac:dyDescent="0.25">
      <c r="A38" s="50" t="s">
        <v>779</v>
      </c>
      <c r="B38" s="7">
        <v>416</v>
      </c>
      <c r="C38" s="7">
        <v>70</v>
      </c>
      <c r="D38" s="7">
        <v>10</v>
      </c>
      <c r="E38" s="7">
        <v>0</v>
      </c>
      <c r="F38" s="7">
        <v>0</v>
      </c>
      <c r="G38" s="7">
        <v>101</v>
      </c>
      <c r="H38" s="22">
        <v>181</v>
      </c>
      <c r="I38" s="7">
        <v>2</v>
      </c>
      <c r="J38" s="7">
        <v>0</v>
      </c>
      <c r="K38" s="7">
        <v>0</v>
      </c>
      <c r="L38" s="37">
        <f t="shared" si="0"/>
        <v>0.43509615384615385</v>
      </c>
    </row>
    <row r="39" spans="1:12" s="34" customFormat="1" x14ac:dyDescent="0.25">
      <c r="A39" s="50" t="s">
        <v>780</v>
      </c>
      <c r="B39" s="7">
        <v>407</v>
      </c>
      <c r="C39" s="7">
        <v>95</v>
      </c>
      <c r="D39" s="7">
        <v>14</v>
      </c>
      <c r="E39" s="7">
        <v>0</v>
      </c>
      <c r="F39" s="7">
        <v>0</v>
      </c>
      <c r="G39" s="7">
        <v>89</v>
      </c>
      <c r="H39" s="22">
        <v>198</v>
      </c>
      <c r="I39" s="7">
        <v>0</v>
      </c>
      <c r="J39" s="7">
        <v>0</v>
      </c>
      <c r="K39" s="7">
        <v>0</v>
      </c>
      <c r="L39" s="37">
        <f t="shared" si="0"/>
        <v>0.48648648648648651</v>
      </c>
    </row>
    <row r="40" spans="1:12" s="34" customFormat="1" x14ac:dyDescent="0.25">
      <c r="A40" s="50" t="s">
        <v>781</v>
      </c>
      <c r="B40" s="7">
        <v>443</v>
      </c>
      <c r="C40" s="7">
        <v>74</v>
      </c>
      <c r="D40" s="7">
        <v>41</v>
      </c>
      <c r="E40" s="7">
        <v>1</v>
      </c>
      <c r="F40" s="7">
        <v>0</v>
      </c>
      <c r="G40" s="7">
        <v>69</v>
      </c>
      <c r="H40" s="22">
        <v>185</v>
      </c>
      <c r="I40" s="7">
        <v>3</v>
      </c>
      <c r="J40" s="7">
        <v>0</v>
      </c>
      <c r="K40" s="7">
        <v>0</v>
      </c>
      <c r="L40" s="37">
        <f t="shared" si="0"/>
        <v>0.41760722347629797</v>
      </c>
    </row>
    <row r="41" spans="1:12" s="34" customFormat="1" x14ac:dyDescent="0.25">
      <c r="A41" s="50" t="s">
        <v>782</v>
      </c>
      <c r="B41" s="7">
        <v>390</v>
      </c>
      <c r="C41" s="7">
        <v>54</v>
      </c>
      <c r="D41" s="7">
        <v>25</v>
      </c>
      <c r="E41" s="7">
        <v>2</v>
      </c>
      <c r="F41" s="7">
        <v>2</v>
      </c>
      <c r="G41" s="7">
        <v>45</v>
      </c>
      <c r="H41" s="22">
        <v>128</v>
      </c>
      <c r="I41" s="7">
        <v>2</v>
      </c>
      <c r="J41" s="7">
        <v>0</v>
      </c>
      <c r="K41" s="7">
        <v>0</v>
      </c>
      <c r="L41" s="37">
        <f t="shared" si="0"/>
        <v>0.3282051282051282</v>
      </c>
    </row>
    <row r="42" spans="1:12" s="34" customFormat="1" x14ac:dyDescent="0.25">
      <c r="A42" s="50" t="s">
        <v>783</v>
      </c>
      <c r="B42" s="7">
        <v>458</v>
      </c>
      <c r="C42" s="7">
        <v>95</v>
      </c>
      <c r="D42" s="7">
        <v>36</v>
      </c>
      <c r="E42" s="7">
        <v>0</v>
      </c>
      <c r="F42" s="7">
        <v>2</v>
      </c>
      <c r="G42" s="7">
        <v>124</v>
      </c>
      <c r="H42" s="22">
        <v>257</v>
      </c>
      <c r="I42" s="7">
        <v>0</v>
      </c>
      <c r="J42" s="7">
        <v>1</v>
      </c>
      <c r="K42" s="7">
        <v>0</v>
      </c>
      <c r="L42" s="37">
        <f t="shared" si="0"/>
        <v>0.5633187772925764</v>
      </c>
    </row>
    <row r="43" spans="1:12" s="34" customFormat="1" x14ac:dyDescent="0.25">
      <c r="A43" s="50" t="s">
        <v>784</v>
      </c>
      <c r="B43" s="7">
        <v>533</v>
      </c>
      <c r="C43" s="7">
        <v>77</v>
      </c>
      <c r="D43" s="7">
        <v>72</v>
      </c>
      <c r="E43" s="7">
        <v>3</v>
      </c>
      <c r="F43" s="7">
        <v>3</v>
      </c>
      <c r="G43" s="7">
        <v>113</v>
      </c>
      <c r="H43" s="22">
        <v>268</v>
      </c>
      <c r="I43" s="7">
        <v>1</v>
      </c>
      <c r="J43" s="7">
        <v>0</v>
      </c>
      <c r="K43" s="7">
        <v>1</v>
      </c>
      <c r="L43" s="37">
        <f t="shared" si="0"/>
        <v>0.50469043151969983</v>
      </c>
    </row>
    <row r="44" spans="1:12" s="34" customFormat="1" x14ac:dyDescent="0.25">
      <c r="A44" s="50" t="s">
        <v>785</v>
      </c>
      <c r="B44" s="7">
        <v>395</v>
      </c>
      <c r="C44" s="7">
        <v>53</v>
      </c>
      <c r="D44" s="7">
        <v>44</v>
      </c>
      <c r="E44" s="7">
        <v>4</v>
      </c>
      <c r="F44" s="7">
        <v>3</v>
      </c>
      <c r="G44" s="7">
        <v>82</v>
      </c>
      <c r="H44" s="22">
        <v>186</v>
      </c>
      <c r="I44" s="7">
        <v>0</v>
      </c>
      <c r="J44" s="7">
        <v>0</v>
      </c>
      <c r="K44" s="7">
        <v>1</v>
      </c>
      <c r="L44" s="37">
        <f t="shared" si="0"/>
        <v>0.47341772151898737</v>
      </c>
    </row>
    <row r="45" spans="1:12" s="34" customFormat="1" x14ac:dyDescent="0.25">
      <c r="A45" s="50" t="s">
        <v>786</v>
      </c>
      <c r="B45" s="7">
        <v>481</v>
      </c>
      <c r="C45" s="7">
        <v>89</v>
      </c>
      <c r="D45" s="7">
        <v>77</v>
      </c>
      <c r="E45" s="7">
        <v>2</v>
      </c>
      <c r="F45" s="7">
        <v>3</v>
      </c>
      <c r="G45" s="7">
        <v>103</v>
      </c>
      <c r="H45" s="22">
        <v>274</v>
      </c>
      <c r="I45" s="7">
        <v>1</v>
      </c>
      <c r="J45" s="7">
        <v>0</v>
      </c>
      <c r="K45" s="7">
        <v>2</v>
      </c>
      <c r="L45" s="37">
        <f t="shared" si="0"/>
        <v>0.57380457380457384</v>
      </c>
    </row>
    <row r="46" spans="1:12" s="34" customFormat="1" x14ac:dyDescent="0.25">
      <c r="A46" s="50" t="s">
        <v>787</v>
      </c>
      <c r="B46" s="7">
        <v>450</v>
      </c>
      <c r="C46" s="7">
        <v>44</v>
      </c>
      <c r="D46" s="7">
        <v>62</v>
      </c>
      <c r="E46" s="7">
        <v>0</v>
      </c>
      <c r="F46" s="7">
        <v>1</v>
      </c>
      <c r="G46" s="7">
        <v>51</v>
      </c>
      <c r="H46" s="22">
        <v>158</v>
      </c>
      <c r="I46" s="7">
        <v>1</v>
      </c>
      <c r="J46" s="7">
        <v>1</v>
      </c>
      <c r="K46" s="7">
        <v>0</v>
      </c>
      <c r="L46" s="37">
        <f t="shared" si="0"/>
        <v>0.35333333333333333</v>
      </c>
    </row>
    <row r="47" spans="1:12" s="34" customFormat="1" x14ac:dyDescent="0.25">
      <c r="A47" s="50" t="s">
        <v>788</v>
      </c>
      <c r="B47" s="7">
        <v>430</v>
      </c>
      <c r="C47" s="7">
        <v>51</v>
      </c>
      <c r="D47" s="7">
        <v>65</v>
      </c>
      <c r="E47" s="7">
        <v>3</v>
      </c>
      <c r="F47" s="7">
        <v>2</v>
      </c>
      <c r="G47" s="7">
        <v>72</v>
      </c>
      <c r="H47" s="22">
        <v>193</v>
      </c>
      <c r="I47" s="7">
        <v>0</v>
      </c>
      <c r="J47" s="7">
        <v>0</v>
      </c>
      <c r="K47" s="7">
        <v>0</v>
      </c>
      <c r="L47" s="37">
        <f t="shared" si="0"/>
        <v>0.44883720930232557</v>
      </c>
    </row>
    <row r="48" spans="1:12" s="34" customFormat="1" x14ac:dyDescent="0.25">
      <c r="A48" s="50" t="s">
        <v>789</v>
      </c>
      <c r="B48" s="7">
        <v>343</v>
      </c>
      <c r="C48" s="7">
        <v>30</v>
      </c>
      <c r="D48" s="7">
        <v>44</v>
      </c>
      <c r="E48" s="7">
        <v>3</v>
      </c>
      <c r="F48" s="7">
        <v>0</v>
      </c>
      <c r="G48" s="7">
        <v>45</v>
      </c>
      <c r="H48" s="22">
        <v>122</v>
      </c>
      <c r="I48" s="7">
        <v>0</v>
      </c>
      <c r="J48" s="7">
        <v>0</v>
      </c>
      <c r="K48" s="7">
        <v>0</v>
      </c>
      <c r="L48" s="37">
        <f t="shared" si="0"/>
        <v>0.35568513119533529</v>
      </c>
    </row>
    <row r="49" spans="1:12" s="34" customFormat="1" x14ac:dyDescent="0.25">
      <c r="A49" s="50" t="s">
        <v>790</v>
      </c>
      <c r="B49" s="7">
        <v>479</v>
      </c>
      <c r="C49" s="7">
        <v>71</v>
      </c>
      <c r="D49" s="7">
        <v>44</v>
      </c>
      <c r="E49" s="7">
        <v>5</v>
      </c>
      <c r="F49" s="7">
        <v>3</v>
      </c>
      <c r="G49" s="7">
        <v>99</v>
      </c>
      <c r="H49" s="22">
        <v>222</v>
      </c>
      <c r="I49" s="7">
        <v>3</v>
      </c>
      <c r="J49" s="7">
        <v>0</v>
      </c>
      <c r="K49" s="7">
        <v>0</v>
      </c>
      <c r="L49" s="37">
        <f t="shared" si="0"/>
        <v>0.46346555323590816</v>
      </c>
    </row>
    <row r="50" spans="1:12" s="34" customFormat="1" x14ac:dyDescent="0.25">
      <c r="A50" s="50" t="s">
        <v>791</v>
      </c>
      <c r="B50" s="7">
        <v>463</v>
      </c>
      <c r="C50" s="7">
        <v>77</v>
      </c>
      <c r="D50" s="7">
        <v>32</v>
      </c>
      <c r="E50" s="7">
        <v>6</v>
      </c>
      <c r="F50" s="7">
        <v>1</v>
      </c>
      <c r="G50" s="7">
        <v>141</v>
      </c>
      <c r="H50" s="22">
        <v>257</v>
      </c>
      <c r="I50" s="7">
        <v>0</v>
      </c>
      <c r="J50" s="7">
        <v>0</v>
      </c>
      <c r="K50" s="7">
        <v>0</v>
      </c>
      <c r="L50" s="37">
        <f t="shared" si="0"/>
        <v>0.55507559395248385</v>
      </c>
    </row>
    <row r="51" spans="1:12" s="34" customFormat="1" x14ac:dyDescent="0.25">
      <c r="A51" s="50" t="s">
        <v>792</v>
      </c>
      <c r="B51" s="7">
        <v>421</v>
      </c>
      <c r="C51" s="7">
        <v>48</v>
      </c>
      <c r="D51" s="7">
        <v>10</v>
      </c>
      <c r="E51" s="7">
        <v>1</v>
      </c>
      <c r="F51" s="7">
        <v>1</v>
      </c>
      <c r="G51" s="7">
        <v>129</v>
      </c>
      <c r="H51" s="22">
        <v>189</v>
      </c>
      <c r="I51" s="7">
        <v>0</v>
      </c>
      <c r="J51" s="7">
        <v>0</v>
      </c>
      <c r="K51" s="7">
        <v>1</v>
      </c>
      <c r="L51" s="37">
        <f t="shared" si="0"/>
        <v>0.45130641330166271</v>
      </c>
    </row>
    <row r="52" spans="1:12" s="34" customFormat="1" x14ac:dyDescent="0.25">
      <c r="A52" s="50" t="s">
        <v>793</v>
      </c>
      <c r="B52" s="7">
        <v>445</v>
      </c>
      <c r="C52" s="7">
        <v>76</v>
      </c>
      <c r="D52" s="7">
        <v>23</v>
      </c>
      <c r="E52" s="7">
        <v>0</v>
      </c>
      <c r="F52" s="7">
        <v>0</v>
      </c>
      <c r="G52" s="7">
        <v>136</v>
      </c>
      <c r="H52" s="22">
        <v>235</v>
      </c>
      <c r="I52" s="7">
        <v>0</v>
      </c>
      <c r="J52" s="7">
        <v>0</v>
      </c>
      <c r="K52" s="7">
        <v>0</v>
      </c>
      <c r="L52" s="37">
        <f t="shared" si="0"/>
        <v>0.5280898876404494</v>
      </c>
    </row>
    <row r="53" spans="1:12" s="34" customFormat="1" x14ac:dyDescent="0.25">
      <c r="A53" s="50" t="s">
        <v>794</v>
      </c>
      <c r="B53" s="7">
        <v>591</v>
      </c>
      <c r="C53" s="7">
        <v>86</v>
      </c>
      <c r="D53" s="7">
        <v>40</v>
      </c>
      <c r="E53" s="7">
        <v>5</v>
      </c>
      <c r="F53" s="7">
        <v>1</v>
      </c>
      <c r="G53" s="7">
        <v>125</v>
      </c>
      <c r="H53" s="22">
        <v>257</v>
      </c>
      <c r="I53" s="7">
        <v>1</v>
      </c>
      <c r="J53" s="7">
        <v>0</v>
      </c>
      <c r="K53" s="7">
        <v>0</v>
      </c>
      <c r="L53" s="37">
        <f t="shared" si="0"/>
        <v>0.43485617597292725</v>
      </c>
    </row>
    <row r="54" spans="1:12" s="34" customFormat="1" x14ac:dyDescent="0.25">
      <c r="A54" s="50" t="s">
        <v>795</v>
      </c>
      <c r="B54" s="7">
        <v>566</v>
      </c>
      <c r="C54" s="7">
        <v>84</v>
      </c>
      <c r="D54" s="7">
        <v>45</v>
      </c>
      <c r="E54" s="7">
        <v>0</v>
      </c>
      <c r="F54" s="7">
        <v>2</v>
      </c>
      <c r="G54" s="7">
        <v>143</v>
      </c>
      <c r="H54" s="22">
        <v>274</v>
      </c>
      <c r="I54" s="7">
        <v>1</v>
      </c>
      <c r="J54" s="7">
        <v>0</v>
      </c>
      <c r="K54" s="7">
        <v>0</v>
      </c>
      <c r="L54" s="37">
        <f t="shared" si="0"/>
        <v>0.48409893992932862</v>
      </c>
    </row>
    <row r="55" spans="1:12" s="34" customFormat="1" x14ac:dyDescent="0.25">
      <c r="A55" s="50" t="s">
        <v>796</v>
      </c>
      <c r="B55" s="7">
        <v>421</v>
      </c>
      <c r="C55" s="7">
        <v>94</v>
      </c>
      <c r="D55" s="7">
        <v>53</v>
      </c>
      <c r="E55" s="7">
        <v>0</v>
      </c>
      <c r="F55" s="7">
        <v>0</v>
      </c>
      <c r="G55" s="7">
        <v>63</v>
      </c>
      <c r="H55" s="22">
        <v>210</v>
      </c>
      <c r="I55" s="7">
        <v>1</v>
      </c>
      <c r="J55" s="7">
        <v>0</v>
      </c>
      <c r="K55" s="7">
        <v>0</v>
      </c>
      <c r="L55" s="37">
        <f t="shared" si="0"/>
        <v>0.49881235154394299</v>
      </c>
    </row>
    <row r="56" spans="1:12" s="34" customFormat="1" x14ac:dyDescent="0.25">
      <c r="A56" s="50" t="s">
        <v>797</v>
      </c>
      <c r="B56" s="7">
        <v>560</v>
      </c>
      <c r="C56" s="7">
        <v>68</v>
      </c>
      <c r="D56" s="7">
        <v>57</v>
      </c>
      <c r="E56" s="7">
        <v>6</v>
      </c>
      <c r="F56" s="7">
        <v>1</v>
      </c>
      <c r="G56" s="7">
        <v>88</v>
      </c>
      <c r="H56" s="22">
        <v>220</v>
      </c>
      <c r="I56" s="7">
        <v>0</v>
      </c>
      <c r="J56" s="7">
        <v>0</v>
      </c>
      <c r="K56" s="7">
        <v>0</v>
      </c>
      <c r="L56" s="37">
        <f t="shared" si="0"/>
        <v>0.39285714285714285</v>
      </c>
    </row>
    <row r="57" spans="1:12" s="34" customFormat="1" x14ac:dyDescent="0.25">
      <c r="A57" s="50" t="s">
        <v>798</v>
      </c>
      <c r="B57" s="7">
        <v>567</v>
      </c>
      <c r="C57" s="7">
        <v>84</v>
      </c>
      <c r="D57" s="7">
        <v>36</v>
      </c>
      <c r="E57" s="7">
        <v>2</v>
      </c>
      <c r="F57" s="7">
        <v>1</v>
      </c>
      <c r="G57" s="7">
        <v>119</v>
      </c>
      <c r="H57" s="22">
        <v>242</v>
      </c>
      <c r="I57" s="7">
        <v>0</v>
      </c>
      <c r="J57" s="7">
        <v>0</v>
      </c>
      <c r="K57" s="7">
        <v>0</v>
      </c>
      <c r="L57" s="37">
        <f t="shared" si="0"/>
        <v>0.42680776014109345</v>
      </c>
    </row>
    <row r="58" spans="1:12" s="34" customFormat="1" x14ac:dyDescent="0.25">
      <c r="A58" s="50" t="s">
        <v>799</v>
      </c>
      <c r="B58" s="7">
        <v>474</v>
      </c>
      <c r="C58" s="7">
        <v>61</v>
      </c>
      <c r="D58" s="7">
        <v>51</v>
      </c>
      <c r="E58" s="7">
        <v>1</v>
      </c>
      <c r="F58" s="7">
        <v>2</v>
      </c>
      <c r="G58" s="7">
        <v>74</v>
      </c>
      <c r="H58" s="22">
        <v>189</v>
      </c>
      <c r="I58" s="7">
        <v>1</v>
      </c>
      <c r="J58" s="7">
        <v>0</v>
      </c>
      <c r="K58" s="7">
        <v>1</v>
      </c>
      <c r="L58" s="37">
        <f t="shared" si="0"/>
        <v>0.40084388185654007</v>
      </c>
    </row>
    <row r="59" spans="1:12" s="34" customFormat="1" x14ac:dyDescent="0.25">
      <c r="A59" s="50" t="s">
        <v>800</v>
      </c>
      <c r="B59" s="7">
        <v>469</v>
      </c>
      <c r="C59" s="7">
        <v>81</v>
      </c>
      <c r="D59" s="7">
        <v>55</v>
      </c>
      <c r="E59" s="7">
        <v>0</v>
      </c>
      <c r="F59" s="7">
        <v>2</v>
      </c>
      <c r="G59" s="7">
        <v>112</v>
      </c>
      <c r="H59" s="22">
        <v>250</v>
      </c>
      <c r="I59" s="7">
        <v>0</v>
      </c>
      <c r="J59" s="7">
        <v>0</v>
      </c>
      <c r="K59" s="7">
        <v>0</v>
      </c>
      <c r="L59" s="37">
        <f t="shared" si="0"/>
        <v>0.53304904051172708</v>
      </c>
    </row>
    <row r="60" spans="1:12" s="34" customFormat="1" x14ac:dyDescent="0.25">
      <c r="A60" s="50" t="s">
        <v>801</v>
      </c>
      <c r="B60" s="7">
        <v>458</v>
      </c>
      <c r="C60" s="7">
        <v>78</v>
      </c>
      <c r="D60" s="7">
        <v>60</v>
      </c>
      <c r="E60" s="7">
        <v>4</v>
      </c>
      <c r="F60" s="7">
        <v>2</v>
      </c>
      <c r="G60" s="7">
        <v>101</v>
      </c>
      <c r="H60" s="22">
        <v>245</v>
      </c>
      <c r="I60" s="7">
        <v>0</v>
      </c>
      <c r="J60" s="7">
        <v>0</v>
      </c>
      <c r="K60" s="7">
        <v>0</v>
      </c>
      <c r="L60" s="37">
        <f t="shared" si="0"/>
        <v>0.53493449781659386</v>
      </c>
    </row>
    <row r="61" spans="1:12" s="34" customFormat="1" x14ac:dyDescent="0.25">
      <c r="A61" s="50" t="s">
        <v>802</v>
      </c>
      <c r="B61" s="7">
        <v>478</v>
      </c>
      <c r="C61" s="7">
        <v>68</v>
      </c>
      <c r="D61" s="7">
        <v>52</v>
      </c>
      <c r="E61" s="7">
        <v>4</v>
      </c>
      <c r="F61" s="7">
        <v>0</v>
      </c>
      <c r="G61" s="7">
        <v>114</v>
      </c>
      <c r="H61" s="22">
        <v>238</v>
      </c>
      <c r="I61" s="7">
        <v>2</v>
      </c>
      <c r="J61" s="7">
        <v>0</v>
      </c>
      <c r="K61" s="7">
        <v>0</v>
      </c>
      <c r="L61" s="37">
        <f t="shared" si="0"/>
        <v>0.497907949790795</v>
      </c>
    </row>
    <row r="62" spans="1:12" s="34" customFormat="1" x14ac:dyDescent="0.25">
      <c r="A62" s="50" t="s">
        <v>803</v>
      </c>
      <c r="B62" s="7">
        <v>439</v>
      </c>
      <c r="C62" s="7">
        <v>51</v>
      </c>
      <c r="D62" s="7">
        <v>37</v>
      </c>
      <c r="E62" s="7">
        <v>1</v>
      </c>
      <c r="F62" s="7">
        <v>1</v>
      </c>
      <c r="G62" s="7">
        <v>77</v>
      </c>
      <c r="H62" s="22">
        <v>167</v>
      </c>
      <c r="I62" s="7">
        <v>2</v>
      </c>
      <c r="J62" s="7">
        <v>0</v>
      </c>
      <c r="K62" s="7">
        <v>0</v>
      </c>
      <c r="L62" s="37">
        <f t="shared" si="0"/>
        <v>0.38041002277904329</v>
      </c>
    </row>
    <row r="63" spans="1:12" s="34" customFormat="1" x14ac:dyDescent="0.25">
      <c r="A63" s="50" t="s">
        <v>804</v>
      </c>
      <c r="B63" s="7">
        <v>634</v>
      </c>
      <c r="C63" s="7">
        <v>61</v>
      </c>
      <c r="D63" s="7">
        <v>37</v>
      </c>
      <c r="E63" s="7">
        <v>3</v>
      </c>
      <c r="F63" s="7">
        <v>0</v>
      </c>
      <c r="G63" s="7">
        <v>75</v>
      </c>
      <c r="H63" s="22">
        <v>176</v>
      </c>
      <c r="I63" s="7">
        <v>1</v>
      </c>
      <c r="J63" s="7">
        <v>0</v>
      </c>
      <c r="K63" s="7">
        <v>0</v>
      </c>
      <c r="L63" s="37">
        <f t="shared" si="0"/>
        <v>0.27760252365930599</v>
      </c>
    </row>
    <row r="64" spans="1:12" s="34" customFormat="1" x14ac:dyDescent="0.25">
      <c r="A64" s="50" t="s">
        <v>805</v>
      </c>
      <c r="B64" s="7">
        <v>436</v>
      </c>
      <c r="C64" s="7">
        <v>24</v>
      </c>
      <c r="D64" s="7">
        <v>65</v>
      </c>
      <c r="E64" s="7">
        <v>1</v>
      </c>
      <c r="F64" s="7">
        <v>1</v>
      </c>
      <c r="G64" s="7">
        <v>43</v>
      </c>
      <c r="H64" s="22">
        <v>134</v>
      </c>
      <c r="I64" s="7">
        <v>0</v>
      </c>
      <c r="J64" s="7">
        <v>0</v>
      </c>
      <c r="K64" s="7">
        <v>0</v>
      </c>
      <c r="L64" s="37">
        <f t="shared" si="0"/>
        <v>0.30733944954128439</v>
      </c>
    </row>
    <row r="65" spans="1:12" s="34" customFormat="1" x14ac:dyDescent="0.25">
      <c r="A65" s="50" t="s">
        <v>806</v>
      </c>
      <c r="B65" s="7">
        <v>364</v>
      </c>
      <c r="C65" s="7">
        <v>20</v>
      </c>
      <c r="D65" s="7">
        <v>41</v>
      </c>
      <c r="E65" s="7">
        <v>2</v>
      </c>
      <c r="F65" s="7">
        <v>0</v>
      </c>
      <c r="G65" s="7">
        <v>41</v>
      </c>
      <c r="H65" s="22">
        <v>104</v>
      </c>
      <c r="I65" s="7">
        <v>1</v>
      </c>
      <c r="J65" s="7">
        <v>0</v>
      </c>
      <c r="K65" s="7">
        <v>0</v>
      </c>
      <c r="L65" s="37">
        <f t="shared" si="0"/>
        <v>0.2857142857142857</v>
      </c>
    </row>
    <row r="66" spans="1:12" s="34" customFormat="1" x14ac:dyDescent="0.25">
      <c r="A66" s="50" t="s">
        <v>807</v>
      </c>
      <c r="B66" s="7">
        <v>310</v>
      </c>
      <c r="C66" s="7">
        <v>6</v>
      </c>
      <c r="D66" s="7">
        <v>28</v>
      </c>
      <c r="E66" s="7">
        <v>1</v>
      </c>
      <c r="F66" s="7">
        <v>2</v>
      </c>
      <c r="G66" s="7">
        <v>10</v>
      </c>
      <c r="H66" s="22">
        <v>47</v>
      </c>
      <c r="I66" s="7">
        <v>0</v>
      </c>
      <c r="J66" s="7">
        <v>0</v>
      </c>
      <c r="K66" s="7">
        <v>0</v>
      </c>
      <c r="L66" s="37">
        <f t="shared" ref="L66:L78" si="1">(K66+J66+H66)/B66</f>
        <v>0.15161290322580645</v>
      </c>
    </row>
    <row r="67" spans="1:12" s="34" customFormat="1" x14ac:dyDescent="0.25">
      <c r="A67" s="50" t="s">
        <v>808</v>
      </c>
      <c r="B67" s="7">
        <v>360</v>
      </c>
      <c r="C67" s="7">
        <v>19</v>
      </c>
      <c r="D67" s="7">
        <v>36</v>
      </c>
      <c r="E67" s="7">
        <v>3</v>
      </c>
      <c r="F67" s="7">
        <v>2</v>
      </c>
      <c r="G67" s="7">
        <v>39</v>
      </c>
      <c r="H67" s="22">
        <v>99</v>
      </c>
      <c r="I67" s="7">
        <v>0</v>
      </c>
      <c r="J67" s="7">
        <v>0</v>
      </c>
      <c r="K67" s="7">
        <v>1</v>
      </c>
      <c r="L67" s="37">
        <f t="shared" si="1"/>
        <v>0.27777777777777779</v>
      </c>
    </row>
    <row r="68" spans="1:12" s="34" customFormat="1" x14ac:dyDescent="0.25">
      <c r="A68" s="50" t="s">
        <v>809</v>
      </c>
      <c r="B68" s="7">
        <v>432</v>
      </c>
      <c r="C68" s="7">
        <v>38</v>
      </c>
      <c r="D68" s="7">
        <v>61</v>
      </c>
      <c r="E68" s="7">
        <v>6</v>
      </c>
      <c r="F68" s="7">
        <v>1</v>
      </c>
      <c r="G68" s="7">
        <v>55</v>
      </c>
      <c r="H68" s="22">
        <v>161</v>
      </c>
      <c r="I68" s="7">
        <v>0</v>
      </c>
      <c r="J68" s="7">
        <v>0</v>
      </c>
      <c r="K68" s="7">
        <v>0</v>
      </c>
      <c r="L68" s="37">
        <f t="shared" si="1"/>
        <v>0.37268518518518517</v>
      </c>
    </row>
    <row r="69" spans="1:12" s="34" customFormat="1" x14ac:dyDescent="0.25">
      <c r="A69" s="50" t="s">
        <v>810</v>
      </c>
      <c r="B69" s="7">
        <v>417</v>
      </c>
      <c r="C69" s="7">
        <v>61</v>
      </c>
      <c r="D69" s="7">
        <v>45</v>
      </c>
      <c r="E69" s="7">
        <v>0</v>
      </c>
      <c r="F69" s="7">
        <v>0</v>
      </c>
      <c r="G69" s="7">
        <v>105</v>
      </c>
      <c r="H69" s="22">
        <v>211</v>
      </c>
      <c r="I69" s="7">
        <v>0</v>
      </c>
      <c r="J69" s="7">
        <v>0</v>
      </c>
      <c r="K69" s="7">
        <v>0</v>
      </c>
      <c r="L69" s="37">
        <f t="shared" si="1"/>
        <v>0.50599520383693042</v>
      </c>
    </row>
    <row r="70" spans="1:12" s="34" customFormat="1" x14ac:dyDescent="0.25">
      <c r="A70" s="50" t="s">
        <v>811</v>
      </c>
      <c r="B70" s="7">
        <v>390</v>
      </c>
      <c r="C70" s="7">
        <v>52</v>
      </c>
      <c r="D70" s="7">
        <v>51</v>
      </c>
      <c r="E70" s="7">
        <v>1</v>
      </c>
      <c r="F70" s="7">
        <v>1</v>
      </c>
      <c r="G70" s="7">
        <v>52</v>
      </c>
      <c r="H70" s="22">
        <v>157</v>
      </c>
      <c r="I70" s="7">
        <v>0</v>
      </c>
      <c r="J70" s="7">
        <v>0</v>
      </c>
      <c r="K70" s="7">
        <v>0</v>
      </c>
      <c r="L70" s="37">
        <f t="shared" si="1"/>
        <v>0.40256410256410258</v>
      </c>
    </row>
    <row r="71" spans="1:12" s="34" customFormat="1" x14ac:dyDescent="0.25">
      <c r="A71" s="50" t="s">
        <v>812</v>
      </c>
      <c r="B71" s="7">
        <v>373</v>
      </c>
      <c r="C71" s="7">
        <v>43</v>
      </c>
      <c r="D71" s="7">
        <v>59</v>
      </c>
      <c r="E71" s="7">
        <v>2</v>
      </c>
      <c r="F71" s="7">
        <v>2</v>
      </c>
      <c r="G71" s="7">
        <v>70</v>
      </c>
      <c r="H71" s="22">
        <v>176</v>
      </c>
      <c r="I71" s="7">
        <v>2</v>
      </c>
      <c r="J71" s="7">
        <v>0</v>
      </c>
      <c r="K71" s="7">
        <v>0</v>
      </c>
      <c r="L71" s="37">
        <f t="shared" si="1"/>
        <v>0.47184986595174261</v>
      </c>
    </row>
    <row r="72" spans="1:12" s="34" customFormat="1" x14ac:dyDescent="0.25">
      <c r="A72" s="50" t="s">
        <v>813</v>
      </c>
      <c r="B72" s="7">
        <v>357</v>
      </c>
      <c r="C72" s="7">
        <v>21</v>
      </c>
      <c r="D72" s="7">
        <v>58</v>
      </c>
      <c r="E72" s="7">
        <v>1</v>
      </c>
      <c r="F72" s="7">
        <v>3</v>
      </c>
      <c r="G72" s="7">
        <v>40</v>
      </c>
      <c r="H72" s="22">
        <v>123</v>
      </c>
      <c r="I72" s="7">
        <v>0</v>
      </c>
      <c r="J72" s="7">
        <v>0</v>
      </c>
      <c r="K72" s="7">
        <v>0</v>
      </c>
      <c r="L72" s="37">
        <f t="shared" si="1"/>
        <v>0.34453781512605042</v>
      </c>
    </row>
    <row r="73" spans="1:12" s="34" customFormat="1" x14ac:dyDescent="0.25">
      <c r="A73" s="50" t="s">
        <v>814</v>
      </c>
      <c r="B73" s="7">
        <v>377</v>
      </c>
      <c r="C73" s="7">
        <v>38</v>
      </c>
      <c r="D73" s="7">
        <v>49</v>
      </c>
      <c r="E73" s="7">
        <v>1</v>
      </c>
      <c r="F73" s="7">
        <v>0</v>
      </c>
      <c r="G73" s="7">
        <v>62</v>
      </c>
      <c r="H73" s="22">
        <v>150</v>
      </c>
      <c r="I73" s="7">
        <v>0</v>
      </c>
      <c r="J73" s="7">
        <v>0</v>
      </c>
      <c r="K73" s="7">
        <v>0</v>
      </c>
      <c r="L73" s="37">
        <f t="shared" si="1"/>
        <v>0.39787798408488062</v>
      </c>
    </row>
    <row r="74" spans="1:12" s="34" customFormat="1" x14ac:dyDescent="0.25">
      <c r="A74" s="50" t="s">
        <v>815</v>
      </c>
      <c r="B74" s="7">
        <v>432</v>
      </c>
      <c r="C74" s="7">
        <v>51</v>
      </c>
      <c r="D74" s="7">
        <v>60</v>
      </c>
      <c r="E74" s="7">
        <v>2</v>
      </c>
      <c r="F74" s="7">
        <v>0</v>
      </c>
      <c r="G74" s="7">
        <v>82</v>
      </c>
      <c r="H74" s="22">
        <v>195</v>
      </c>
      <c r="I74" s="7">
        <v>0</v>
      </c>
      <c r="J74" s="7">
        <v>0</v>
      </c>
      <c r="K74" s="7">
        <v>0</v>
      </c>
      <c r="L74" s="37">
        <f t="shared" si="1"/>
        <v>0.4513888888888889</v>
      </c>
    </row>
    <row r="75" spans="1:12" s="34" customFormat="1" x14ac:dyDescent="0.25">
      <c r="A75" s="50" t="s">
        <v>816</v>
      </c>
      <c r="B75" s="7">
        <v>442</v>
      </c>
      <c r="C75" s="7">
        <v>59</v>
      </c>
      <c r="D75" s="7">
        <v>77</v>
      </c>
      <c r="E75" s="7">
        <v>4</v>
      </c>
      <c r="F75" s="7">
        <v>3</v>
      </c>
      <c r="G75" s="7">
        <v>71</v>
      </c>
      <c r="H75" s="22">
        <v>214</v>
      </c>
      <c r="I75" s="7">
        <v>0</v>
      </c>
      <c r="J75" s="7">
        <v>0</v>
      </c>
      <c r="K75" s="7">
        <v>2</v>
      </c>
      <c r="L75" s="37">
        <f t="shared" si="1"/>
        <v>0.48868778280542985</v>
      </c>
    </row>
    <row r="76" spans="1:12" s="34" customFormat="1" x14ac:dyDescent="0.25">
      <c r="A76" s="50" t="s">
        <v>817</v>
      </c>
      <c r="B76" s="7">
        <v>435</v>
      </c>
      <c r="C76" s="7">
        <v>87</v>
      </c>
      <c r="D76" s="7">
        <v>44</v>
      </c>
      <c r="E76" s="7">
        <v>1</v>
      </c>
      <c r="F76" s="7">
        <v>1</v>
      </c>
      <c r="G76" s="7">
        <v>106</v>
      </c>
      <c r="H76" s="22">
        <v>239</v>
      </c>
      <c r="I76" s="7">
        <v>0</v>
      </c>
      <c r="J76" s="7">
        <v>1</v>
      </c>
      <c r="K76" s="7">
        <v>0</v>
      </c>
      <c r="L76" s="37">
        <f t="shared" si="1"/>
        <v>0.55172413793103448</v>
      </c>
    </row>
    <row r="77" spans="1:12" s="34" customFormat="1" x14ac:dyDescent="0.25">
      <c r="A77" s="50" t="s">
        <v>818</v>
      </c>
      <c r="B77" s="7">
        <v>423</v>
      </c>
      <c r="C77" s="7">
        <v>77</v>
      </c>
      <c r="D77" s="7">
        <v>47</v>
      </c>
      <c r="E77" s="7">
        <v>1</v>
      </c>
      <c r="F77" s="7">
        <v>0</v>
      </c>
      <c r="G77" s="7">
        <v>98</v>
      </c>
      <c r="H77" s="22">
        <v>223</v>
      </c>
      <c r="I77" s="7">
        <v>0</v>
      </c>
      <c r="J77" s="7">
        <v>0</v>
      </c>
      <c r="K77" s="7">
        <v>0</v>
      </c>
      <c r="L77" s="37">
        <f t="shared" si="1"/>
        <v>0.5271867612293144</v>
      </c>
    </row>
    <row r="78" spans="1:12" s="34" customFormat="1" x14ac:dyDescent="0.25">
      <c r="A78" s="50" t="s">
        <v>819</v>
      </c>
      <c r="B78" s="7">
        <v>467</v>
      </c>
      <c r="C78" s="7">
        <v>82</v>
      </c>
      <c r="D78" s="7">
        <v>58</v>
      </c>
      <c r="E78" s="7">
        <v>6</v>
      </c>
      <c r="F78" s="7">
        <v>3</v>
      </c>
      <c r="G78" s="7">
        <v>91</v>
      </c>
      <c r="H78" s="22">
        <v>240</v>
      </c>
      <c r="I78" s="7">
        <v>2</v>
      </c>
      <c r="J78" s="7">
        <v>0</v>
      </c>
      <c r="K78" s="7">
        <v>1</v>
      </c>
      <c r="L78" s="37">
        <f t="shared" si="1"/>
        <v>0.51605995717344755</v>
      </c>
    </row>
    <row r="79" spans="1:12" s="34" customFormat="1" x14ac:dyDescent="0.25">
      <c r="A79" s="50" t="s">
        <v>820</v>
      </c>
      <c r="B79" s="7">
        <v>0</v>
      </c>
      <c r="C79" s="7">
        <v>131</v>
      </c>
      <c r="D79" s="7">
        <v>91</v>
      </c>
      <c r="E79" s="7">
        <v>4</v>
      </c>
      <c r="F79" s="7">
        <v>2</v>
      </c>
      <c r="G79" s="7">
        <v>334</v>
      </c>
      <c r="H79" s="22">
        <v>562</v>
      </c>
      <c r="I79" s="7">
        <v>5</v>
      </c>
      <c r="J79" s="7">
        <v>0</v>
      </c>
      <c r="K79" s="7">
        <v>299</v>
      </c>
      <c r="L79" s="37"/>
    </row>
    <row r="80" spans="1:12" s="34" customFormat="1" x14ac:dyDescent="0.25">
      <c r="A80" s="50" t="s">
        <v>821</v>
      </c>
      <c r="B80" s="7">
        <v>0</v>
      </c>
      <c r="C80" s="7">
        <v>11</v>
      </c>
      <c r="D80" s="7">
        <v>29</v>
      </c>
      <c r="E80" s="7">
        <v>7</v>
      </c>
      <c r="F80" s="7">
        <v>1</v>
      </c>
      <c r="G80" s="7">
        <v>26</v>
      </c>
      <c r="H80" s="22">
        <v>74</v>
      </c>
      <c r="I80" s="7">
        <v>0</v>
      </c>
      <c r="J80" s="7">
        <v>0</v>
      </c>
      <c r="K80" s="7">
        <v>4</v>
      </c>
      <c r="L80" s="37"/>
    </row>
    <row r="81" spans="1:12" s="34" customFormat="1" x14ac:dyDescent="0.25">
      <c r="A81" s="50" t="s">
        <v>822</v>
      </c>
      <c r="B81" s="7">
        <v>0</v>
      </c>
      <c r="C81" s="7">
        <v>71</v>
      </c>
      <c r="D81" s="7">
        <v>23</v>
      </c>
      <c r="E81" s="7">
        <v>5</v>
      </c>
      <c r="F81" s="7">
        <v>1</v>
      </c>
      <c r="G81" s="7">
        <v>70</v>
      </c>
      <c r="H81" s="22">
        <v>170</v>
      </c>
      <c r="I81" s="7">
        <v>0</v>
      </c>
      <c r="J81" s="7">
        <v>1</v>
      </c>
      <c r="K81" s="7">
        <v>0</v>
      </c>
      <c r="L81" s="37"/>
    </row>
    <row r="82" spans="1:12" s="34" customFormat="1" x14ac:dyDescent="0.25">
      <c r="A82" s="50" t="s">
        <v>823</v>
      </c>
      <c r="B82" s="7">
        <v>0</v>
      </c>
      <c r="C82" s="7">
        <v>38</v>
      </c>
      <c r="D82" s="7">
        <v>32</v>
      </c>
      <c r="E82" s="7">
        <v>8</v>
      </c>
      <c r="F82" s="7">
        <v>1</v>
      </c>
      <c r="G82" s="7">
        <v>61</v>
      </c>
      <c r="H82" s="22">
        <v>140</v>
      </c>
      <c r="I82" s="7">
        <v>0</v>
      </c>
      <c r="J82" s="7">
        <v>0</v>
      </c>
      <c r="K82" s="7">
        <v>2</v>
      </c>
      <c r="L82" s="37"/>
    </row>
    <row r="83" spans="1:12" s="34" customFormat="1" x14ac:dyDescent="0.25">
      <c r="A83" s="50" t="s">
        <v>824</v>
      </c>
      <c r="B83" s="7">
        <v>0</v>
      </c>
      <c r="C83" s="7">
        <v>10</v>
      </c>
      <c r="D83" s="7">
        <v>24</v>
      </c>
      <c r="E83" s="7">
        <v>6</v>
      </c>
      <c r="F83" s="7">
        <v>1</v>
      </c>
      <c r="G83" s="7">
        <v>40</v>
      </c>
      <c r="H83" s="22">
        <v>81</v>
      </c>
      <c r="I83" s="7">
        <v>0</v>
      </c>
      <c r="J83" s="7">
        <v>0</v>
      </c>
      <c r="K83" s="7">
        <v>2</v>
      </c>
      <c r="L83" s="37"/>
    </row>
    <row r="84" spans="1:12" s="34" customFormat="1" x14ac:dyDescent="0.25">
      <c r="A84" s="50" t="s">
        <v>825</v>
      </c>
      <c r="B84" s="7">
        <v>0</v>
      </c>
      <c r="C84" s="7">
        <v>551</v>
      </c>
      <c r="D84" s="7">
        <v>584</v>
      </c>
      <c r="E84" s="7">
        <v>27</v>
      </c>
      <c r="F84" s="7">
        <v>7</v>
      </c>
      <c r="G84" s="7">
        <v>878</v>
      </c>
      <c r="H84" s="22">
        <v>2047</v>
      </c>
      <c r="I84" s="7">
        <v>1</v>
      </c>
      <c r="J84" s="7">
        <v>0</v>
      </c>
      <c r="K84" s="7">
        <v>3</v>
      </c>
      <c r="L84" s="37"/>
    </row>
    <row r="85" spans="1:12" s="34" customFormat="1" x14ac:dyDescent="0.25">
      <c r="A85" s="50" t="s">
        <v>826</v>
      </c>
      <c r="B85" s="7">
        <v>0</v>
      </c>
      <c r="C85" s="7">
        <v>869</v>
      </c>
      <c r="D85" s="7">
        <v>577</v>
      </c>
      <c r="E85" s="7">
        <v>16</v>
      </c>
      <c r="F85" s="7">
        <v>11</v>
      </c>
      <c r="G85" s="7">
        <v>1517</v>
      </c>
      <c r="H85" s="22">
        <v>2990</v>
      </c>
      <c r="I85" s="7">
        <v>1</v>
      </c>
      <c r="J85" s="7">
        <v>1</v>
      </c>
      <c r="K85" s="7">
        <v>3</v>
      </c>
      <c r="L85" s="37"/>
    </row>
    <row r="86" spans="1:12" s="34" customFormat="1" x14ac:dyDescent="0.25">
      <c r="A86" s="21" t="s">
        <v>102</v>
      </c>
      <c r="B86" s="7">
        <v>0</v>
      </c>
      <c r="C86" s="7">
        <v>759</v>
      </c>
      <c r="D86" s="7">
        <v>689</v>
      </c>
      <c r="E86" s="7">
        <v>27</v>
      </c>
      <c r="F86" s="7">
        <v>17</v>
      </c>
      <c r="G86" s="7">
        <v>1378</v>
      </c>
      <c r="H86" s="22">
        <v>2870</v>
      </c>
      <c r="I86" s="7">
        <v>12</v>
      </c>
      <c r="J86" s="7">
        <v>0</v>
      </c>
      <c r="K86" s="7">
        <v>5</v>
      </c>
      <c r="L86" s="37"/>
    </row>
    <row r="87" spans="1:12" s="34" customFormat="1" x14ac:dyDescent="0.25">
      <c r="A87" s="21" t="s">
        <v>103</v>
      </c>
      <c r="B87" s="7">
        <v>0</v>
      </c>
      <c r="C87" s="7">
        <v>371</v>
      </c>
      <c r="D87" s="7">
        <v>364</v>
      </c>
      <c r="E87" s="7">
        <v>8</v>
      </c>
      <c r="F87" s="7">
        <v>5</v>
      </c>
      <c r="G87" s="7">
        <v>480</v>
      </c>
      <c r="H87" s="22">
        <v>1228</v>
      </c>
      <c r="I87" s="7">
        <v>8</v>
      </c>
      <c r="J87" s="7">
        <v>0</v>
      </c>
      <c r="K87" s="7">
        <v>1</v>
      </c>
      <c r="L87" s="46"/>
    </row>
    <row r="88" spans="1:12" s="34" customFormat="1" x14ac:dyDescent="0.25">
      <c r="A88" s="21" t="s">
        <v>104</v>
      </c>
      <c r="B88" s="7"/>
      <c r="C88" s="7">
        <f t="shared" ref="C88:K88" si="2">SUM(C2:C83)</f>
        <v>4992</v>
      </c>
      <c r="D88" s="7">
        <f t="shared" si="2"/>
        <v>3582</v>
      </c>
      <c r="E88" s="7">
        <f t="shared" si="2"/>
        <v>197</v>
      </c>
      <c r="F88" s="7">
        <f t="shared" si="2"/>
        <v>92</v>
      </c>
      <c r="G88" s="7">
        <f t="shared" si="2"/>
        <v>6698</v>
      </c>
      <c r="H88" s="7">
        <f t="shared" si="2"/>
        <v>15561</v>
      </c>
      <c r="I88" s="7">
        <f t="shared" si="2"/>
        <v>51</v>
      </c>
      <c r="J88" s="7">
        <f t="shared" si="2"/>
        <v>5</v>
      </c>
      <c r="K88" s="7">
        <f t="shared" si="2"/>
        <v>322</v>
      </c>
      <c r="L88" s="37"/>
    </row>
    <row r="89" spans="1:12" s="34" customFormat="1" x14ac:dyDescent="0.25">
      <c r="A89" s="21" t="s">
        <v>105</v>
      </c>
      <c r="B89" s="7"/>
      <c r="C89" s="7">
        <f t="shared" ref="C89:K89" si="3">SUM(C84:C87)</f>
        <v>2550</v>
      </c>
      <c r="D89" s="7">
        <f t="shared" si="3"/>
        <v>2214</v>
      </c>
      <c r="E89" s="7">
        <f t="shared" si="3"/>
        <v>78</v>
      </c>
      <c r="F89" s="7">
        <f t="shared" si="3"/>
        <v>40</v>
      </c>
      <c r="G89" s="7">
        <f t="shared" si="3"/>
        <v>4253</v>
      </c>
      <c r="H89" s="7">
        <f t="shared" si="3"/>
        <v>9135</v>
      </c>
      <c r="I89" s="7">
        <f t="shared" si="3"/>
        <v>22</v>
      </c>
      <c r="J89" s="7">
        <f t="shared" si="3"/>
        <v>1</v>
      </c>
      <c r="K89" s="7">
        <f t="shared" si="3"/>
        <v>12</v>
      </c>
      <c r="L89" s="37"/>
    </row>
    <row r="90" spans="1:12" s="34" customFormat="1" x14ac:dyDescent="0.25">
      <c r="A90" s="21" t="s">
        <v>106</v>
      </c>
      <c r="B90" s="7">
        <f>SUM(B2:B87)</f>
        <v>34934</v>
      </c>
      <c r="C90" s="7">
        <f t="shared" ref="C90:K90" si="4">SUM(C88:C89)</f>
        <v>7542</v>
      </c>
      <c r="D90" s="7">
        <f t="shared" si="4"/>
        <v>5796</v>
      </c>
      <c r="E90" s="7">
        <f t="shared" si="4"/>
        <v>275</v>
      </c>
      <c r="F90" s="7">
        <f t="shared" si="4"/>
        <v>132</v>
      </c>
      <c r="G90" s="7">
        <f t="shared" si="4"/>
        <v>10951</v>
      </c>
      <c r="H90" s="7">
        <f t="shared" si="4"/>
        <v>24696</v>
      </c>
      <c r="I90" s="7">
        <f t="shared" si="4"/>
        <v>73</v>
      </c>
      <c r="J90" s="7">
        <f t="shared" si="4"/>
        <v>6</v>
      </c>
      <c r="K90" s="7">
        <f t="shared" si="4"/>
        <v>334</v>
      </c>
      <c r="L90" s="37">
        <f>(K90+J90+H90)/B90</f>
        <v>0.71666571248640298</v>
      </c>
    </row>
    <row r="91" spans="1:12" s="34" customFormat="1" x14ac:dyDescent="0.25">
      <c r="A91" s="36" t="s">
        <v>107</v>
      </c>
      <c r="B91" s="7"/>
      <c r="C91" s="37">
        <f>C90/$H$90</f>
        <v>0.30539358600583089</v>
      </c>
      <c r="D91" s="37">
        <f>D90/$H$90</f>
        <v>0.23469387755102042</v>
      </c>
      <c r="E91" s="37">
        <f>E90/$H$90</f>
        <v>1.1135406543569809E-2</v>
      </c>
      <c r="F91" s="37">
        <f>F90/$H$90</f>
        <v>5.3449951409135082E-3</v>
      </c>
      <c r="G91" s="37">
        <f>G90/$H$90</f>
        <v>0.44343213475866539</v>
      </c>
      <c r="L91" s="37"/>
    </row>
    <row r="92" spans="1:12" x14ac:dyDescent="0.25"/>
  </sheetData>
  <printOptions horizontalCentered="1"/>
  <pageMargins left="0.59055118110236227" right="0.23622047244094491" top="0.74803149606299213" bottom="0.74803149606299213" header="0.31496062992125984" footer="0.31496062992125984"/>
  <pageSetup scale="98" fitToHeight="0" orientation="landscape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87</vt:i4>
      </vt:variant>
      <vt:variant>
        <vt:lpstr>Named Ranges</vt:lpstr>
      </vt:variant>
      <vt:variant>
        <vt:i4>87</vt:i4>
      </vt:variant>
    </vt:vector>
  </HeadingPairs>
  <TitlesOfParts>
    <vt:vector size="174" baseType="lpstr">
      <vt:lpstr>ED01</vt:lpstr>
      <vt:lpstr>ED02</vt:lpstr>
      <vt:lpstr>ED03</vt:lpstr>
      <vt:lpstr>ED04</vt:lpstr>
      <vt:lpstr>ED05</vt:lpstr>
      <vt:lpstr>ED06</vt:lpstr>
      <vt:lpstr>ED07</vt:lpstr>
      <vt:lpstr>ED08</vt:lpstr>
      <vt:lpstr>ED09</vt:lpstr>
      <vt:lpstr>ED10</vt:lpstr>
      <vt:lpstr>ED11</vt:lpstr>
      <vt:lpstr>ED12</vt:lpstr>
      <vt:lpstr>ED13</vt:lpstr>
      <vt:lpstr>ED14</vt:lpstr>
      <vt:lpstr>ED15</vt:lpstr>
      <vt:lpstr>ED16</vt:lpstr>
      <vt:lpstr>ED17</vt:lpstr>
      <vt:lpstr>ED18</vt:lpstr>
      <vt:lpstr>ED19</vt:lpstr>
      <vt:lpstr>ED20</vt:lpstr>
      <vt:lpstr>ED21</vt:lpstr>
      <vt:lpstr>ED22</vt:lpstr>
      <vt:lpstr>ED23</vt:lpstr>
      <vt:lpstr>ED24</vt:lpstr>
      <vt:lpstr>ED25</vt:lpstr>
      <vt:lpstr>ED26</vt:lpstr>
      <vt:lpstr>ED27</vt:lpstr>
      <vt:lpstr>ED28</vt:lpstr>
      <vt:lpstr>ED29</vt:lpstr>
      <vt:lpstr>ED30</vt:lpstr>
      <vt:lpstr>ED31</vt:lpstr>
      <vt:lpstr>ED32</vt:lpstr>
      <vt:lpstr>ED33</vt:lpstr>
      <vt:lpstr>ED34</vt:lpstr>
      <vt:lpstr>ED35</vt:lpstr>
      <vt:lpstr>ED36</vt:lpstr>
      <vt:lpstr>ED37</vt:lpstr>
      <vt:lpstr>ED38</vt:lpstr>
      <vt:lpstr>ED39</vt:lpstr>
      <vt:lpstr>ED40</vt:lpstr>
      <vt:lpstr>ED41</vt:lpstr>
      <vt:lpstr>ED42</vt:lpstr>
      <vt:lpstr>ED43</vt:lpstr>
      <vt:lpstr>ED44</vt:lpstr>
      <vt:lpstr>ED45</vt:lpstr>
      <vt:lpstr>ED46</vt:lpstr>
      <vt:lpstr>ED47</vt:lpstr>
      <vt:lpstr>ED48</vt:lpstr>
      <vt:lpstr>ED49</vt:lpstr>
      <vt:lpstr>ED50</vt:lpstr>
      <vt:lpstr>ED51</vt:lpstr>
      <vt:lpstr>ED52</vt:lpstr>
      <vt:lpstr>ED53</vt:lpstr>
      <vt:lpstr>ED54</vt:lpstr>
      <vt:lpstr>ED55</vt:lpstr>
      <vt:lpstr>ED56</vt:lpstr>
      <vt:lpstr>ED57</vt:lpstr>
      <vt:lpstr>ED58</vt:lpstr>
      <vt:lpstr>ED59</vt:lpstr>
      <vt:lpstr>ED60</vt:lpstr>
      <vt:lpstr>ED61</vt:lpstr>
      <vt:lpstr>ED62</vt:lpstr>
      <vt:lpstr>ED63</vt:lpstr>
      <vt:lpstr>ED64</vt:lpstr>
      <vt:lpstr>ED65</vt:lpstr>
      <vt:lpstr>ED66</vt:lpstr>
      <vt:lpstr>ED67</vt:lpstr>
      <vt:lpstr>ED68</vt:lpstr>
      <vt:lpstr>ED69</vt:lpstr>
      <vt:lpstr>ED70</vt:lpstr>
      <vt:lpstr>ED71</vt:lpstr>
      <vt:lpstr>ED72</vt:lpstr>
      <vt:lpstr>ED73</vt:lpstr>
      <vt:lpstr>ED74</vt:lpstr>
      <vt:lpstr>ED75</vt:lpstr>
      <vt:lpstr>ED76</vt:lpstr>
      <vt:lpstr>ED77</vt:lpstr>
      <vt:lpstr>ED78</vt:lpstr>
      <vt:lpstr>ED79</vt:lpstr>
      <vt:lpstr>ED80</vt:lpstr>
      <vt:lpstr>ED81</vt:lpstr>
      <vt:lpstr>ED82</vt:lpstr>
      <vt:lpstr>ED83</vt:lpstr>
      <vt:lpstr>ED84</vt:lpstr>
      <vt:lpstr>ED85</vt:lpstr>
      <vt:lpstr>ED86</vt:lpstr>
      <vt:lpstr>ED87</vt:lpstr>
      <vt:lpstr>'ED01'!Print_Titles</vt:lpstr>
      <vt:lpstr>'ED02'!Print_Titles</vt:lpstr>
      <vt:lpstr>'ED03'!Print_Titles</vt:lpstr>
      <vt:lpstr>'ED04'!Print_Titles</vt:lpstr>
      <vt:lpstr>'ED05'!Print_Titles</vt:lpstr>
      <vt:lpstr>'ED06'!Print_Titles</vt:lpstr>
      <vt:lpstr>'ED07'!Print_Titles</vt:lpstr>
      <vt:lpstr>'ED08'!Print_Titles</vt:lpstr>
      <vt:lpstr>'ED09'!Print_Titles</vt:lpstr>
      <vt:lpstr>'ED10'!Print_Titles</vt:lpstr>
      <vt:lpstr>'ED11'!Print_Titles</vt:lpstr>
      <vt:lpstr>'ED12'!Print_Titles</vt:lpstr>
      <vt:lpstr>'ED13'!Print_Titles</vt:lpstr>
      <vt:lpstr>'ED14'!Print_Titles</vt:lpstr>
      <vt:lpstr>'ED15'!Print_Titles</vt:lpstr>
      <vt:lpstr>'ED16'!Print_Titles</vt:lpstr>
      <vt:lpstr>'ED17'!Print_Titles</vt:lpstr>
      <vt:lpstr>'ED18'!Print_Titles</vt:lpstr>
      <vt:lpstr>'ED19'!Print_Titles</vt:lpstr>
      <vt:lpstr>'ED20'!Print_Titles</vt:lpstr>
      <vt:lpstr>'ED21'!Print_Titles</vt:lpstr>
      <vt:lpstr>'ED22'!Print_Titles</vt:lpstr>
      <vt:lpstr>'ED23'!Print_Titles</vt:lpstr>
      <vt:lpstr>'ED24'!Print_Titles</vt:lpstr>
      <vt:lpstr>'ED25'!Print_Titles</vt:lpstr>
      <vt:lpstr>'ED26'!Print_Titles</vt:lpstr>
      <vt:lpstr>'ED27'!Print_Titles</vt:lpstr>
      <vt:lpstr>'ED28'!Print_Titles</vt:lpstr>
      <vt:lpstr>'ED29'!Print_Titles</vt:lpstr>
      <vt:lpstr>'ED30'!Print_Titles</vt:lpstr>
      <vt:lpstr>'ED31'!Print_Titles</vt:lpstr>
      <vt:lpstr>'ED32'!Print_Titles</vt:lpstr>
      <vt:lpstr>'ED33'!Print_Titles</vt:lpstr>
      <vt:lpstr>'ED34'!Print_Titles</vt:lpstr>
      <vt:lpstr>'ED35'!Print_Titles</vt:lpstr>
      <vt:lpstr>'ED36'!Print_Titles</vt:lpstr>
      <vt:lpstr>'ED37'!Print_Titles</vt:lpstr>
      <vt:lpstr>'ED38'!Print_Titles</vt:lpstr>
      <vt:lpstr>'ED39'!Print_Titles</vt:lpstr>
      <vt:lpstr>'ED40'!Print_Titles</vt:lpstr>
      <vt:lpstr>'ED41'!Print_Titles</vt:lpstr>
      <vt:lpstr>'ED42'!Print_Titles</vt:lpstr>
      <vt:lpstr>'ED43'!Print_Titles</vt:lpstr>
      <vt:lpstr>'ED44'!Print_Titles</vt:lpstr>
      <vt:lpstr>'ED45'!Print_Titles</vt:lpstr>
      <vt:lpstr>'ED46'!Print_Titles</vt:lpstr>
      <vt:lpstr>'ED47'!Print_Titles</vt:lpstr>
      <vt:lpstr>'ED48'!Print_Titles</vt:lpstr>
      <vt:lpstr>'ED49'!Print_Titles</vt:lpstr>
      <vt:lpstr>'ED50'!Print_Titles</vt:lpstr>
      <vt:lpstr>'ED51'!Print_Titles</vt:lpstr>
      <vt:lpstr>'ED52'!Print_Titles</vt:lpstr>
      <vt:lpstr>'ED53'!Print_Titles</vt:lpstr>
      <vt:lpstr>'ED54'!Print_Titles</vt:lpstr>
      <vt:lpstr>'ED55'!Print_Titles</vt:lpstr>
      <vt:lpstr>'ED56'!Print_Titles</vt:lpstr>
      <vt:lpstr>'ED57'!Print_Titles</vt:lpstr>
      <vt:lpstr>'ED58'!Print_Titles</vt:lpstr>
      <vt:lpstr>'ED59'!Print_Titles</vt:lpstr>
      <vt:lpstr>'ED60'!Print_Titles</vt:lpstr>
      <vt:lpstr>'ED61'!Print_Titles</vt:lpstr>
      <vt:lpstr>'ED62'!Print_Titles</vt:lpstr>
      <vt:lpstr>'ED63'!Print_Titles</vt:lpstr>
      <vt:lpstr>'ED64'!Print_Titles</vt:lpstr>
      <vt:lpstr>'ED65'!Print_Titles</vt:lpstr>
      <vt:lpstr>'ED66'!Print_Titles</vt:lpstr>
      <vt:lpstr>'ED67'!Print_Titles</vt:lpstr>
      <vt:lpstr>'ED68'!Print_Titles</vt:lpstr>
      <vt:lpstr>'ED69'!Print_Titles</vt:lpstr>
      <vt:lpstr>'ED70'!Print_Titles</vt:lpstr>
      <vt:lpstr>'ED71'!Print_Titles</vt:lpstr>
      <vt:lpstr>'ED72'!Print_Titles</vt:lpstr>
      <vt:lpstr>'ED73'!Print_Titles</vt:lpstr>
      <vt:lpstr>'ED74'!Print_Titles</vt:lpstr>
      <vt:lpstr>'ED75'!Print_Titles</vt:lpstr>
      <vt:lpstr>'ED76'!Print_Titles</vt:lpstr>
      <vt:lpstr>'ED77'!Print_Titles</vt:lpstr>
      <vt:lpstr>'ED78'!Print_Titles</vt:lpstr>
      <vt:lpstr>'ED79'!Print_Titles</vt:lpstr>
      <vt:lpstr>'ED80'!Print_Titles</vt:lpstr>
      <vt:lpstr>'ED81'!Print_Titles</vt:lpstr>
      <vt:lpstr>'ED82'!Print_Titles</vt:lpstr>
      <vt:lpstr>'ED83'!Print_Titles</vt:lpstr>
      <vt:lpstr>'ED84'!Print_Titles</vt:lpstr>
      <vt:lpstr>'ED85'!Print_Titles</vt:lpstr>
      <vt:lpstr>'ED86'!Print_Titles</vt:lpstr>
      <vt:lpstr>'ED87'!Print_Titles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Ian Tuckey</dc:creator>
  <cp:lastModifiedBy>Ian Tuckey</cp:lastModifiedBy>
  <dcterms:created xsi:type="dcterms:W3CDTF">2015-06-05T18:17:20Z</dcterms:created>
  <dcterms:modified xsi:type="dcterms:W3CDTF">2020-03-17T16:00:17Z</dcterms:modified>
</cp:coreProperties>
</file>